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E:\2025缘派\888.999大货\"/>
    </mc:Choice>
  </mc:AlternateContent>
  <xr:revisionPtr revIDLastSave="0" documentId="13_ncr:1_{4AE654E6-CFE1-4376-849F-054154451A3C}" xr6:coauthVersionLast="47" xr6:coauthVersionMax="47" xr10:uidLastSave="{00000000-0000-0000-0000-000000000000}"/>
  <bookViews>
    <workbookView xWindow="-108" yWindow="-108" windowWidth="23256" windowHeight="13896" tabRatio="911" xr2:uid="{00000000-000D-0000-FFFF-FFFF00000000}"/>
  </bookViews>
  <sheets>
    <sheet name="888" sheetId="41" r:id="rId1"/>
  </sheets>
  <definedNames>
    <definedName name="_xlnm.Print_Area" localSheetId="0">'888'!$A$1:$N$62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" i="41" l="1"/>
  <c r="L45" i="41"/>
  <c r="L43" i="41"/>
  <c r="L42" i="41"/>
  <c r="L41" i="41"/>
  <c r="L34" i="41"/>
  <c r="L33" i="41"/>
  <c r="L32" i="41"/>
  <c r="L31" i="41"/>
  <c r="L26" i="41"/>
  <c r="L25" i="41"/>
  <c r="L24" i="41"/>
  <c r="L23" i="41"/>
  <c r="L22" i="41"/>
  <c r="L21" i="41"/>
  <c r="L20" i="41"/>
  <c r="L19" i="41"/>
  <c r="L18" i="41"/>
  <c r="L14" i="41"/>
  <c r="F13" i="41"/>
  <c r="L13" i="41" s="1"/>
  <c r="F12" i="41"/>
  <c r="L12" i="41" s="1"/>
  <c r="L11" i="41"/>
  <c r="F11" i="41"/>
  <c r="L15" i="41" l="1"/>
  <c r="L27" i="41"/>
  <c r="L28" i="41" s="1"/>
  <c r="L35" i="41"/>
  <c r="E52" i="41" l="1"/>
  <c r="E54" i="41" l="1"/>
  <c r="M52" i="41" s="1"/>
  <c r="E56" i="41" l="1"/>
  <c r="M49" i="41" s="1"/>
  <c r="M31" i="41"/>
  <c r="M53" i="41"/>
  <c r="M54" i="41" s="1"/>
  <c r="M38" i="41"/>
  <c r="M11" i="41"/>
  <c r="M28" i="41"/>
</calcChain>
</file>

<file path=xl/sharedStrings.xml><?xml version="1.0" encoding="utf-8"?>
<sst xmlns="http://schemas.openxmlformats.org/spreadsheetml/2006/main" count="120" uniqueCount="90">
  <si>
    <t>产品报价单</t>
  </si>
  <si>
    <t>报价次数</t>
  </si>
  <si>
    <t>第一次</t>
  </si>
  <si>
    <t>产品名称
（型号+名称）</t>
  </si>
  <si>
    <t>项目名称</t>
  </si>
  <si>
    <t>套装</t>
  </si>
  <si>
    <t>品牌</t>
  </si>
  <si>
    <t>供应商</t>
  </si>
  <si>
    <t>项目编号</t>
  </si>
  <si>
    <t>产品编码（69码）</t>
  </si>
  <si>
    <t>产品规格</t>
  </si>
  <si>
    <t>M</t>
  </si>
  <si>
    <t>大货生产周期</t>
  </si>
  <si>
    <t>报价时间</t>
  </si>
  <si>
    <t>成本明细</t>
  </si>
  <si>
    <t>一.材料成本</t>
  </si>
  <si>
    <t>类型</t>
  </si>
  <si>
    <t>零件名称</t>
  </si>
  <si>
    <t>克重（g/㎡)</t>
  </si>
  <si>
    <t>克重</t>
  </si>
  <si>
    <t>材料信息</t>
  </si>
  <si>
    <t>损耗率</t>
  </si>
  <si>
    <t>备注</t>
  </si>
  <si>
    <t>金额（不含税）</t>
  </si>
  <si>
    <t>成本占比</t>
  </si>
  <si>
    <t>计量单位</t>
  </si>
  <si>
    <t>单价（元/计量单位、不含税）</t>
  </si>
  <si>
    <t>单耗（按计量单位）</t>
  </si>
  <si>
    <t>面料</t>
  </si>
  <si>
    <t>面料小计：</t>
  </si>
  <si>
    <t>材质</t>
  </si>
  <si>
    <t>规格（长宽高、幅宽等）</t>
  </si>
  <si>
    <t>领条</t>
  </si>
  <si>
    <t>纸箱</t>
  </si>
  <si>
    <t>手斯标</t>
  </si>
  <si>
    <t>袋子</t>
  </si>
  <si>
    <t>吊牌</t>
  </si>
  <si>
    <t>干燥剂</t>
  </si>
  <si>
    <t>辅材小计：</t>
  </si>
  <si>
    <t>材料成本合计（A）：</t>
  </si>
  <si>
    <t>二.加工成本</t>
  </si>
  <si>
    <t>项目</t>
  </si>
  <si>
    <t>单价(不含税)</t>
  </si>
  <si>
    <t>数量</t>
  </si>
  <si>
    <t>单位</t>
  </si>
  <si>
    <t>金额</t>
  </si>
  <si>
    <t>织造加工</t>
  </si>
  <si>
    <t>件</t>
  </si>
  <si>
    <t>染色费</t>
  </si>
  <si>
    <t>后道加工费</t>
  </si>
  <si>
    <t>包装</t>
  </si>
  <si>
    <t>加工成本合计（B）：</t>
  </si>
  <si>
    <t>三.包材成本</t>
  </si>
  <si>
    <t>规格尺寸</t>
  </si>
  <si>
    <t>装箱数量</t>
  </si>
  <si>
    <t>装箱总金额</t>
  </si>
  <si>
    <t>单价</t>
  </si>
  <si>
    <t>包装描述说明</t>
  </si>
  <si>
    <t>单件包装袋</t>
  </si>
  <si>
    <t>客户提供</t>
  </si>
  <si>
    <t>吊牌+吊绳</t>
  </si>
  <si>
    <t>合格证不干胶</t>
  </si>
  <si>
    <t>光膜袋中包</t>
  </si>
  <si>
    <t>纸箱不干胶</t>
  </si>
  <si>
    <t>空白纸箱</t>
  </si>
  <si>
    <t>个</t>
  </si>
  <si>
    <t>包材成本合计（C）：</t>
  </si>
  <si>
    <t>四.其他成本（如有除上述费用以外的一些特殊费用，填写此处）</t>
  </si>
  <si>
    <t>单价（不含税）</t>
  </si>
  <si>
    <t xml:space="preserve">          管理费用</t>
  </si>
  <si>
    <t>运输费</t>
  </si>
  <si>
    <t>其他成本合计（D）：</t>
  </si>
  <si>
    <t>报价汇总说明：元含运费、不含税，不含包装辅料</t>
  </si>
  <si>
    <t>报价占比分析</t>
  </si>
  <si>
    <t>总制造成本(A+B+C+D）：</t>
  </si>
  <si>
    <t>毛利润</t>
  </si>
  <si>
    <t>利润率：</t>
  </si>
  <si>
    <t>总报价（不含税）：</t>
  </si>
  <si>
    <t>增值税</t>
  </si>
  <si>
    <t>税率：</t>
  </si>
  <si>
    <t>总报价（含税、不含运费）：</t>
  </si>
  <si>
    <r>
      <rPr>
        <b/>
        <sz val="11"/>
        <rFont val="微软雅黑"/>
        <family val="2"/>
        <charset val="134"/>
      </rPr>
      <t>运费</t>
    </r>
    <r>
      <rPr>
        <b/>
        <sz val="9"/>
        <rFont val="微软雅黑"/>
        <family val="2"/>
        <charset val="134"/>
      </rPr>
      <t>（PCS）</t>
    </r>
  </si>
  <si>
    <t>供应商 签字</t>
  </si>
  <si>
    <t>曲线主义 签字</t>
  </si>
  <si>
    <t>生产计划                                            日期</t>
  </si>
  <si>
    <t>商品总监                                            日期</t>
  </si>
  <si>
    <t>前道织造费380元计算</t>
    <phoneticPr fontId="33" type="noConversion"/>
  </si>
  <si>
    <t>轻运动滑雪</t>
    <phoneticPr fontId="33" type="noConversion"/>
  </si>
  <si>
    <t>85套</t>
    <phoneticPr fontId="33" type="noConversion"/>
  </si>
  <si>
    <t>2025.6月8日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</si>
</sst>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 "/>
    <numFmt numFmtId="177" formatCode="0.0000_ "/>
    <numFmt numFmtId="178" formatCode="0_ "/>
    <numFmt numFmtId="179" formatCode="0.00_);[Red]\(0.00\)"/>
    <numFmt numFmtId="180" formatCode="0.0_);[Red]\(0.0\)"/>
  </numFmts>
  <fonts count="34">
    <font>
      <sz val="12"/>
      <name val="宋体"/>
      <charset val="134"/>
    </font>
    <font>
      <sz val="12"/>
      <name val="微软雅黑"/>
      <family val="2"/>
      <charset val="134"/>
    </font>
    <font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rgb="FF111F2C"/>
      <name val="微软雅黑"/>
      <family val="2"/>
      <charset val="134"/>
    </font>
    <font>
      <b/>
      <sz val="9"/>
      <name val="微软雅黑"/>
      <family val="2"/>
      <charset val="134"/>
    </font>
    <font>
      <b/>
      <sz val="18"/>
      <color indexed="8"/>
      <name val="微软雅黑"/>
      <family val="2"/>
      <charset val="134"/>
    </font>
    <font>
      <b/>
      <sz val="18"/>
      <color indexed="8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8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0" tint="-0.1498458815271462"/>
        <bgColor indexed="64"/>
      </patternFill>
    </fill>
  </fills>
  <borders count="90">
    <border>
      <left/>
      <right/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theme="1"/>
      </left>
      <right/>
      <top style="medium">
        <color theme="1"/>
      </top>
      <bottom style="thin">
        <color auto="1"/>
      </bottom>
      <diagonal/>
    </border>
    <border>
      <left/>
      <right/>
      <top style="medium">
        <color theme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 style="thin">
        <color theme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theme="1"/>
      </left>
      <right/>
      <top style="thin">
        <color auto="1"/>
      </top>
      <bottom style="thin">
        <color auto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7030A0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theme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/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/>
      <bottom/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/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/>
      <top style="medium">
        <color theme="1"/>
      </top>
      <bottom style="thin">
        <color auto="1"/>
      </bottom>
      <diagonal/>
    </border>
    <border>
      <left style="medium">
        <color auto="1"/>
      </left>
      <right style="medium">
        <color rgb="FF7030A0"/>
      </right>
      <top/>
      <bottom/>
      <diagonal/>
    </border>
    <border diagonalUp="1">
      <left/>
      <right style="medium">
        <color theme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</borders>
  <cellStyleXfs count="12">
    <xf numFmtId="0" fontId="0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1" fillId="0" borderId="0"/>
    <xf numFmtId="9" fontId="3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220">
    <xf numFmtId="0" fontId="0" fillId="0" borderId="0" xfId="0"/>
    <xf numFmtId="0" fontId="1" fillId="2" borderId="0" xfId="6" applyFont="1" applyFill="1"/>
    <xf numFmtId="0" fontId="2" fillId="0" borderId="0" xfId="6" applyFont="1"/>
    <xf numFmtId="0" fontId="3" fillId="0" borderId="0" xfId="6" applyFont="1"/>
    <xf numFmtId="0" fontId="1" fillId="0" borderId="0" xfId="6" applyFont="1"/>
    <xf numFmtId="0" fontId="1" fillId="0" borderId="0" xfId="6" applyFont="1" applyAlignment="1">
      <alignment horizontal="center"/>
    </xf>
    <xf numFmtId="0" fontId="1" fillId="2" borderId="1" xfId="6" applyFont="1" applyFill="1" applyBorder="1"/>
    <xf numFmtId="0" fontId="1" fillId="2" borderId="2" xfId="6" applyFont="1" applyFill="1" applyBorder="1"/>
    <xf numFmtId="0" fontId="1" fillId="2" borderId="3" xfId="6" applyFont="1" applyFill="1" applyBorder="1"/>
    <xf numFmtId="0" fontId="6" fillId="0" borderId="6" xfId="6" applyFont="1" applyBorder="1" applyAlignment="1">
      <alignment horizontal="center" vertical="center" wrapText="1"/>
    </xf>
    <xf numFmtId="0" fontId="7" fillId="0" borderId="7" xfId="6" applyFont="1" applyBorder="1" applyAlignment="1">
      <alignment horizontal="center" vertical="center" wrapText="1"/>
    </xf>
    <xf numFmtId="0" fontId="6" fillId="0" borderId="8" xfId="6" applyFont="1" applyBorder="1" applyAlignment="1">
      <alignment horizontal="center" vertical="center" wrapText="1"/>
    </xf>
    <xf numFmtId="0" fontId="8" fillId="0" borderId="9" xfId="6" applyFont="1" applyBorder="1" applyAlignment="1">
      <alignment horizontal="center" vertical="center" wrapText="1"/>
    </xf>
    <xf numFmtId="0" fontId="6" fillId="0" borderId="10" xfId="6" applyFont="1" applyBorder="1" applyAlignment="1">
      <alignment horizontal="center" vertical="center" wrapText="1"/>
    </xf>
    <xf numFmtId="0" fontId="6" fillId="0" borderId="13" xfId="6" applyFont="1" applyBorder="1" applyAlignment="1">
      <alignment horizontal="center" vertical="center" wrapText="1"/>
    </xf>
    <xf numFmtId="0" fontId="6" fillId="0" borderId="17" xfId="6" applyFont="1" applyBorder="1" applyAlignment="1">
      <alignment horizontal="center" vertical="center" wrapText="1"/>
    </xf>
    <xf numFmtId="0" fontId="6" fillId="0" borderId="18" xfId="6" applyFont="1" applyBorder="1" applyAlignment="1">
      <alignment horizontal="center" vertical="center" wrapText="1"/>
    </xf>
    <xf numFmtId="0" fontId="6" fillId="0" borderId="9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0" borderId="20" xfId="6" applyFont="1" applyBorder="1" applyAlignment="1">
      <alignment horizontal="center" vertical="center" wrapText="1"/>
    </xf>
    <xf numFmtId="0" fontId="2" fillId="2" borderId="3" xfId="6" applyFont="1" applyFill="1" applyBorder="1"/>
    <xf numFmtId="0" fontId="10" fillId="0" borderId="29" xfId="6" applyFont="1" applyBorder="1" applyAlignment="1">
      <alignment horizontal="center" vertical="center" wrapText="1"/>
    </xf>
    <xf numFmtId="0" fontId="3" fillId="2" borderId="3" xfId="6" applyFont="1" applyFill="1" applyBorder="1"/>
    <xf numFmtId="0" fontId="2" fillId="0" borderId="30" xfId="0" applyFont="1" applyBorder="1" applyAlignment="1">
      <alignment horizontal="center" vertical="center" wrapText="1"/>
    </xf>
    <xf numFmtId="176" fontId="11" fillId="2" borderId="29" xfId="0" applyNumberFormat="1" applyFont="1" applyFill="1" applyBorder="1" applyAlignment="1">
      <alignment horizontal="center" vertical="center"/>
    </xf>
    <xf numFmtId="49" fontId="12" fillId="2" borderId="29" xfId="6" applyNumberFormat="1" applyFont="1" applyFill="1" applyBorder="1" applyAlignment="1">
      <alignment horizontal="center" vertical="center"/>
    </xf>
    <xf numFmtId="176" fontId="3" fillId="2" borderId="29" xfId="6" applyNumberFormat="1" applyFont="1" applyFill="1" applyBorder="1" applyAlignment="1">
      <alignment horizontal="center" vertical="center"/>
    </xf>
    <xf numFmtId="177" fontId="3" fillId="2" borderId="29" xfId="1" applyNumberFormat="1" applyFont="1" applyFill="1" applyBorder="1" applyAlignment="1">
      <alignment horizontal="center" vertical="center"/>
    </xf>
    <xf numFmtId="176" fontId="3" fillId="2" borderId="29" xfId="1" applyNumberFormat="1" applyFont="1" applyFill="1" applyBorder="1" applyAlignment="1">
      <alignment horizontal="center" vertical="center"/>
    </xf>
    <xf numFmtId="178" fontId="12" fillId="2" borderId="29" xfId="6" applyNumberFormat="1" applyFont="1" applyFill="1" applyBorder="1" applyAlignment="1">
      <alignment horizontal="center" vertical="center"/>
    </xf>
    <xf numFmtId="176" fontId="12" fillId="3" borderId="29" xfId="0" applyNumberFormat="1" applyFont="1" applyFill="1" applyBorder="1" applyAlignment="1">
      <alignment horizontal="center" vertical="center"/>
    </xf>
    <xf numFmtId="176" fontId="3" fillId="0" borderId="29" xfId="6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13" fillId="3" borderId="29" xfId="6" applyNumberFormat="1" applyFont="1" applyFill="1" applyBorder="1" applyAlignment="1">
      <alignment horizontal="center" vertical="center"/>
    </xf>
    <xf numFmtId="177" fontId="3" fillId="0" borderId="29" xfId="1" applyNumberFormat="1" applyFont="1" applyFill="1" applyBorder="1" applyAlignment="1">
      <alignment horizontal="center" vertical="center"/>
    </xf>
    <xf numFmtId="176" fontId="3" fillId="4" borderId="29" xfId="0" applyNumberFormat="1" applyFont="1" applyFill="1" applyBorder="1" applyAlignment="1">
      <alignment horizontal="center" vertical="center"/>
    </xf>
    <xf numFmtId="176" fontId="12" fillId="4" borderId="29" xfId="0" applyNumberFormat="1" applyFont="1" applyFill="1" applyBorder="1" applyAlignment="1">
      <alignment horizontal="center" vertical="center"/>
    </xf>
    <xf numFmtId="177" fontId="3" fillId="0" borderId="29" xfId="6" applyNumberFormat="1" applyFont="1" applyBorder="1" applyAlignment="1">
      <alignment horizontal="center" vertical="center"/>
    </xf>
    <xf numFmtId="176" fontId="12" fillId="0" borderId="29" xfId="0" applyNumberFormat="1" applyFont="1" applyBorder="1" applyAlignment="1">
      <alignment horizontal="center" vertical="center"/>
    </xf>
    <xf numFmtId="0" fontId="3" fillId="0" borderId="29" xfId="6" applyFont="1" applyBorder="1" applyAlignment="1">
      <alignment horizontal="center"/>
    </xf>
    <xf numFmtId="0" fontId="10" fillId="0" borderId="39" xfId="6" applyFont="1" applyBorder="1" applyAlignment="1">
      <alignment horizontal="center" vertical="center"/>
    </xf>
    <xf numFmtId="0" fontId="10" fillId="0" borderId="29" xfId="6" applyFont="1" applyBorder="1" applyAlignment="1">
      <alignment horizontal="center" vertical="center"/>
    </xf>
    <xf numFmtId="179" fontId="17" fillId="0" borderId="29" xfId="0" applyNumberFormat="1" applyFont="1" applyBorder="1" applyAlignment="1">
      <alignment horizontal="center" vertical="center"/>
    </xf>
    <xf numFmtId="179" fontId="18" fillId="0" borderId="29" xfId="0" applyNumberFormat="1" applyFont="1" applyBorder="1" applyAlignment="1">
      <alignment horizontal="center" vertical="center"/>
    </xf>
    <xf numFmtId="179" fontId="18" fillId="0" borderId="25" xfId="0" applyNumberFormat="1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179" fontId="2" fillId="0" borderId="29" xfId="0" applyNumberFormat="1" applyFont="1" applyBorder="1" applyAlignment="1">
      <alignment horizontal="center" vertical="center"/>
    </xf>
    <xf numFmtId="0" fontId="3" fillId="0" borderId="29" xfId="1" applyNumberFormat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179" fontId="2" fillId="0" borderId="29" xfId="0" applyNumberFormat="1" applyFont="1" applyBorder="1" applyAlignment="1">
      <alignment horizontal="center" vertical="center" wrapText="1"/>
    </xf>
    <xf numFmtId="0" fontId="18" fillId="0" borderId="32" xfId="6" applyFont="1" applyBorder="1" applyAlignment="1">
      <alignment horizontal="center" vertical="center"/>
    </xf>
    <xf numFmtId="0" fontId="18" fillId="0" borderId="47" xfId="6" applyFont="1" applyBorder="1" applyAlignment="1">
      <alignment horizontal="center" vertical="center"/>
    </xf>
    <xf numFmtId="0" fontId="18" fillId="0" borderId="33" xfId="6" applyFont="1" applyBorder="1" applyAlignment="1">
      <alignment horizontal="center" vertical="center"/>
    </xf>
    <xf numFmtId="0" fontId="17" fillId="0" borderId="26" xfId="6" applyFont="1" applyBorder="1" applyAlignment="1">
      <alignment horizontal="center" vertical="center"/>
    </xf>
    <xf numFmtId="0" fontId="20" fillId="0" borderId="0" xfId="6" applyFont="1" applyAlignment="1">
      <alignment horizontal="center" vertical="center"/>
    </xf>
    <xf numFmtId="0" fontId="18" fillId="0" borderId="48" xfId="6" applyFont="1" applyBorder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6" fontId="3" fillId="0" borderId="29" xfId="1" applyNumberFormat="1" applyFont="1" applyFill="1" applyBorder="1" applyAlignment="1">
      <alignment horizontal="center" vertical="center"/>
    </xf>
    <xf numFmtId="0" fontId="17" fillId="0" borderId="49" xfId="6" applyFont="1" applyBorder="1" applyAlignment="1">
      <alignment horizontal="center" vertical="center"/>
    </xf>
    <xf numFmtId="0" fontId="15" fillId="5" borderId="30" xfId="6" applyFont="1" applyFill="1" applyBorder="1" applyAlignment="1">
      <alignment horizontal="left" vertical="center" wrapText="1"/>
    </xf>
    <xf numFmtId="0" fontId="18" fillId="5" borderId="25" xfId="6" applyFont="1" applyFill="1" applyBorder="1" applyAlignment="1">
      <alignment horizontal="center" vertical="center" wrapText="1"/>
    </xf>
    <xf numFmtId="9" fontId="3" fillId="7" borderId="17" xfId="6" applyNumberFormat="1" applyFont="1" applyFill="1" applyBorder="1" applyAlignment="1">
      <alignment horizontal="center" vertical="center"/>
    </xf>
    <xf numFmtId="179" fontId="3" fillId="0" borderId="29" xfId="6" applyNumberFormat="1" applyFont="1" applyBorder="1" applyAlignment="1">
      <alignment horizontal="center" vertical="center" wrapText="1"/>
    </xf>
    <xf numFmtId="0" fontId="18" fillId="8" borderId="29" xfId="6" applyFont="1" applyFill="1" applyBorder="1" applyAlignment="1">
      <alignment horizontal="center" vertical="center" wrapText="1"/>
    </xf>
    <xf numFmtId="0" fontId="1" fillId="2" borderId="51" xfId="6" applyFont="1" applyFill="1" applyBorder="1"/>
    <xf numFmtId="0" fontId="1" fillId="2" borderId="52" xfId="6" applyFont="1" applyFill="1" applyBorder="1"/>
    <xf numFmtId="0" fontId="1" fillId="2" borderId="2" xfId="6" applyFont="1" applyFill="1" applyBorder="1" applyAlignment="1">
      <alignment horizontal="center"/>
    </xf>
    <xf numFmtId="0" fontId="1" fillId="2" borderId="53" xfId="6" applyFont="1" applyFill="1" applyBorder="1"/>
    <xf numFmtId="0" fontId="1" fillId="2" borderId="55" xfId="6" applyFont="1" applyFill="1" applyBorder="1"/>
    <xf numFmtId="0" fontId="6" fillId="0" borderId="29" xfId="6" applyFont="1" applyBorder="1" applyAlignment="1">
      <alignment horizontal="center" vertical="center" wrapText="1"/>
    </xf>
    <xf numFmtId="0" fontId="2" fillId="2" borderId="55" xfId="6" applyFont="1" applyFill="1" applyBorder="1"/>
    <xf numFmtId="9" fontId="3" fillId="2" borderId="29" xfId="2" applyFont="1" applyFill="1" applyBorder="1" applyAlignment="1" applyProtection="1">
      <alignment horizontal="center" vertical="center"/>
    </xf>
    <xf numFmtId="176" fontId="3" fillId="2" borderId="25" xfId="6" applyNumberFormat="1" applyFont="1" applyFill="1" applyBorder="1" applyAlignment="1">
      <alignment horizontal="center" vertical="center"/>
    </xf>
    <xf numFmtId="176" fontId="3" fillId="2" borderId="17" xfId="6" applyNumberFormat="1" applyFont="1" applyFill="1" applyBorder="1" applyAlignment="1">
      <alignment horizontal="center" vertical="center"/>
    </xf>
    <xf numFmtId="0" fontId="3" fillId="2" borderId="55" xfId="6" applyFont="1" applyFill="1" applyBorder="1"/>
    <xf numFmtId="176" fontId="25" fillId="0" borderId="33" xfId="6" applyNumberFormat="1" applyFont="1" applyBorder="1" applyAlignment="1">
      <alignment horizontal="center" vertical="center"/>
    </xf>
    <xf numFmtId="9" fontId="3" fillId="0" borderId="29" xfId="2" applyFont="1" applyFill="1" applyBorder="1" applyAlignment="1" applyProtection="1">
      <alignment horizontal="center" vertical="center"/>
    </xf>
    <xf numFmtId="0" fontId="26" fillId="0" borderId="40" xfId="6" applyFont="1" applyBorder="1" applyAlignment="1">
      <alignment horizontal="center" vertical="center" wrapText="1"/>
    </xf>
    <xf numFmtId="0" fontId="26" fillId="0" borderId="41" xfId="6" applyFont="1" applyBorder="1" applyAlignment="1">
      <alignment horizontal="center" vertical="center" wrapText="1"/>
    </xf>
    <xf numFmtId="176" fontId="3" fillId="0" borderId="69" xfId="6" applyNumberFormat="1" applyFont="1" applyBorder="1" applyAlignment="1">
      <alignment horizontal="center" vertical="center"/>
    </xf>
    <xf numFmtId="176" fontId="26" fillId="0" borderId="71" xfId="6" applyNumberFormat="1" applyFont="1" applyBorder="1" applyAlignment="1">
      <alignment horizontal="center" vertical="center"/>
    </xf>
    <xf numFmtId="9" fontId="3" fillId="0" borderId="72" xfId="4" applyFont="1" applyFill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8" fillId="2" borderId="25" xfId="0" applyFont="1" applyFill="1" applyBorder="1" applyAlignment="1">
      <alignment horizontal="center" vertical="center"/>
    </xf>
    <xf numFmtId="0" fontId="10" fillId="0" borderId="74" xfId="6" applyFont="1" applyBorder="1" applyAlignment="1">
      <alignment horizontal="center" vertical="center"/>
    </xf>
    <xf numFmtId="179" fontId="26" fillId="0" borderId="20" xfId="6" applyNumberFormat="1" applyFont="1" applyBorder="1" applyAlignment="1">
      <alignment horizontal="center" vertical="center"/>
    </xf>
    <xf numFmtId="176" fontId="26" fillId="0" borderId="24" xfId="6" applyNumberFormat="1" applyFont="1" applyBorder="1" applyAlignment="1">
      <alignment horizontal="center" vertical="center"/>
    </xf>
    <xf numFmtId="0" fontId="18" fillId="0" borderId="29" xfId="6" applyFont="1" applyBorder="1" applyAlignment="1">
      <alignment horizontal="center" vertical="center"/>
    </xf>
    <xf numFmtId="0" fontId="18" fillId="0" borderId="81" xfId="6" applyFont="1" applyBorder="1" applyAlignment="1">
      <alignment horizontal="center" vertical="center"/>
    </xf>
    <xf numFmtId="176" fontId="30" fillId="0" borderId="82" xfId="6" applyNumberFormat="1" applyFont="1" applyBorder="1" applyAlignment="1">
      <alignment horizontal="center" vertical="center"/>
    </xf>
    <xf numFmtId="0" fontId="9" fillId="5" borderId="85" xfId="6" applyFont="1" applyFill="1" applyBorder="1" applyAlignment="1">
      <alignment horizontal="center" vertical="center" wrapText="1"/>
    </xf>
    <xf numFmtId="0" fontId="1" fillId="2" borderId="86" xfId="6" applyFont="1" applyFill="1" applyBorder="1"/>
    <xf numFmtId="9" fontId="3" fillId="0" borderId="25" xfId="4" applyFont="1" applyFill="1" applyBorder="1" applyAlignment="1">
      <alignment horizontal="center" vertical="center" wrapText="1"/>
    </xf>
    <xf numFmtId="10" fontId="3" fillId="0" borderId="87" xfId="6" applyNumberFormat="1" applyFont="1" applyBorder="1" applyAlignment="1">
      <alignment horizontal="center" vertical="center" wrapText="1"/>
    </xf>
    <xf numFmtId="0" fontId="1" fillId="2" borderId="52" xfId="6" applyFont="1" applyFill="1" applyBorder="1" applyAlignment="1">
      <alignment horizontal="center"/>
    </xf>
    <xf numFmtId="0" fontId="1" fillId="2" borderId="89" xfId="6" applyFont="1" applyFill="1" applyBorder="1"/>
    <xf numFmtId="0" fontId="24" fillId="2" borderId="29" xfId="6" applyFont="1" applyFill="1" applyBorder="1" applyAlignment="1">
      <alignment horizontal="center" vertical="top" wrapText="1"/>
    </xf>
    <xf numFmtId="0" fontId="10" fillId="0" borderId="40" xfId="6" applyFont="1" applyBorder="1" applyAlignment="1">
      <alignment horizontal="center" vertical="center" wrapText="1"/>
    </xf>
    <xf numFmtId="0" fontId="10" fillId="0" borderId="41" xfId="6" applyFont="1" applyBorder="1" applyAlignment="1">
      <alignment horizontal="center" vertical="center" wrapText="1"/>
    </xf>
    <xf numFmtId="0" fontId="10" fillId="0" borderId="64" xfId="6" applyFont="1" applyBorder="1" applyAlignment="1">
      <alignment horizontal="center" vertical="center" wrapText="1"/>
    </xf>
    <xf numFmtId="0" fontId="10" fillId="0" borderId="61" xfId="6" applyFont="1" applyBorder="1" applyAlignment="1">
      <alignment horizontal="center" vertical="center" wrapText="1"/>
    </xf>
    <xf numFmtId="0" fontId="6" fillId="0" borderId="56" xfId="6" applyFont="1" applyBorder="1" applyAlignment="1">
      <alignment horizontal="center" vertical="center" wrapText="1"/>
    </xf>
    <xf numFmtId="0" fontId="6" fillId="0" borderId="57" xfId="6" applyFont="1" applyBorder="1" applyAlignment="1">
      <alignment horizontal="center" vertical="center" wrapText="1"/>
    </xf>
    <xf numFmtId="0" fontId="6" fillId="0" borderId="58" xfId="6" applyFont="1" applyBorder="1" applyAlignment="1">
      <alignment horizontal="center" vertical="center" wrapText="1"/>
    </xf>
    <xf numFmtId="0" fontId="6" fillId="0" borderId="59" xfId="6" applyFont="1" applyBorder="1" applyAlignment="1">
      <alignment horizontal="center" vertical="center" wrapText="1"/>
    </xf>
    <xf numFmtId="0" fontId="6" fillId="0" borderId="60" xfId="6" applyFont="1" applyBorder="1" applyAlignment="1">
      <alignment horizontal="center" vertical="center" wrapText="1"/>
    </xf>
    <xf numFmtId="0" fontId="6" fillId="0" borderId="61" xfId="6" applyFont="1" applyBorder="1" applyAlignment="1">
      <alignment horizontal="center" vertical="center" wrapText="1"/>
    </xf>
    <xf numFmtId="0" fontId="18" fillId="8" borderId="29" xfId="6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8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76" xfId="0" applyFont="1" applyBorder="1" applyAlignment="1">
      <alignment horizontal="left" vertical="top" wrapText="1"/>
    </xf>
    <xf numFmtId="0" fontId="10" fillId="0" borderId="23" xfId="6" applyFont="1" applyBorder="1" applyAlignment="1">
      <alignment horizontal="center" vertical="center"/>
    </xf>
    <xf numFmtId="0" fontId="10" fillId="0" borderId="27" xfId="6" applyFont="1" applyBorder="1" applyAlignment="1">
      <alignment horizontal="center" vertical="center"/>
    </xf>
    <xf numFmtId="0" fontId="10" fillId="0" borderId="34" xfId="6" applyFont="1" applyBorder="1" applyAlignment="1">
      <alignment horizontal="center" vertical="center"/>
    </xf>
    <xf numFmtId="0" fontId="10" fillId="0" borderId="9" xfId="6" applyFont="1" applyBorder="1" applyAlignment="1">
      <alignment horizontal="center" vertical="center"/>
    </xf>
    <xf numFmtId="0" fontId="10" fillId="0" borderId="35" xfId="6" applyFont="1" applyBorder="1" applyAlignment="1">
      <alignment horizontal="center" vertical="center"/>
    </xf>
    <xf numFmtId="0" fontId="10" fillId="0" borderId="42" xfId="6" applyFont="1" applyBorder="1" applyAlignment="1">
      <alignment horizontal="center" vertical="center"/>
    </xf>
    <xf numFmtId="0" fontId="10" fillId="0" borderId="24" xfId="6" applyFont="1" applyBorder="1" applyAlignment="1">
      <alignment horizontal="center" vertical="center" wrapText="1"/>
    </xf>
    <xf numFmtId="0" fontId="10" fillId="0" borderId="28" xfId="6" applyFont="1" applyBorder="1" applyAlignment="1">
      <alignment horizontal="center" vertical="center" wrapText="1"/>
    </xf>
    <xf numFmtId="176" fontId="3" fillId="2" borderId="24" xfId="6" applyNumberFormat="1" applyFont="1" applyFill="1" applyBorder="1" applyAlignment="1">
      <alignment horizontal="center" vertical="center"/>
    </xf>
    <xf numFmtId="176" fontId="3" fillId="2" borderId="31" xfId="6" applyNumberFormat="1" applyFont="1" applyFill="1" applyBorder="1" applyAlignment="1">
      <alignment horizontal="center" vertical="center"/>
    </xf>
    <xf numFmtId="9" fontId="3" fillId="0" borderId="65" xfId="4" applyFont="1" applyFill="1" applyBorder="1" applyAlignment="1">
      <alignment horizontal="center" vertical="center"/>
    </xf>
    <xf numFmtId="9" fontId="3" fillId="0" borderId="66" xfId="4" applyFont="1" applyFill="1" applyBorder="1" applyAlignment="1">
      <alignment horizontal="center" vertical="center"/>
    </xf>
    <xf numFmtId="9" fontId="3" fillId="0" borderId="67" xfId="4" applyFont="1" applyFill="1" applyBorder="1" applyAlignment="1">
      <alignment horizontal="center" vertical="center"/>
    </xf>
    <xf numFmtId="9" fontId="3" fillId="0" borderId="70" xfId="4" applyFont="1" applyFill="1" applyBorder="1" applyAlignment="1">
      <alignment horizontal="center" vertical="center"/>
    </xf>
    <xf numFmtId="9" fontId="3" fillId="0" borderId="74" xfId="4" applyFont="1" applyFill="1" applyBorder="1" applyAlignment="1">
      <alignment horizontal="center" vertical="center" wrapText="1"/>
    </xf>
    <xf numFmtId="9" fontId="3" fillId="0" borderId="75" xfId="4" applyFont="1" applyFill="1" applyBorder="1" applyAlignment="1">
      <alignment horizontal="center" vertical="center" wrapText="1"/>
    </xf>
    <xf numFmtId="9" fontId="3" fillId="0" borderId="76" xfId="4" applyFont="1" applyFill="1" applyBorder="1" applyAlignment="1" applyProtection="1">
      <alignment vertical="center" wrapText="1"/>
    </xf>
    <xf numFmtId="179" fontId="3" fillId="0" borderId="25" xfId="6" applyNumberFormat="1" applyFont="1" applyBorder="1" applyAlignment="1">
      <alignment horizontal="center" vertical="center" wrapText="1"/>
    </xf>
    <xf numFmtId="179" fontId="3" fillId="0" borderId="26" xfId="6" applyNumberFormat="1" applyFont="1" applyBorder="1" applyAlignment="1">
      <alignment horizontal="center" vertical="center" wrapText="1"/>
    </xf>
    <xf numFmtId="179" fontId="3" fillId="0" borderId="17" xfId="6" applyNumberFormat="1" applyFont="1" applyBorder="1" applyAlignment="1">
      <alignment horizontal="center" vertical="center" wrapText="1"/>
    </xf>
    <xf numFmtId="0" fontId="15" fillId="5" borderId="30" xfId="6" applyFont="1" applyFill="1" applyBorder="1" applyAlignment="1">
      <alignment horizontal="left" vertical="center" wrapText="1"/>
    </xf>
    <xf numFmtId="0" fontId="15" fillId="5" borderId="29" xfId="6" applyFont="1" applyFill="1" applyBorder="1" applyAlignment="1">
      <alignment horizontal="left" vertical="center" wrapText="1"/>
    </xf>
    <xf numFmtId="180" fontId="3" fillId="0" borderId="25" xfId="6" applyNumberFormat="1" applyFont="1" applyBorder="1" applyAlignment="1">
      <alignment horizontal="center" vertical="center" wrapText="1"/>
    </xf>
    <xf numFmtId="180" fontId="3" fillId="0" borderId="26" xfId="6" applyNumberFormat="1" applyFont="1" applyBorder="1" applyAlignment="1">
      <alignment horizontal="center" vertical="center" wrapText="1"/>
    </xf>
    <xf numFmtId="180" fontId="3" fillId="0" borderId="17" xfId="6" applyNumberFormat="1" applyFont="1" applyBorder="1" applyAlignment="1">
      <alignment horizontal="center" vertical="center" wrapText="1"/>
    </xf>
    <xf numFmtId="0" fontId="14" fillId="5" borderId="39" xfId="6" applyFont="1" applyFill="1" applyBorder="1" applyAlignment="1">
      <alignment horizontal="left" vertical="center" wrapText="1"/>
    </xf>
    <xf numFmtId="0" fontId="15" fillId="5" borderId="42" xfId="6" applyFont="1" applyFill="1" applyBorder="1" applyAlignment="1">
      <alignment horizontal="left" vertical="center" wrapText="1"/>
    </xf>
    <xf numFmtId="0" fontId="15" fillId="5" borderId="24" xfId="6" applyFont="1" applyFill="1" applyBorder="1" applyAlignment="1">
      <alignment horizontal="left" vertical="center" wrapText="1"/>
    </xf>
    <xf numFmtId="179" fontId="3" fillId="0" borderId="40" xfId="6" applyNumberFormat="1" applyFont="1" applyBorder="1" applyAlignment="1">
      <alignment horizontal="center" vertical="center" wrapText="1"/>
    </xf>
    <xf numFmtId="179" fontId="3" fillId="0" borderId="50" xfId="6" applyNumberFormat="1" applyFont="1" applyBorder="1" applyAlignment="1">
      <alignment horizontal="center" vertical="center" wrapText="1"/>
    </xf>
    <xf numFmtId="179" fontId="3" fillId="0" borderId="41" xfId="6" applyNumberFormat="1" applyFont="1" applyBorder="1" applyAlignment="1">
      <alignment horizontal="center" vertical="center" wrapText="1"/>
    </xf>
    <xf numFmtId="0" fontId="10" fillId="8" borderId="29" xfId="6" applyFont="1" applyFill="1" applyBorder="1" applyAlignment="1">
      <alignment horizontal="center" vertical="center"/>
    </xf>
    <xf numFmtId="179" fontId="23" fillId="0" borderId="29" xfId="6" applyNumberFormat="1" applyFont="1" applyBorder="1" applyAlignment="1">
      <alignment horizontal="center" vertical="center" wrapText="1"/>
    </xf>
    <xf numFmtId="179" fontId="3" fillId="0" borderId="29" xfId="6" applyNumberFormat="1" applyFont="1" applyBorder="1" applyAlignment="1">
      <alignment horizontal="center" vertical="center" wrapText="1"/>
    </xf>
    <xf numFmtId="0" fontId="10" fillId="0" borderId="43" xfId="6" applyFont="1" applyBorder="1" applyAlignment="1">
      <alignment horizontal="right" vertical="center"/>
    </xf>
    <xf numFmtId="0" fontId="10" fillId="0" borderId="44" xfId="6" applyFont="1" applyBorder="1" applyAlignment="1">
      <alignment horizontal="right" vertical="center"/>
    </xf>
    <xf numFmtId="0" fontId="10" fillId="0" borderId="78" xfId="6" applyFont="1" applyBorder="1" applyAlignment="1">
      <alignment horizontal="right" vertical="center"/>
    </xf>
    <xf numFmtId="0" fontId="9" fillId="5" borderId="45" xfId="6" applyFont="1" applyFill="1" applyBorder="1" applyAlignment="1">
      <alignment horizontal="left" vertical="center"/>
    </xf>
    <xf numFmtId="0" fontId="9" fillId="5" borderId="46" xfId="6" applyFont="1" applyFill="1" applyBorder="1" applyAlignment="1">
      <alignment horizontal="left" vertical="center"/>
    </xf>
    <xf numFmtId="0" fontId="9" fillId="5" borderId="79" xfId="6" applyFont="1" applyFill="1" applyBorder="1" applyAlignment="1">
      <alignment horizontal="left" vertical="center"/>
    </xf>
    <xf numFmtId="0" fontId="9" fillId="5" borderId="80" xfId="6" applyFont="1" applyFill="1" applyBorder="1" applyAlignment="1">
      <alignment horizontal="center" vertical="center"/>
    </xf>
    <xf numFmtId="0" fontId="18" fillId="0" borderId="25" xfId="6" applyFont="1" applyBorder="1" applyAlignment="1">
      <alignment horizontal="center" vertical="center"/>
    </xf>
    <xf numFmtId="0" fontId="18" fillId="0" borderId="26" xfId="6" applyFont="1" applyBorder="1" applyAlignment="1">
      <alignment horizontal="center" vertical="center"/>
    </xf>
    <xf numFmtId="0" fontId="18" fillId="0" borderId="17" xfId="6" applyFont="1" applyBorder="1" applyAlignment="1">
      <alignment horizontal="center" vertical="center"/>
    </xf>
    <xf numFmtId="0" fontId="21" fillId="5" borderId="21" xfId="6" applyFont="1" applyFill="1" applyBorder="1" applyAlignment="1">
      <alignment horizontal="left" vertical="center"/>
    </xf>
    <xf numFmtId="0" fontId="22" fillId="5" borderId="22" xfId="6" applyFont="1" applyFill="1" applyBorder="1" applyAlignment="1">
      <alignment horizontal="left" vertical="center"/>
    </xf>
    <xf numFmtId="0" fontId="22" fillId="5" borderId="84" xfId="6" applyFont="1" applyFill="1" applyBorder="1" applyAlignment="1">
      <alignment horizontal="left" vertical="center"/>
    </xf>
    <xf numFmtId="9" fontId="29" fillId="0" borderId="81" xfId="4" applyFont="1" applyFill="1" applyBorder="1" applyAlignment="1">
      <alignment horizontal="center" vertical="center"/>
    </xf>
    <xf numFmtId="9" fontId="29" fillId="0" borderId="83" xfId="4" applyFont="1" applyFill="1" applyBorder="1" applyAlignment="1">
      <alignment horizontal="center" vertical="center"/>
    </xf>
    <xf numFmtId="0" fontId="9" fillId="5" borderId="6" xfId="6" applyFont="1" applyFill="1" applyBorder="1" applyAlignment="1">
      <alignment horizontal="left" vertical="center"/>
    </xf>
    <xf numFmtId="0" fontId="9" fillId="5" borderId="10" xfId="6" applyFont="1" applyFill="1" applyBorder="1" applyAlignment="1">
      <alignment horizontal="left" vertical="center"/>
    </xf>
    <xf numFmtId="0" fontId="9" fillId="5" borderId="77" xfId="6" applyFont="1" applyFill="1" applyBorder="1" applyAlignment="1">
      <alignment horizontal="center" vertical="center"/>
    </xf>
    <xf numFmtId="179" fontId="17" fillId="0" borderId="25" xfId="0" applyNumberFormat="1" applyFont="1" applyBorder="1" applyAlignment="1">
      <alignment horizontal="center" vertical="center"/>
    </xf>
    <xf numFmtId="179" fontId="17" fillId="0" borderId="17" xfId="0" applyNumberFormat="1" applyFont="1" applyBorder="1" applyAlignment="1">
      <alignment horizontal="center" vertical="center"/>
    </xf>
    <xf numFmtId="179" fontId="18" fillId="0" borderId="25" xfId="0" applyNumberFormat="1" applyFont="1" applyBorder="1" applyAlignment="1">
      <alignment horizontal="center" vertical="center" wrapText="1"/>
    </xf>
    <xf numFmtId="179" fontId="18" fillId="0" borderId="17" xfId="0" applyNumberFormat="1" applyFont="1" applyBorder="1" applyAlignment="1">
      <alignment horizontal="center" vertical="center"/>
    </xf>
    <xf numFmtId="179" fontId="18" fillId="0" borderId="25" xfId="0" applyNumberFormat="1" applyFont="1" applyBorder="1" applyAlignment="1">
      <alignment horizontal="center" vertical="center"/>
    </xf>
    <xf numFmtId="0" fontId="10" fillId="6" borderId="40" xfId="6" applyFont="1" applyFill="1" applyBorder="1" applyAlignment="1">
      <alignment horizontal="center" vertical="center"/>
    </xf>
    <xf numFmtId="0" fontId="10" fillId="6" borderId="41" xfId="6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28" fillId="2" borderId="25" xfId="0" applyFont="1" applyFill="1" applyBorder="1" applyAlignment="1">
      <alignment horizontal="center" vertical="center"/>
    </xf>
    <xf numFmtId="0" fontId="28" fillId="2" borderId="26" xfId="0" applyFont="1" applyFill="1" applyBorder="1" applyAlignment="1">
      <alignment horizontal="center" vertical="center"/>
    </xf>
    <xf numFmtId="0" fontId="16" fillId="0" borderId="40" xfId="6" applyFont="1" applyBorder="1" applyAlignment="1">
      <alignment horizontal="center" vertical="center"/>
    </xf>
    <xf numFmtId="0" fontId="10" fillId="0" borderId="41" xfId="6" applyFont="1" applyBorder="1" applyAlignment="1">
      <alignment horizontal="center" vertical="center"/>
    </xf>
    <xf numFmtId="0" fontId="10" fillId="0" borderId="40" xfId="6" applyFont="1" applyBorder="1" applyAlignment="1">
      <alignment horizontal="center" vertical="center"/>
    </xf>
    <xf numFmtId="0" fontId="10" fillId="0" borderId="37" xfId="6" applyFont="1" applyBorder="1" applyAlignment="1">
      <alignment horizontal="right" vertical="center"/>
    </xf>
    <xf numFmtId="0" fontId="10" fillId="0" borderId="38" xfId="6" applyFont="1" applyBorder="1" applyAlignment="1">
      <alignment horizontal="right" vertical="center"/>
    </xf>
    <xf numFmtId="0" fontId="14" fillId="0" borderId="25" xfId="0" applyFont="1" applyBorder="1" applyAlignment="1">
      <alignment horizontal="center" vertical="center"/>
    </xf>
    <xf numFmtId="0" fontId="16" fillId="6" borderId="40" xfId="6" applyFont="1" applyFill="1" applyBorder="1" applyAlignment="1">
      <alignment horizontal="center" vertical="center"/>
    </xf>
    <xf numFmtId="0" fontId="10" fillId="0" borderId="36" xfId="6" applyFont="1" applyBorder="1" applyAlignment="1">
      <alignment horizontal="right" vertical="center"/>
    </xf>
    <xf numFmtId="0" fontId="10" fillId="0" borderId="26" xfId="6" applyFont="1" applyBorder="1" applyAlignment="1">
      <alignment horizontal="right" vertical="center"/>
    </xf>
    <xf numFmtId="0" fontId="10" fillId="0" borderId="68" xfId="6" applyFont="1" applyBorder="1" applyAlignment="1">
      <alignment horizontal="right" vertical="center"/>
    </xf>
    <xf numFmtId="0" fontId="9" fillId="5" borderId="9" xfId="6" applyFont="1" applyFill="1" applyBorder="1" applyAlignment="1">
      <alignment horizontal="left" vertical="center"/>
    </xf>
    <xf numFmtId="0" fontId="9" fillId="5" borderId="28" xfId="6" applyFont="1" applyFill="1" applyBorder="1" applyAlignment="1">
      <alignment horizontal="left" vertical="center"/>
    </xf>
    <xf numFmtId="0" fontId="9" fillId="5" borderId="73" xfId="6" applyFont="1" applyFill="1" applyBorder="1" applyAlignment="1">
      <alignment horizontal="center" vertical="center"/>
    </xf>
    <xf numFmtId="0" fontId="9" fillId="2" borderId="21" xfId="6" applyFont="1" applyFill="1" applyBorder="1" applyAlignment="1">
      <alignment vertical="center"/>
    </xf>
    <xf numFmtId="0" fontId="9" fillId="2" borderId="22" xfId="6" applyFont="1" applyFill="1" applyBorder="1" applyAlignment="1">
      <alignment vertical="center"/>
    </xf>
    <xf numFmtId="0" fontId="9" fillId="2" borderId="63" xfId="6" applyFont="1" applyFill="1" applyBorder="1" applyAlignment="1">
      <alignment horizontal="center" vertical="center"/>
    </xf>
    <xf numFmtId="0" fontId="10" fillId="0" borderId="25" xfId="6" applyFont="1" applyBorder="1" applyAlignment="1">
      <alignment horizontal="center" vertical="center" wrapText="1"/>
    </xf>
    <xf numFmtId="0" fontId="10" fillId="0" borderId="26" xfId="6" applyFont="1" applyBorder="1" applyAlignment="1">
      <alignment horizontal="center" vertical="center" wrapText="1"/>
    </xf>
    <xf numFmtId="0" fontId="10" fillId="0" borderId="17" xfId="6" applyFont="1" applyBorder="1" applyAlignment="1">
      <alignment horizontal="center" vertical="center" wrapText="1"/>
    </xf>
    <xf numFmtId="176" fontId="3" fillId="2" borderId="25" xfId="6" applyNumberFormat="1" applyFont="1" applyFill="1" applyBorder="1" applyAlignment="1">
      <alignment horizontal="center" vertical="center"/>
    </xf>
    <xf numFmtId="176" fontId="3" fillId="2" borderId="17" xfId="6" applyNumberFormat="1" applyFont="1" applyFill="1" applyBorder="1" applyAlignment="1">
      <alignment horizontal="center" vertical="center"/>
    </xf>
    <xf numFmtId="0" fontId="10" fillId="0" borderId="32" xfId="6" applyFont="1" applyBorder="1" applyAlignment="1">
      <alignment horizontal="right" vertical="center"/>
    </xf>
    <xf numFmtId="0" fontId="10" fillId="0" borderId="33" xfId="6" applyFont="1" applyBorder="1" applyAlignment="1">
      <alignment horizontal="right" vertical="center"/>
    </xf>
    <xf numFmtId="0" fontId="26" fillId="0" borderId="40" xfId="6" applyFont="1" applyBorder="1" applyAlignment="1">
      <alignment horizontal="center" vertical="center" wrapText="1"/>
    </xf>
    <xf numFmtId="0" fontId="26" fillId="0" borderId="41" xfId="6" applyFont="1" applyBorder="1" applyAlignment="1">
      <alignment horizontal="center" vertical="center" wrapText="1"/>
    </xf>
    <xf numFmtId="176" fontId="26" fillId="0" borderId="40" xfId="6" applyNumberFormat="1" applyFont="1" applyBorder="1" applyAlignment="1">
      <alignment horizontal="center" vertical="center" wrapText="1"/>
    </xf>
    <xf numFmtId="176" fontId="26" fillId="0" borderId="41" xfId="6" applyNumberFormat="1" applyFont="1" applyBorder="1" applyAlignment="1">
      <alignment horizontal="center" vertical="center" wrapText="1"/>
    </xf>
    <xf numFmtId="0" fontId="4" fillId="2" borderId="4" xfId="6" applyFont="1" applyFill="1" applyBorder="1" applyAlignment="1">
      <alignment horizontal="center" vertical="center" wrapText="1"/>
    </xf>
    <xf numFmtId="0" fontId="5" fillId="2" borderId="5" xfId="6" applyFont="1" applyFill="1" applyBorder="1" applyAlignment="1">
      <alignment horizontal="center" vertical="center" wrapText="1"/>
    </xf>
    <xf numFmtId="0" fontId="5" fillId="2" borderId="54" xfId="6" applyFont="1" applyFill="1" applyBorder="1" applyAlignment="1">
      <alignment horizontal="center" vertical="center" wrapText="1"/>
    </xf>
    <xf numFmtId="0" fontId="7" fillId="0" borderId="11" xfId="6" applyFont="1" applyBorder="1" applyAlignment="1">
      <alignment horizontal="center" vertical="center" wrapText="1"/>
    </xf>
    <xf numFmtId="0" fontId="6" fillId="0" borderId="12" xfId="6" applyFont="1" applyBorder="1" applyAlignment="1">
      <alignment horizontal="center" vertical="center" wrapText="1"/>
    </xf>
    <xf numFmtId="0" fontId="4" fillId="0" borderId="14" xfId="6" applyFont="1" applyBorder="1" applyAlignment="1">
      <alignment horizontal="center" vertical="center" wrapText="1"/>
    </xf>
    <xf numFmtId="0" fontId="5" fillId="0" borderId="15" xfId="6" applyFont="1" applyBorder="1" applyAlignment="1">
      <alignment horizontal="center" vertical="center" wrapText="1"/>
    </xf>
    <xf numFmtId="0" fontId="5" fillId="0" borderId="16" xfId="6" applyFont="1" applyBorder="1" applyAlignment="1">
      <alignment horizontal="center" vertical="center" wrapText="1"/>
    </xf>
    <xf numFmtId="0" fontId="6" fillId="0" borderId="11" xfId="6" applyFont="1" applyBorder="1" applyAlignment="1">
      <alignment horizontal="center" vertical="center" wrapText="1"/>
    </xf>
    <xf numFmtId="0" fontId="9" fillId="2" borderId="7" xfId="6" applyFont="1" applyFill="1" applyBorder="1" applyAlignment="1">
      <alignment vertical="center"/>
    </xf>
    <xf numFmtId="0" fontId="9" fillId="2" borderId="8" xfId="6" applyFont="1" applyFill="1" applyBorder="1" applyAlignment="1">
      <alignment vertical="center"/>
    </xf>
    <xf numFmtId="0" fontId="9" fillId="2" borderId="62" xfId="6" applyFont="1" applyFill="1" applyBorder="1" applyAlignment="1">
      <alignment horizontal="center" vertical="center"/>
    </xf>
  </cellXfs>
  <cellStyles count="12">
    <cellStyle name="Normal_Grade Cost Template blank" xfId="3" xr:uid="{00000000-0005-0000-0000-000031000000}"/>
    <cellStyle name="百分比" xfId="2" builtinId="5"/>
    <cellStyle name="百分比 3" xfId="4" xr:uid="{00000000-0005-0000-0000-000032000000}"/>
    <cellStyle name="常规" xfId="0" builtinId="0"/>
    <cellStyle name="常规 2" xfId="5" xr:uid="{00000000-0005-0000-0000-000033000000}"/>
    <cellStyle name="常规 2 3" xfId="6" xr:uid="{00000000-0005-0000-0000-000034000000}"/>
    <cellStyle name="常规 49 3 2" xfId="7" xr:uid="{00000000-0005-0000-0000-000035000000}"/>
    <cellStyle name="常规 49 7" xfId="8" xr:uid="{00000000-0005-0000-0000-000036000000}"/>
    <cellStyle name="常规 61" xfId="9" xr:uid="{00000000-0005-0000-0000-000037000000}"/>
    <cellStyle name="常规 64" xfId="10" xr:uid="{00000000-0005-0000-0000-000038000000}"/>
    <cellStyle name="常规 72 2 2 2" xfId="11" xr:uid="{00000000-0005-0000-0000-000039000000}"/>
    <cellStyle name="千位分隔" xfId="1" builtinId="3"/>
  </cellStyles>
  <dxfs count="0"/>
  <tableStyles count="0" defaultTableStyle="TableStyleMedium2" defaultPivotStyle="PivotStyleLight16"/>
  <colors>
    <mruColors>
      <color rgb="FFEBF1DE"/>
      <color rgb="FF111F2C"/>
      <color rgb="FFD9D9D9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3</xdr:row>
      <xdr:rowOff>95378</xdr:rowOff>
    </xdr:from>
    <xdr:to>
      <xdr:col>12</xdr:col>
      <xdr:colOff>853440</xdr:colOff>
      <xdr:row>5</xdr:row>
      <xdr:rowOff>281940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D057D55-8577-4023-8566-A36332826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74040" y="605918"/>
          <a:ext cx="1668780" cy="1299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62"/>
  <sheetViews>
    <sheetView tabSelected="1" topLeftCell="D1" workbookViewId="0">
      <selection activeCell="J9" sqref="J9:K10"/>
    </sheetView>
  </sheetViews>
  <sheetFormatPr defaultColWidth="8.59765625" defaultRowHeight="23.1" customHeight="1"/>
  <cols>
    <col min="1" max="1" width="1" style="1" customWidth="1"/>
    <col min="2" max="2" width="17.796875" style="4" customWidth="1"/>
    <col min="3" max="3" width="23.19921875" style="4" customWidth="1"/>
    <col min="4" max="4" width="27.59765625" style="4" customWidth="1"/>
    <col min="5" max="5" width="19.69921875" style="4" customWidth="1"/>
    <col min="6" max="6" width="12.3984375" style="4" customWidth="1"/>
    <col min="7" max="7" width="14.5" style="4" customWidth="1"/>
    <col min="8" max="8" width="10.5" style="4" customWidth="1"/>
    <col min="9" max="9" width="9.796875" style="4" customWidth="1"/>
    <col min="10" max="10" width="10.3984375" style="4" customWidth="1"/>
    <col min="11" max="11" width="24.796875" style="4" customWidth="1"/>
    <col min="12" max="12" width="13.19921875" style="4" customWidth="1"/>
    <col min="13" max="13" width="13.5" style="5" customWidth="1"/>
    <col min="14" max="14" width="4.8984375" style="1" customWidth="1"/>
    <col min="15" max="16384" width="8.59765625" style="4"/>
  </cols>
  <sheetData>
    <row r="1" spans="1:14" ht="7.8" customHeight="1"/>
    <row r="2" spans="1:14" s="1" customFormat="1" ht="5.0999999999999996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68"/>
      <c r="N2" s="69"/>
    </row>
    <row r="3" spans="1:14" ht="28.05" customHeight="1">
      <c r="A3" s="8"/>
      <c r="B3" s="208" t="s">
        <v>0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10"/>
      <c r="N3" s="70"/>
    </row>
    <row r="4" spans="1:14" ht="50.55" customHeight="1">
      <c r="A4" s="8"/>
      <c r="B4" s="9" t="s">
        <v>1</v>
      </c>
      <c r="C4" s="10" t="s">
        <v>2</v>
      </c>
      <c r="D4" s="11" t="s">
        <v>3</v>
      </c>
      <c r="E4" s="12" t="s">
        <v>87</v>
      </c>
      <c r="F4" s="13" t="s">
        <v>4</v>
      </c>
      <c r="G4" s="211" t="s">
        <v>5</v>
      </c>
      <c r="H4" s="212"/>
      <c r="I4" s="13" t="s">
        <v>6</v>
      </c>
      <c r="J4" s="211"/>
      <c r="K4" s="212"/>
      <c r="L4" s="103"/>
      <c r="M4" s="104"/>
      <c r="N4" s="70"/>
    </row>
    <row r="5" spans="1:14" ht="37.5" customHeight="1">
      <c r="A5" s="8"/>
      <c r="B5" s="14" t="s">
        <v>7</v>
      </c>
      <c r="C5" s="213"/>
      <c r="D5" s="214"/>
      <c r="E5" s="215"/>
      <c r="F5" s="15" t="s">
        <v>8</v>
      </c>
      <c r="G5" s="216"/>
      <c r="H5" s="212"/>
      <c r="I5" s="71" t="s">
        <v>9</v>
      </c>
      <c r="J5" s="216"/>
      <c r="K5" s="212"/>
      <c r="L5" s="105"/>
      <c r="M5" s="106"/>
      <c r="N5" s="70"/>
    </row>
    <row r="6" spans="1:14" ht="37.5" customHeight="1">
      <c r="A6" s="8"/>
      <c r="B6" s="16" t="s">
        <v>10</v>
      </c>
      <c r="C6" s="17" t="s">
        <v>11</v>
      </c>
      <c r="D6" s="18">
        <v>888</v>
      </c>
      <c r="E6" s="17"/>
      <c r="F6" s="19" t="s">
        <v>12</v>
      </c>
      <c r="G6" s="216"/>
      <c r="H6" s="212"/>
      <c r="I6" s="19" t="s">
        <v>13</v>
      </c>
      <c r="J6" s="216" t="s">
        <v>89</v>
      </c>
      <c r="K6" s="212"/>
      <c r="L6" s="107"/>
      <c r="M6" s="108"/>
      <c r="N6" s="70"/>
    </row>
    <row r="7" spans="1:14" ht="23.1" customHeight="1">
      <c r="A7" s="8"/>
      <c r="B7" s="217" t="s">
        <v>14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9"/>
      <c r="N7" s="70"/>
    </row>
    <row r="8" spans="1:14" ht="23.1" customHeight="1">
      <c r="A8" s="8"/>
      <c r="B8" s="194" t="s">
        <v>15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6"/>
      <c r="N8" s="70"/>
    </row>
    <row r="9" spans="1:14" s="2" customFormat="1" ht="17.399999999999999" customHeight="1">
      <c r="A9" s="20"/>
      <c r="B9" s="118" t="s">
        <v>16</v>
      </c>
      <c r="C9" s="124" t="s">
        <v>17</v>
      </c>
      <c r="D9" s="124" t="s">
        <v>18</v>
      </c>
      <c r="E9" s="124" t="s">
        <v>19</v>
      </c>
      <c r="F9" s="197" t="s">
        <v>20</v>
      </c>
      <c r="G9" s="198"/>
      <c r="H9" s="199"/>
      <c r="I9" s="124" t="s">
        <v>21</v>
      </c>
      <c r="J9" s="99" t="s">
        <v>22</v>
      </c>
      <c r="K9" s="100"/>
      <c r="L9" s="124" t="s">
        <v>23</v>
      </c>
      <c r="M9" s="124" t="s">
        <v>24</v>
      </c>
      <c r="N9" s="72"/>
    </row>
    <row r="10" spans="1:14" s="2" customFormat="1" ht="42" customHeight="1">
      <c r="A10" s="20"/>
      <c r="B10" s="119"/>
      <c r="C10" s="125"/>
      <c r="D10" s="125"/>
      <c r="E10" s="125"/>
      <c r="F10" s="21" t="s">
        <v>25</v>
      </c>
      <c r="G10" s="21" t="s">
        <v>26</v>
      </c>
      <c r="H10" s="21" t="s">
        <v>27</v>
      </c>
      <c r="I10" s="125"/>
      <c r="J10" s="101"/>
      <c r="K10" s="102"/>
      <c r="L10" s="125"/>
      <c r="M10" s="125"/>
      <c r="N10" s="72"/>
    </row>
    <row r="11" spans="1:14" s="3" customFormat="1" ht="54" customHeight="1">
      <c r="A11" s="22"/>
      <c r="B11" s="23" t="s">
        <v>28</v>
      </c>
      <c r="C11" s="24"/>
      <c r="D11" s="25"/>
      <c r="E11" s="126">
        <v>485</v>
      </c>
      <c r="F11" s="26">
        <f>E11*0.22</f>
        <v>106.7</v>
      </c>
      <c r="G11" s="27">
        <v>0.02</v>
      </c>
      <c r="H11" s="28">
        <v>1</v>
      </c>
      <c r="I11" s="73">
        <v>0.1</v>
      </c>
      <c r="J11" s="200"/>
      <c r="K11" s="201"/>
      <c r="L11" s="26">
        <f>(H11+I11)*F11*G11</f>
        <v>2.3474000000000004</v>
      </c>
      <c r="M11" s="128">
        <f>L15/E54</f>
        <v>0.46943278454227666</v>
      </c>
      <c r="N11" s="76"/>
    </row>
    <row r="12" spans="1:14" s="3" customFormat="1" ht="54" customHeight="1">
      <c r="A12" s="22"/>
      <c r="B12" s="23"/>
      <c r="C12" s="24"/>
      <c r="D12" s="25"/>
      <c r="E12" s="127"/>
      <c r="F12" s="26">
        <f>E11*0.25</f>
        <v>121.25</v>
      </c>
      <c r="G12" s="27">
        <v>2.8000000000000001E-2</v>
      </c>
      <c r="H12" s="28">
        <v>1</v>
      </c>
      <c r="I12" s="73">
        <v>0.1</v>
      </c>
      <c r="J12" s="74"/>
      <c r="K12" s="75"/>
      <c r="L12" s="26">
        <f>(H12+I12)*F12*G12</f>
        <v>3.7345000000000002</v>
      </c>
      <c r="M12" s="129"/>
      <c r="N12" s="76"/>
    </row>
    <row r="13" spans="1:14" s="3" customFormat="1" ht="54" customHeight="1">
      <c r="A13" s="22"/>
      <c r="B13" s="23"/>
      <c r="C13" s="24"/>
      <c r="D13" s="25"/>
      <c r="E13" s="127"/>
      <c r="F13" s="26">
        <f>E11*0.53</f>
        <v>257.05</v>
      </c>
      <c r="G13" s="27">
        <v>4.8000000000000001E-2</v>
      </c>
      <c r="H13" s="28">
        <v>1</v>
      </c>
      <c r="I13" s="73">
        <v>0.1</v>
      </c>
      <c r="J13" s="200"/>
      <c r="K13" s="201"/>
      <c r="L13" s="26">
        <f t="shared" ref="L13:L14" si="0">(H13+I13)*F13*G13</f>
        <v>13.572240000000003</v>
      </c>
      <c r="M13" s="129"/>
      <c r="N13" s="76"/>
    </row>
    <row r="14" spans="1:14" s="3" customFormat="1" ht="54" customHeight="1">
      <c r="A14" s="22"/>
      <c r="B14" s="23"/>
      <c r="C14" s="24"/>
      <c r="D14" s="29"/>
      <c r="E14" s="127"/>
      <c r="F14" s="26"/>
      <c r="G14" s="27"/>
      <c r="H14" s="28">
        <v>1</v>
      </c>
      <c r="I14" s="73">
        <v>0.1</v>
      </c>
      <c r="J14" s="200"/>
      <c r="K14" s="201"/>
      <c r="L14" s="26">
        <f t="shared" si="0"/>
        <v>0</v>
      </c>
      <c r="M14" s="129"/>
      <c r="N14" s="76"/>
    </row>
    <row r="15" spans="1:14" s="3" customFormat="1" ht="18.899999999999999" customHeight="1">
      <c r="A15" s="22"/>
      <c r="B15" s="202" t="s">
        <v>29</v>
      </c>
      <c r="C15" s="203"/>
      <c r="D15" s="203"/>
      <c r="E15" s="203"/>
      <c r="F15" s="203"/>
      <c r="G15" s="203"/>
      <c r="H15" s="203"/>
      <c r="I15" s="203"/>
      <c r="J15" s="203"/>
      <c r="K15" s="203"/>
      <c r="L15" s="77">
        <f>SUM(L11:L14)</f>
        <v>19.654140000000005</v>
      </c>
      <c r="M15" s="129"/>
      <c r="N15" s="76"/>
    </row>
    <row r="16" spans="1:14" s="3" customFormat="1" ht="18.899999999999999" customHeight="1">
      <c r="A16" s="22"/>
      <c r="B16" s="120" t="s">
        <v>16</v>
      </c>
      <c r="C16" s="124" t="s">
        <v>17</v>
      </c>
      <c r="D16" s="124" t="s">
        <v>30</v>
      </c>
      <c r="E16" s="124" t="s">
        <v>31</v>
      </c>
      <c r="F16" s="197" t="s">
        <v>20</v>
      </c>
      <c r="G16" s="198"/>
      <c r="H16" s="199"/>
      <c r="I16" s="124"/>
      <c r="J16" s="99" t="s">
        <v>22</v>
      </c>
      <c r="K16" s="100"/>
      <c r="L16" s="124" t="s">
        <v>23</v>
      </c>
      <c r="M16" s="124" t="s">
        <v>24</v>
      </c>
      <c r="N16" s="76"/>
    </row>
    <row r="17" spans="1:14" s="3" customFormat="1" ht="52.05" customHeight="1">
      <c r="A17" s="22"/>
      <c r="B17" s="121"/>
      <c r="C17" s="125"/>
      <c r="D17" s="125"/>
      <c r="E17" s="125"/>
      <c r="F17" s="21" t="s">
        <v>25</v>
      </c>
      <c r="G17" s="21" t="s">
        <v>26</v>
      </c>
      <c r="H17" s="21" t="s">
        <v>27</v>
      </c>
      <c r="I17" s="125"/>
      <c r="J17" s="101"/>
      <c r="K17" s="102"/>
      <c r="L17" s="125"/>
      <c r="M17" s="125"/>
      <c r="N17" s="76"/>
    </row>
    <row r="18" spans="1:14" s="3" customFormat="1" ht="30" customHeight="1">
      <c r="A18" s="22"/>
      <c r="B18" s="122"/>
      <c r="C18" s="30" t="s">
        <v>32</v>
      </c>
      <c r="D18" s="31"/>
      <c r="E18" s="31"/>
      <c r="F18" s="32"/>
      <c r="G18" s="33">
        <v>0.15</v>
      </c>
      <c r="H18" s="34">
        <v>1</v>
      </c>
      <c r="I18" s="78">
        <v>0.08</v>
      </c>
      <c r="J18" s="79"/>
      <c r="K18" s="80"/>
      <c r="L18" s="59">
        <f t="shared" ref="L18:L26" si="1">(H18+I18)*G18</f>
        <v>0.16200000000000001</v>
      </c>
      <c r="M18" s="130"/>
      <c r="N18" s="76"/>
    </row>
    <row r="19" spans="1:14" s="3" customFormat="1" ht="24.45" customHeight="1">
      <c r="A19" s="22"/>
      <c r="B19" s="122"/>
      <c r="C19" s="35" t="s">
        <v>33</v>
      </c>
      <c r="D19" s="31"/>
      <c r="E19" s="31"/>
      <c r="F19" s="32"/>
      <c r="G19" s="31">
        <v>0</v>
      </c>
      <c r="H19" s="34">
        <v>1</v>
      </c>
      <c r="I19" s="78">
        <v>0.05</v>
      </c>
      <c r="J19" s="204"/>
      <c r="K19" s="205"/>
      <c r="L19" s="59">
        <f t="shared" si="1"/>
        <v>0</v>
      </c>
      <c r="M19" s="130"/>
      <c r="N19" s="76"/>
    </row>
    <row r="20" spans="1:14" s="3" customFormat="1" ht="31.5" customHeight="1">
      <c r="A20" s="22"/>
      <c r="B20" s="122"/>
      <c r="C20" s="36" t="s">
        <v>34</v>
      </c>
      <c r="D20" s="31"/>
      <c r="E20" s="31"/>
      <c r="F20" s="32"/>
      <c r="G20" s="31">
        <v>0.1</v>
      </c>
      <c r="H20" s="34">
        <v>1</v>
      </c>
      <c r="I20" s="78">
        <v>0.08</v>
      </c>
      <c r="J20" s="206"/>
      <c r="K20" s="207"/>
      <c r="L20" s="59">
        <f t="shared" si="1"/>
        <v>0.10800000000000001</v>
      </c>
      <c r="M20" s="130"/>
      <c r="N20" s="76"/>
    </row>
    <row r="21" spans="1:14" s="3" customFormat="1" ht="30.45" customHeight="1">
      <c r="A21" s="22"/>
      <c r="B21" s="122"/>
      <c r="C21" s="35" t="s">
        <v>35</v>
      </c>
      <c r="D21" s="31"/>
      <c r="E21" s="31"/>
      <c r="F21" s="32"/>
      <c r="G21" s="37">
        <v>0</v>
      </c>
      <c r="H21" s="34">
        <v>1</v>
      </c>
      <c r="I21" s="78">
        <v>0.08</v>
      </c>
      <c r="J21" s="99"/>
      <c r="K21" s="100"/>
      <c r="L21" s="59">
        <f t="shared" si="1"/>
        <v>0</v>
      </c>
      <c r="M21" s="130"/>
      <c r="N21" s="76"/>
    </row>
    <row r="22" spans="1:14" s="3" customFormat="1" ht="25.05" customHeight="1">
      <c r="A22" s="22"/>
      <c r="B22" s="122"/>
      <c r="C22" s="38" t="s">
        <v>36</v>
      </c>
      <c r="D22" s="31"/>
      <c r="E22" s="31"/>
      <c r="F22" s="32"/>
      <c r="G22" s="37">
        <v>0</v>
      </c>
      <c r="H22" s="34">
        <v>1</v>
      </c>
      <c r="I22" s="78">
        <v>0</v>
      </c>
      <c r="J22" s="99"/>
      <c r="K22" s="100"/>
      <c r="L22" s="59">
        <f t="shared" si="1"/>
        <v>0</v>
      </c>
      <c r="M22" s="130"/>
      <c r="N22" s="76"/>
    </row>
    <row r="23" spans="1:14" s="3" customFormat="1" ht="18.899999999999999" customHeight="1">
      <c r="A23" s="22"/>
      <c r="B23" s="122"/>
      <c r="C23" s="38" t="s">
        <v>37</v>
      </c>
      <c r="D23" s="31"/>
      <c r="E23" s="31"/>
      <c r="F23" s="32"/>
      <c r="G23" s="31">
        <v>0</v>
      </c>
      <c r="H23" s="34">
        <v>1</v>
      </c>
      <c r="I23" s="78">
        <v>0.08</v>
      </c>
      <c r="J23" s="99"/>
      <c r="K23" s="100"/>
      <c r="L23" s="59">
        <f t="shared" si="1"/>
        <v>0</v>
      </c>
      <c r="M23" s="130"/>
      <c r="N23" s="76"/>
    </row>
    <row r="24" spans="1:14" s="3" customFormat="1" ht="30" customHeight="1">
      <c r="A24" s="22"/>
      <c r="B24" s="122"/>
      <c r="C24" s="32"/>
      <c r="D24" s="31"/>
      <c r="E24" s="31"/>
      <c r="F24" s="32"/>
      <c r="G24" s="31"/>
      <c r="H24" s="34"/>
      <c r="I24" s="78">
        <v>0.03</v>
      </c>
      <c r="J24" s="99"/>
      <c r="K24" s="100"/>
      <c r="L24" s="59">
        <f t="shared" si="1"/>
        <v>0</v>
      </c>
      <c r="M24" s="130"/>
      <c r="N24" s="76"/>
    </row>
    <row r="25" spans="1:14" s="3" customFormat="1" ht="18.899999999999999" customHeight="1">
      <c r="A25" s="22"/>
      <c r="B25" s="122"/>
      <c r="C25" s="39"/>
      <c r="D25" s="31"/>
      <c r="E25" s="31"/>
      <c r="F25" s="32"/>
      <c r="G25" s="31"/>
      <c r="H25" s="34"/>
      <c r="I25" s="78">
        <v>0.03</v>
      </c>
      <c r="J25" s="99"/>
      <c r="K25" s="100"/>
      <c r="L25" s="59">
        <f t="shared" si="1"/>
        <v>0</v>
      </c>
      <c r="M25" s="130"/>
      <c r="N25" s="76"/>
    </row>
    <row r="26" spans="1:14" s="3" customFormat="1" ht="18.899999999999999" customHeight="1">
      <c r="A26" s="22"/>
      <c r="B26" s="122"/>
      <c r="C26" s="32"/>
      <c r="D26" s="31"/>
      <c r="E26" s="31"/>
      <c r="F26" s="32"/>
      <c r="G26" s="31"/>
      <c r="H26" s="34"/>
      <c r="I26" s="78">
        <v>0.03</v>
      </c>
      <c r="J26" s="99"/>
      <c r="K26" s="100"/>
      <c r="L26" s="59">
        <f t="shared" si="1"/>
        <v>0</v>
      </c>
      <c r="M26" s="130"/>
      <c r="N26" s="76"/>
    </row>
    <row r="27" spans="1:14" s="3" customFormat="1" ht="18.899999999999999" customHeight="1">
      <c r="A27" s="22"/>
      <c r="B27" s="188" t="s">
        <v>38</v>
      </c>
      <c r="C27" s="189"/>
      <c r="D27" s="189"/>
      <c r="E27" s="189"/>
      <c r="F27" s="189"/>
      <c r="G27" s="189"/>
      <c r="H27" s="189"/>
      <c r="I27" s="189"/>
      <c r="J27" s="189"/>
      <c r="K27" s="190"/>
      <c r="L27" s="81">
        <f>SUM(L18:L26)</f>
        <v>0.27</v>
      </c>
      <c r="M27" s="131"/>
      <c r="N27" s="76"/>
    </row>
    <row r="28" spans="1:14" s="3" customFormat="1" ht="18.899999999999999" customHeight="1">
      <c r="A28" s="22"/>
      <c r="B28" s="184" t="s">
        <v>39</v>
      </c>
      <c r="C28" s="185"/>
      <c r="D28" s="185"/>
      <c r="E28" s="185"/>
      <c r="F28" s="185"/>
      <c r="G28" s="185"/>
      <c r="H28" s="185"/>
      <c r="I28" s="185"/>
      <c r="J28" s="185"/>
      <c r="K28" s="185"/>
      <c r="L28" s="82">
        <f>L15+L27</f>
        <v>19.924140000000005</v>
      </c>
      <c r="M28" s="83">
        <f>L28/E54</f>
        <v>0.47588164731757049</v>
      </c>
      <c r="N28" s="76"/>
    </row>
    <row r="29" spans="1:14" ht="23.1" customHeight="1">
      <c r="A29" s="8"/>
      <c r="B29" s="191" t="s">
        <v>40</v>
      </c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3"/>
      <c r="N29" s="70"/>
    </row>
    <row r="30" spans="1:14" ht="51" customHeight="1">
      <c r="A30" s="8"/>
      <c r="B30" s="40" t="s">
        <v>41</v>
      </c>
      <c r="C30" s="183" t="s">
        <v>4</v>
      </c>
      <c r="D30" s="182"/>
      <c r="E30" s="186" t="s">
        <v>42</v>
      </c>
      <c r="F30" s="178"/>
      <c r="G30" s="177" t="s">
        <v>43</v>
      </c>
      <c r="H30" s="178"/>
      <c r="I30" s="84" t="s">
        <v>44</v>
      </c>
      <c r="J30" s="179" t="s">
        <v>22</v>
      </c>
      <c r="K30" s="180"/>
      <c r="L30" s="85" t="s">
        <v>45</v>
      </c>
      <c r="M30" s="86" t="s">
        <v>24</v>
      </c>
      <c r="N30" s="70"/>
    </row>
    <row r="31" spans="1:14" ht="22.95" customHeight="1">
      <c r="A31" s="8"/>
      <c r="B31" s="123" t="s">
        <v>46</v>
      </c>
      <c r="C31" s="175" t="s">
        <v>86</v>
      </c>
      <c r="D31" s="176"/>
      <c r="E31" s="177">
        <v>4.5</v>
      </c>
      <c r="F31" s="178"/>
      <c r="G31" s="186" t="s">
        <v>88</v>
      </c>
      <c r="H31" s="178"/>
      <c r="I31" s="84" t="s">
        <v>47</v>
      </c>
      <c r="J31" s="179"/>
      <c r="K31" s="180"/>
      <c r="L31" s="59">
        <f>E31</f>
        <v>4.5</v>
      </c>
      <c r="M31" s="132">
        <f>L35/E54</f>
        <v>0.43708958810325255</v>
      </c>
      <c r="N31" s="70"/>
    </row>
    <row r="32" spans="1:14" ht="21" customHeight="1">
      <c r="A32" s="8"/>
      <c r="B32" s="122"/>
      <c r="C32" s="187" t="s">
        <v>48</v>
      </c>
      <c r="D32" s="176"/>
      <c r="E32" s="177">
        <v>6.5</v>
      </c>
      <c r="F32" s="178"/>
      <c r="G32" s="177"/>
      <c r="H32" s="178"/>
      <c r="I32" s="84" t="s">
        <v>47</v>
      </c>
      <c r="J32" s="179"/>
      <c r="K32" s="180"/>
      <c r="L32" s="59">
        <f t="shared" ref="L32:L34" si="2">E32</f>
        <v>6.5</v>
      </c>
      <c r="M32" s="133"/>
      <c r="N32" s="70"/>
    </row>
    <row r="33" spans="1:14" ht="23.1" customHeight="1">
      <c r="A33" s="8"/>
      <c r="B33" s="122"/>
      <c r="C33" s="175" t="s">
        <v>49</v>
      </c>
      <c r="D33" s="176"/>
      <c r="E33" s="177">
        <v>7</v>
      </c>
      <c r="F33" s="178"/>
      <c r="G33" s="177"/>
      <c r="H33" s="178"/>
      <c r="I33" s="84" t="s">
        <v>47</v>
      </c>
      <c r="J33" s="179"/>
      <c r="K33" s="180"/>
      <c r="L33" s="59">
        <f t="shared" si="2"/>
        <v>7</v>
      </c>
      <c r="M33" s="133"/>
      <c r="N33" s="70"/>
    </row>
    <row r="34" spans="1:14" ht="23.1" customHeight="1">
      <c r="A34" s="8"/>
      <c r="B34" s="121"/>
      <c r="C34" s="181" t="s">
        <v>50</v>
      </c>
      <c r="D34" s="182"/>
      <c r="E34" s="183">
        <v>0.3</v>
      </c>
      <c r="F34" s="182"/>
      <c r="G34" s="183"/>
      <c r="H34" s="182"/>
      <c r="I34" s="84"/>
      <c r="J34" s="179"/>
      <c r="K34" s="180"/>
      <c r="L34" s="59">
        <f t="shared" si="2"/>
        <v>0.3</v>
      </c>
      <c r="M34" s="133"/>
      <c r="N34" s="70"/>
    </row>
    <row r="35" spans="1:14" ht="18.899999999999999" customHeight="1">
      <c r="A35" s="8"/>
      <c r="B35" s="184" t="s">
        <v>51</v>
      </c>
      <c r="C35" s="185"/>
      <c r="D35" s="185"/>
      <c r="E35" s="185"/>
      <c r="F35" s="185"/>
      <c r="G35" s="185"/>
      <c r="H35" s="185"/>
      <c r="I35" s="185"/>
      <c r="J35" s="185"/>
      <c r="K35" s="185"/>
      <c r="L35" s="87">
        <f>SUM(L31:L34)</f>
        <v>18.3</v>
      </c>
      <c r="M35" s="134"/>
      <c r="N35" s="70"/>
    </row>
    <row r="36" spans="1:14" ht="23.1" customHeight="1">
      <c r="A36" s="8"/>
      <c r="B36" s="167" t="s">
        <v>52</v>
      </c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9"/>
      <c r="N36" s="70"/>
    </row>
    <row r="37" spans="1:14" ht="17.399999999999999">
      <c r="A37" s="8"/>
      <c r="B37" s="41" t="s">
        <v>4</v>
      </c>
      <c r="C37" s="42" t="s">
        <v>53</v>
      </c>
      <c r="D37" s="43" t="s">
        <v>54</v>
      </c>
      <c r="E37" s="43" t="s">
        <v>55</v>
      </c>
      <c r="F37" s="43" t="s">
        <v>56</v>
      </c>
      <c r="G37" s="44" t="s">
        <v>44</v>
      </c>
      <c r="H37" s="42" t="s">
        <v>43</v>
      </c>
      <c r="I37" s="42" t="s">
        <v>21</v>
      </c>
      <c r="J37" s="170" t="s">
        <v>57</v>
      </c>
      <c r="K37" s="171"/>
      <c r="L37" s="41" t="s">
        <v>45</v>
      </c>
      <c r="M37" s="86" t="s">
        <v>24</v>
      </c>
      <c r="N37" s="70"/>
    </row>
    <row r="38" spans="1:14" ht="33" customHeight="1">
      <c r="A38" s="8"/>
      <c r="B38" s="45" t="s">
        <v>58</v>
      </c>
      <c r="C38" s="46"/>
      <c r="D38" s="46"/>
      <c r="E38" s="43"/>
      <c r="F38" s="47"/>
      <c r="G38" s="32"/>
      <c r="H38" s="48"/>
      <c r="I38" s="78"/>
      <c r="J38" s="172" t="s">
        <v>59</v>
      </c>
      <c r="K38" s="173"/>
      <c r="L38" s="47"/>
      <c r="M38" s="133">
        <f>L45/E54</f>
        <v>0</v>
      </c>
      <c r="N38" s="70"/>
    </row>
    <row r="39" spans="1:14" ht="33" customHeight="1">
      <c r="A39" s="8"/>
      <c r="B39" s="45" t="s">
        <v>60</v>
      </c>
      <c r="C39" s="46"/>
      <c r="D39" s="46"/>
      <c r="E39" s="43"/>
      <c r="F39" s="47"/>
      <c r="G39" s="32"/>
      <c r="H39" s="48"/>
      <c r="I39" s="78"/>
      <c r="J39" s="172" t="s">
        <v>59</v>
      </c>
      <c r="K39" s="173"/>
      <c r="L39" s="47"/>
      <c r="M39" s="133"/>
      <c r="N39" s="70"/>
    </row>
    <row r="40" spans="1:14" ht="33" customHeight="1">
      <c r="A40" s="8"/>
      <c r="B40" s="49"/>
      <c r="C40" s="46"/>
      <c r="D40" s="46"/>
      <c r="E40" s="43"/>
      <c r="F40" s="47"/>
      <c r="G40" s="32"/>
      <c r="H40" s="48"/>
      <c r="I40" s="78"/>
      <c r="J40" s="172"/>
      <c r="K40" s="173"/>
      <c r="L40" s="47"/>
      <c r="M40" s="133"/>
      <c r="N40" s="70"/>
    </row>
    <row r="41" spans="1:14" ht="33" customHeight="1">
      <c r="A41" s="8"/>
      <c r="B41" s="45" t="s">
        <v>61</v>
      </c>
      <c r="C41" s="46"/>
      <c r="D41" s="46"/>
      <c r="E41" s="43"/>
      <c r="F41" s="47"/>
      <c r="G41" s="32"/>
      <c r="H41" s="48"/>
      <c r="I41" s="78"/>
      <c r="J41" s="174"/>
      <c r="K41" s="173"/>
      <c r="L41" s="47">
        <f>F41*H41*1.05</f>
        <v>0</v>
      </c>
      <c r="M41" s="133"/>
      <c r="N41" s="70"/>
    </row>
    <row r="42" spans="1:14" ht="33" customHeight="1">
      <c r="A42" s="8"/>
      <c r="B42" s="45" t="s">
        <v>62</v>
      </c>
      <c r="C42" s="46"/>
      <c r="D42" s="46"/>
      <c r="E42" s="43"/>
      <c r="F42" s="47"/>
      <c r="G42" s="32"/>
      <c r="H42" s="48"/>
      <c r="I42" s="78"/>
      <c r="J42" s="174"/>
      <c r="K42" s="173"/>
      <c r="L42" s="47">
        <f>F42*H42*1.05</f>
        <v>0</v>
      </c>
      <c r="M42" s="133"/>
      <c r="N42" s="70"/>
    </row>
    <row r="43" spans="1:14" ht="33" customHeight="1">
      <c r="A43" s="8"/>
      <c r="B43" s="45" t="s">
        <v>63</v>
      </c>
      <c r="C43" s="46"/>
      <c r="D43" s="46"/>
      <c r="E43" s="43"/>
      <c r="F43" s="47"/>
      <c r="G43" s="32"/>
      <c r="H43" s="48"/>
      <c r="I43" s="78"/>
      <c r="J43" s="174"/>
      <c r="K43" s="173"/>
      <c r="L43" s="34">
        <f>F43*H43*1.05</f>
        <v>0</v>
      </c>
      <c r="M43" s="133"/>
      <c r="N43" s="70"/>
    </row>
    <row r="44" spans="1:14" ht="36" customHeight="1">
      <c r="A44" s="8"/>
      <c r="B44" s="45" t="s">
        <v>64</v>
      </c>
      <c r="C44" s="46"/>
      <c r="D44" s="50"/>
      <c r="E44" s="43"/>
      <c r="F44" s="47">
        <v>9</v>
      </c>
      <c r="G44" s="32" t="s">
        <v>65</v>
      </c>
      <c r="H44" s="48"/>
      <c r="I44" s="78"/>
      <c r="J44" s="174"/>
      <c r="K44" s="173"/>
      <c r="L44" s="47"/>
      <c r="M44" s="133"/>
      <c r="N44" s="70"/>
    </row>
    <row r="45" spans="1:14" ht="23.1" customHeight="1">
      <c r="A45" s="8"/>
      <c r="B45" s="152" t="s">
        <v>66</v>
      </c>
      <c r="C45" s="153"/>
      <c r="D45" s="153"/>
      <c r="E45" s="153"/>
      <c r="F45" s="153"/>
      <c r="G45" s="153"/>
      <c r="H45" s="153"/>
      <c r="I45" s="153"/>
      <c r="J45" s="153"/>
      <c r="K45" s="154"/>
      <c r="L45" s="88">
        <f>SUM(L41:L44)</f>
        <v>0</v>
      </c>
      <c r="M45" s="133"/>
      <c r="N45" s="70"/>
    </row>
    <row r="46" spans="1:14" ht="23.1" customHeight="1">
      <c r="A46" s="8"/>
      <c r="B46" s="155" t="s">
        <v>67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7"/>
      <c r="M46" s="158"/>
      <c r="N46" s="70"/>
    </row>
    <row r="47" spans="1:14" ht="23.1" customHeight="1">
      <c r="A47" s="8"/>
      <c r="B47" s="51" t="s">
        <v>41</v>
      </c>
      <c r="C47" s="52" t="s">
        <v>4</v>
      </c>
      <c r="D47" s="53" t="s">
        <v>44</v>
      </c>
      <c r="E47" s="53" t="s">
        <v>68</v>
      </c>
      <c r="F47" s="54"/>
      <c r="G47" s="159" t="s">
        <v>22</v>
      </c>
      <c r="H47" s="160"/>
      <c r="I47" s="160"/>
      <c r="J47" s="160"/>
      <c r="K47" s="161"/>
      <c r="L47" s="89" t="s">
        <v>23</v>
      </c>
      <c r="M47" s="90" t="s">
        <v>24</v>
      </c>
      <c r="N47" s="70"/>
    </row>
    <row r="48" spans="1:14" ht="36" customHeight="1">
      <c r="A48" s="8"/>
      <c r="B48" s="55" t="s">
        <v>69</v>
      </c>
      <c r="C48" s="52"/>
      <c r="D48" s="55" t="s">
        <v>47</v>
      </c>
      <c r="E48" s="56">
        <v>0</v>
      </c>
      <c r="F48" s="57"/>
      <c r="G48" s="159"/>
      <c r="H48" s="160"/>
      <c r="I48" s="160"/>
      <c r="J48" s="160"/>
      <c r="K48" s="161"/>
      <c r="L48" s="89">
        <v>1.5</v>
      </c>
      <c r="M48" s="90"/>
      <c r="N48" s="70"/>
    </row>
    <row r="49" spans="1:14" ht="39" customHeight="1">
      <c r="A49" s="8"/>
      <c r="B49" s="58" t="s">
        <v>70</v>
      </c>
      <c r="C49" s="52"/>
      <c r="D49" s="32" t="s">
        <v>47</v>
      </c>
      <c r="E49" s="59"/>
      <c r="F49" s="60"/>
      <c r="G49" s="159"/>
      <c r="H49" s="160"/>
      <c r="I49" s="160"/>
      <c r="J49" s="160"/>
      <c r="K49" s="161"/>
      <c r="L49" s="59">
        <v>0.15</v>
      </c>
      <c r="M49" s="165">
        <f>L50/E56</f>
        <v>3.6490478666786411E-2</v>
      </c>
      <c r="N49" s="70"/>
    </row>
    <row r="50" spans="1:14" ht="37.950000000000003" customHeight="1">
      <c r="A50" s="8"/>
      <c r="B50" s="152" t="s">
        <v>71</v>
      </c>
      <c r="C50" s="153"/>
      <c r="D50" s="153"/>
      <c r="E50" s="153"/>
      <c r="F50" s="153"/>
      <c r="G50" s="153"/>
      <c r="H50" s="153"/>
      <c r="I50" s="153"/>
      <c r="J50" s="153"/>
      <c r="K50" s="154"/>
      <c r="L50" s="91">
        <f>SUM(L48:L49)</f>
        <v>1.65</v>
      </c>
      <c r="M50" s="166"/>
      <c r="N50" s="70"/>
    </row>
    <row r="51" spans="1:14" ht="69" customHeight="1">
      <c r="A51" s="8"/>
      <c r="B51" s="162" t="s">
        <v>72</v>
      </c>
      <c r="C51" s="163"/>
      <c r="D51" s="163"/>
      <c r="E51" s="163"/>
      <c r="F51" s="163"/>
      <c r="G51" s="163"/>
      <c r="H51" s="163"/>
      <c r="I51" s="163"/>
      <c r="J51" s="163"/>
      <c r="K51" s="163"/>
      <c r="L51" s="164"/>
      <c r="M51" s="92" t="s">
        <v>73</v>
      </c>
      <c r="N51" s="93"/>
    </row>
    <row r="52" spans="1:14" ht="26.1" customHeight="1">
      <c r="A52" s="8"/>
      <c r="B52" s="138" t="s">
        <v>74</v>
      </c>
      <c r="C52" s="139"/>
      <c r="D52" s="139"/>
      <c r="E52" s="135">
        <f>L28+L35+L45+L50</f>
        <v>39.874140000000004</v>
      </c>
      <c r="F52" s="136"/>
      <c r="G52" s="136"/>
      <c r="H52" s="136"/>
      <c r="I52" s="136"/>
      <c r="J52" s="136"/>
      <c r="K52" s="136"/>
      <c r="L52" s="137"/>
      <c r="M52" s="94">
        <f>E52/E54</f>
        <v>0.95238095238095233</v>
      </c>
      <c r="N52" s="93"/>
    </row>
    <row r="53" spans="1:14" ht="26.1" customHeight="1">
      <c r="A53" s="8"/>
      <c r="B53" s="61" t="s">
        <v>75</v>
      </c>
      <c r="C53" s="62" t="s">
        <v>76</v>
      </c>
      <c r="D53" s="63">
        <v>0.05</v>
      </c>
      <c r="E53" s="135">
        <v>1.05</v>
      </c>
      <c r="F53" s="136"/>
      <c r="G53" s="136"/>
      <c r="H53" s="136"/>
      <c r="I53" s="136"/>
      <c r="J53" s="136"/>
      <c r="K53" s="136"/>
      <c r="L53" s="137"/>
      <c r="M53" s="94">
        <f>E53/E54</f>
        <v>2.5078910792809574E-2</v>
      </c>
      <c r="N53" s="93"/>
    </row>
    <row r="54" spans="1:14" ht="26.1" customHeight="1">
      <c r="A54" s="8"/>
      <c r="B54" s="138" t="s">
        <v>77</v>
      </c>
      <c r="C54" s="139"/>
      <c r="D54" s="139"/>
      <c r="E54" s="140">
        <f>E52*E53</f>
        <v>41.867847000000005</v>
      </c>
      <c r="F54" s="141"/>
      <c r="G54" s="141"/>
      <c r="H54" s="141"/>
      <c r="I54" s="141"/>
      <c r="J54" s="141"/>
      <c r="K54" s="141"/>
      <c r="L54" s="142"/>
      <c r="M54" s="94">
        <f>SUM(M52:M53)</f>
        <v>0.97745986317376188</v>
      </c>
      <c r="N54" s="93"/>
    </row>
    <row r="55" spans="1:14" ht="26.1" customHeight="1">
      <c r="A55" s="8"/>
      <c r="B55" s="61" t="s">
        <v>78</v>
      </c>
      <c r="C55" s="62" t="s">
        <v>79</v>
      </c>
      <c r="D55" s="63">
        <v>0.13</v>
      </c>
      <c r="E55" s="135">
        <v>1.08</v>
      </c>
      <c r="F55" s="136"/>
      <c r="G55" s="136"/>
      <c r="H55" s="136"/>
      <c r="I55" s="136"/>
      <c r="J55" s="136"/>
      <c r="K55" s="136"/>
      <c r="L55" s="137"/>
      <c r="M55" s="95"/>
      <c r="N55" s="70"/>
    </row>
    <row r="56" spans="1:14" ht="26.1" customHeight="1">
      <c r="A56" s="8"/>
      <c r="B56" s="143" t="s">
        <v>80</v>
      </c>
      <c r="C56" s="139"/>
      <c r="D56" s="139"/>
      <c r="E56" s="140">
        <f>E54*E55</f>
        <v>45.217274760000009</v>
      </c>
      <c r="F56" s="141"/>
      <c r="G56" s="141"/>
      <c r="H56" s="141"/>
      <c r="I56" s="141"/>
      <c r="J56" s="141"/>
      <c r="K56" s="141"/>
      <c r="L56" s="142"/>
      <c r="M56" s="95"/>
      <c r="N56" s="70"/>
    </row>
    <row r="57" spans="1:14" ht="26.1" customHeight="1">
      <c r="A57" s="8"/>
      <c r="B57" s="144" t="s">
        <v>81</v>
      </c>
      <c r="C57" s="145"/>
      <c r="D57" s="145"/>
      <c r="E57" s="146"/>
      <c r="F57" s="147"/>
      <c r="G57" s="147"/>
      <c r="H57" s="147"/>
      <c r="I57" s="147"/>
      <c r="J57" s="147"/>
      <c r="K57" s="147"/>
      <c r="L57" s="148"/>
      <c r="M57" s="64"/>
      <c r="N57" s="70"/>
    </row>
    <row r="58" spans="1:14" ht="46.5" customHeight="1">
      <c r="A58" s="8"/>
      <c r="B58" s="149" t="s">
        <v>22</v>
      </c>
      <c r="C58" s="149"/>
      <c r="D58" s="149"/>
      <c r="E58" s="150"/>
      <c r="F58" s="151"/>
      <c r="G58" s="151"/>
      <c r="H58" s="151"/>
      <c r="I58" s="151"/>
      <c r="J58" s="151"/>
      <c r="K58" s="151"/>
      <c r="L58" s="151"/>
      <c r="M58" s="64"/>
      <c r="N58" s="70"/>
    </row>
    <row r="59" spans="1:14" ht="14.4" customHeight="1">
      <c r="A59" s="8"/>
      <c r="B59" s="109" t="s">
        <v>82</v>
      </c>
      <c r="C59" s="109"/>
      <c r="D59" s="109"/>
      <c r="E59" s="109"/>
      <c r="F59" s="109"/>
      <c r="G59" s="65"/>
      <c r="H59" s="109" t="s">
        <v>83</v>
      </c>
      <c r="I59" s="109"/>
      <c r="J59" s="109"/>
      <c r="K59" s="109"/>
      <c r="L59" s="109"/>
      <c r="M59" s="109"/>
      <c r="N59" s="70"/>
    </row>
    <row r="60" spans="1:14" ht="55.35" customHeight="1">
      <c r="A60" s="8"/>
      <c r="B60" s="98"/>
      <c r="C60" s="98"/>
      <c r="D60" s="98"/>
      <c r="E60" s="98"/>
      <c r="F60" s="98"/>
      <c r="G60" s="110" t="s">
        <v>84</v>
      </c>
      <c r="H60" s="111"/>
      <c r="I60" s="111"/>
      <c r="J60" s="111"/>
      <c r="K60" s="112"/>
      <c r="L60" s="111"/>
      <c r="M60" s="113"/>
      <c r="N60" s="70"/>
    </row>
    <row r="61" spans="1:14" ht="55.35" customHeight="1">
      <c r="A61" s="8"/>
      <c r="B61" s="98"/>
      <c r="C61" s="98"/>
      <c r="D61" s="98"/>
      <c r="E61" s="98"/>
      <c r="F61" s="98"/>
      <c r="G61" s="114" t="s">
        <v>85</v>
      </c>
      <c r="H61" s="115"/>
      <c r="I61" s="115"/>
      <c r="J61" s="115"/>
      <c r="K61" s="116"/>
      <c r="L61" s="115"/>
      <c r="M61" s="117"/>
      <c r="N61" s="70"/>
    </row>
    <row r="62" spans="1:14" s="1" customFormat="1" ht="5.4" customHeight="1">
      <c r="A62" s="66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96"/>
      <c r="N62" s="97"/>
    </row>
  </sheetData>
  <mergeCells count="106">
    <mergeCell ref="B3:M3"/>
    <mergeCell ref="G4:H4"/>
    <mergeCell ref="J4:K4"/>
    <mergeCell ref="C5:E5"/>
    <mergeCell ref="G5:H5"/>
    <mergeCell ref="J5:K5"/>
    <mergeCell ref="G6:H6"/>
    <mergeCell ref="J6:K6"/>
    <mergeCell ref="B7:M7"/>
    <mergeCell ref="B8:M8"/>
    <mergeCell ref="F9:H9"/>
    <mergeCell ref="J11:K11"/>
    <mergeCell ref="J13:K13"/>
    <mergeCell ref="J14:K14"/>
    <mergeCell ref="B15:K15"/>
    <mergeCell ref="F16:H16"/>
    <mergeCell ref="J19:K19"/>
    <mergeCell ref="J20:K20"/>
    <mergeCell ref="J21:K21"/>
    <mergeCell ref="J22:K22"/>
    <mergeCell ref="J23:K23"/>
    <mergeCell ref="J24:K24"/>
    <mergeCell ref="J25:K25"/>
    <mergeCell ref="J26:K26"/>
    <mergeCell ref="B27:K27"/>
    <mergeCell ref="B28:K28"/>
    <mergeCell ref="B29:M29"/>
    <mergeCell ref="J30:K30"/>
    <mergeCell ref="C31:D31"/>
    <mergeCell ref="E31:F31"/>
    <mergeCell ref="G31:H31"/>
    <mergeCell ref="J31:K31"/>
    <mergeCell ref="C32:D32"/>
    <mergeCell ref="E32:F32"/>
    <mergeCell ref="G32:H32"/>
    <mergeCell ref="J32:K32"/>
    <mergeCell ref="B57:D57"/>
    <mergeCell ref="E57:L57"/>
    <mergeCell ref="B58:D58"/>
    <mergeCell ref="E58:L58"/>
    <mergeCell ref="B45:K45"/>
    <mergeCell ref="B46:M46"/>
    <mergeCell ref="G47:K47"/>
    <mergeCell ref="G48:K48"/>
    <mergeCell ref="G49:K49"/>
    <mergeCell ref="B50:K50"/>
    <mergeCell ref="B51:L51"/>
    <mergeCell ref="B52:D52"/>
    <mergeCell ref="E52:L52"/>
    <mergeCell ref="M38:M45"/>
    <mergeCell ref="M49:M50"/>
    <mergeCell ref="J38:K38"/>
    <mergeCell ref="J39:K39"/>
    <mergeCell ref="J40:K40"/>
    <mergeCell ref="J41:K41"/>
    <mergeCell ref="J42:K42"/>
    <mergeCell ref="J43:K43"/>
    <mergeCell ref="J44:K44"/>
    <mergeCell ref="M11:M15"/>
    <mergeCell ref="M16:M17"/>
    <mergeCell ref="M18:M27"/>
    <mergeCell ref="M31:M35"/>
    <mergeCell ref="E53:L53"/>
    <mergeCell ref="B54:D54"/>
    <mergeCell ref="E54:L54"/>
    <mergeCell ref="E55:L55"/>
    <mergeCell ref="B56:D56"/>
    <mergeCell ref="E56:L56"/>
    <mergeCell ref="B36:M36"/>
    <mergeCell ref="J37:K37"/>
    <mergeCell ref="C33:D33"/>
    <mergeCell ref="E33:F33"/>
    <mergeCell ref="G33:H33"/>
    <mergeCell ref="J33:K33"/>
    <mergeCell ref="C34:D34"/>
    <mergeCell ref="E34:F34"/>
    <mergeCell ref="G34:H34"/>
    <mergeCell ref="J34:K34"/>
    <mergeCell ref="B35:K35"/>
    <mergeCell ref="C30:D30"/>
    <mergeCell ref="E30:F30"/>
    <mergeCell ref="G30:H30"/>
    <mergeCell ref="B60:F61"/>
    <mergeCell ref="J9:K10"/>
    <mergeCell ref="J16:K17"/>
    <mergeCell ref="L4:M6"/>
    <mergeCell ref="B59:F59"/>
    <mergeCell ref="H59:M59"/>
    <mergeCell ref="G60:M60"/>
    <mergeCell ref="G61:M61"/>
    <mergeCell ref="B9:B10"/>
    <mergeCell ref="B16:B17"/>
    <mergeCell ref="B18:B26"/>
    <mergeCell ref="B31:B34"/>
    <mergeCell ref="C9:C10"/>
    <mergeCell ref="C16:C17"/>
    <mergeCell ref="D9:D10"/>
    <mergeCell ref="D16:D17"/>
    <mergeCell ref="E9:E10"/>
    <mergeCell ref="E11:E14"/>
    <mergeCell ref="E16:E17"/>
    <mergeCell ref="I9:I10"/>
    <mergeCell ref="I16:I17"/>
    <mergeCell ref="L9:L10"/>
    <mergeCell ref="L16:L17"/>
    <mergeCell ref="M9:M10"/>
  </mergeCells>
  <phoneticPr fontId="33" type="noConversion"/>
  <pageMargins left="0.75" right="0.75" top="1" bottom="1" header="0.5" footer="0.5"/>
  <pageSetup paperSize="9" scale="37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888</vt:lpstr>
      <vt:lpstr>'888'!Print_Area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82175039@qq.com</cp:lastModifiedBy>
  <cp:lastPrinted>2024-12-21T02:32:00Z</cp:lastPrinted>
  <dcterms:created xsi:type="dcterms:W3CDTF">2002-06-07T13:41:00Z</dcterms:created>
  <dcterms:modified xsi:type="dcterms:W3CDTF">2025-08-04T09:00:49Z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false</vt:bool>
  </property>
  <property fmtid="{D5CDD505-2E9C-101B-9397-08002B2CF9AE}" pid="4" name="ICV">
    <vt:lpwstr>12CA5ECE63FE43DAAD1248CCE4356990_13</vt:lpwstr>
  </property>
</Properties>
</file>