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1020"/>
  </bookViews>
  <sheets>
    <sheet name="TEAABL80395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15" i="1"/>
  <c r="K39" i="1"/>
  <c r="K40" i="1"/>
  <c r="K41" i="1"/>
  <c r="K34" i="1"/>
  <c r="K26" i="1"/>
  <c r="K43" i="1"/>
  <c r="K44" i="1"/>
  <c r="L26" i="1"/>
  <c r="L15" i="1"/>
  <c r="L43" i="1"/>
  <c r="L34" i="1"/>
</calcChain>
</file>

<file path=xl/sharedStrings.xml><?xml version="1.0" encoding="utf-8"?>
<sst xmlns="http://schemas.openxmlformats.org/spreadsheetml/2006/main" count="116" uniqueCount="81">
  <si>
    <t>成本总计</t>
  </si>
  <si>
    <t>其他费用合计</t>
  </si>
  <si>
    <t>运费</t>
  </si>
  <si>
    <t>开发费</t>
  </si>
  <si>
    <t>附品损失</t>
  </si>
  <si>
    <t>检测费</t>
  </si>
  <si>
    <t>利润</t>
  </si>
  <si>
    <t>直接+間接工</t>
  </si>
  <si>
    <t>加工费（含税）</t>
  </si>
  <si>
    <t>费用占比</t>
  </si>
  <si>
    <t>金额(元)</t>
  </si>
  <si>
    <t>单价</t>
  </si>
  <si>
    <t>应用部位</t>
  </si>
  <si>
    <t>物料编号</t>
  </si>
  <si>
    <t>费用名称</t>
  </si>
  <si>
    <t>序号</t>
  </si>
  <si>
    <r>
      <t xml:space="preserve">其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宋体"/>
        <family val="3"/>
        <charset val="134"/>
      </rPr>
      <t>(加工费、利润、运费、检测费等）</t>
    </r>
  </si>
  <si>
    <t>辅助工艺合计</t>
  </si>
  <si>
    <t>單位片</t>
  </si>
  <si>
    <t>外袋</t>
    <phoneticPr fontId="10" type="noConversion"/>
  </si>
  <si>
    <t>丝印2</t>
    <phoneticPr fontId="10" type="noConversion"/>
  </si>
  <si>
    <t>椅面</t>
    <phoneticPr fontId="10" type="noConversion"/>
  </si>
  <si>
    <t>丝印1</t>
    <phoneticPr fontId="10" type="noConversion"/>
  </si>
  <si>
    <t>加工商</t>
  </si>
  <si>
    <t>损耗(%)</t>
  </si>
  <si>
    <r>
      <t>用量</t>
    </r>
    <r>
      <rPr>
        <sz val="8"/>
        <color indexed="9"/>
        <rFont val="宋体"/>
        <family val="3"/>
        <charset val="134"/>
      </rPr>
      <t>(米or个)</t>
    </r>
  </si>
  <si>
    <t>配色一</t>
  </si>
  <si>
    <t>尺寸</t>
  </si>
  <si>
    <t>采购信息</t>
  </si>
  <si>
    <t>配色方案</t>
  </si>
  <si>
    <t>规格</t>
  </si>
  <si>
    <t>物料名称</t>
  </si>
  <si>
    <t>辅助工艺（图案、标志工艺，如印花、刺绣、高周波、成衣洗水等）</t>
  </si>
  <si>
    <t>辅料合计</t>
  </si>
  <si>
    <t>外箱品質要求雙瓦楞180g以上牛皮紙，箱子接縫處使用膠水粘合</t>
    <phoneticPr fontId="10" type="noConversion"/>
  </si>
  <si>
    <t>吊牌（1套2张）</t>
    <phoneticPr fontId="10" type="noConversion"/>
  </si>
  <si>
    <t>供应商</t>
  </si>
  <si>
    <r>
      <t>单价</t>
    </r>
    <r>
      <rPr>
        <sz val="8"/>
        <color indexed="9"/>
        <rFont val="宋体"/>
        <family val="3"/>
        <charset val="134"/>
      </rPr>
      <t>(元/米、个)</t>
    </r>
  </si>
  <si>
    <t>宽度(cm)</t>
  </si>
  <si>
    <t>型号(＃)</t>
  </si>
  <si>
    <t>辅助材料（拉链、拉袢、扣类、织带、松紧带、魔术贴、橡筋绳、卡扣、佛珠、线、标识、吊牌、合格证、包装等）</t>
  </si>
  <si>
    <t>面、里料合计</t>
  </si>
  <si>
    <t>椅框架</t>
    <phoneticPr fontId="10" type="noConversion"/>
  </si>
  <si>
    <t>包边织带</t>
    <phoneticPr fontId="10" type="noConversion"/>
  </si>
  <si>
    <t>单价(元/米)</t>
  </si>
  <si>
    <t>单耗(米)</t>
  </si>
  <si>
    <t>克重(g/m2)</t>
  </si>
  <si>
    <t>幅宽(cm)</t>
  </si>
  <si>
    <t>面、里料(主布面料、配布面料、里料网布、210T、天鹅绒、补强、衬、胶膜、压胶带、双面胶、鸭绒、针棉等）</t>
  </si>
  <si>
    <t>核价</t>
  </si>
  <si>
    <t>制单日期：</t>
  </si>
  <si>
    <t>系列：</t>
  </si>
  <si>
    <t>开发员：</t>
  </si>
  <si>
    <t>审核日期：</t>
  </si>
  <si>
    <t>开发工厂：</t>
  </si>
  <si>
    <t>事业部：</t>
  </si>
  <si>
    <t>设计师：</t>
  </si>
  <si>
    <t>生产数量：</t>
  </si>
  <si>
    <t>开发类型：</t>
  </si>
  <si>
    <t>品牌：</t>
  </si>
  <si>
    <t>生产编号：</t>
  </si>
  <si>
    <t>生产工厂：</t>
  </si>
  <si>
    <t>开发季：</t>
  </si>
  <si>
    <t>渠道：</t>
  </si>
  <si>
    <t>款式名称：</t>
  </si>
  <si>
    <t>款式图</t>
  </si>
  <si>
    <r>
      <t>2</t>
    </r>
    <r>
      <rPr>
        <b/>
        <sz val="14"/>
        <color indexed="9"/>
        <rFont val="宋体"/>
        <family val="3"/>
        <charset val="134"/>
      </rPr>
      <t>1</t>
    </r>
    <r>
      <rPr>
        <b/>
        <sz val="14"/>
        <color indexed="9"/>
        <rFont val="宋体"/>
        <family val="3"/>
        <charset val="134"/>
      </rPr>
      <t>SS------探路者控股集团股份有限公司成本核算表</t>
    </r>
    <phoneticPr fontId="10" type="noConversion"/>
  </si>
  <si>
    <t>包裝:1套/外盒</t>
    <phoneticPr fontId="10" type="noConversion"/>
  </si>
  <si>
    <t>600D牛津布</t>
    <phoneticPr fontId="10" type="noConversion"/>
  </si>
  <si>
    <t>210D涤纶布</t>
    <phoneticPr fontId="10" type="noConversion"/>
  </si>
  <si>
    <t>折叠凳</t>
    <phoneticPr fontId="10" type="noConversion"/>
  </si>
  <si>
    <t>吕勇</t>
    <phoneticPr fontId="10" type="noConversion"/>
  </si>
  <si>
    <t>赵建新</t>
    <phoneticPr fontId="10" type="noConversion"/>
  </si>
  <si>
    <t>宁海县尖峰旅游用品有限公司</t>
    <phoneticPr fontId="10" type="noConversion"/>
  </si>
  <si>
    <t>凳面</t>
    <phoneticPr fontId="10" type="noConversion"/>
  </si>
  <si>
    <t>7075铝架</t>
    <phoneticPr fontId="10" type="noConversion"/>
  </si>
  <si>
    <t>不锈铁片</t>
    <phoneticPr fontId="2" type="noConversion"/>
  </si>
  <si>
    <t>塑料件</t>
    <phoneticPr fontId="2" type="noConversion"/>
  </si>
  <si>
    <t>支架</t>
    <phoneticPr fontId="2" type="noConversion"/>
  </si>
  <si>
    <t>35*9*9cm</t>
    <phoneticPr fontId="10" type="noConversion"/>
  </si>
  <si>
    <t>36.91元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</si>
</sst>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0_);[Red]\(0.000\)"/>
    <numFmt numFmtId="177" formatCode="0_);[Red]\(0\)"/>
    <numFmt numFmtId="178" formatCode="#,##0.00_);[Red]\(#,##0.00\)"/>
    <numFmt numFmtId="179" formatCode="0.00_);[Red]\(0.00\)"/>
    <numFmt numFmtId="180" formatCode="&quot;¥&quot;#,##0.00_);[Red]\(&quot;¥&quot;#,##0.00\)"/>
    <numFmt numFmtId="181" formatCode="&quot;¥&quot;#,##0.000_);[Red]\(&quot;¥&quot;#,##0.000\)"/>
    <numFmt numFmtId="182" formatCode="d/mmm/yy;@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sz val="10"/>
      <name val="宋体"/>
      <family val="3"/>
      <charset val="134"/>
    </font>
    <font>
      <sz val="9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細明體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SimSun"/>
      <charset val="134"/>
    </font>
    <font>
      <b/>
      <sz val="14"/>
      <color indexed="9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1" applyAlignment="1"/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177" fontId="1" fillId="0" borderId="0" xfId="1" applyNumberForma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0" fontId="1" fillId="0" borderId="0" xfId="1" applyFont="1" applyAlignment="1"/>
    <xf numFmtId="179" fontId="4" fillId="2" borderId="4" xfId="1" applyNumberFormat="1" applyFont="1" applyFill="1" applyBorder="1" applyAlignment="1">
      <alignment horizontal="center" vertical="center"/>
    </xf>
    <xf numFmtId="180" fontId="4" fillId="2" borderId="4" xfId="1" applyNumberFormat="1" applyFont="1" applyFill="1" applyBorder="1" applyAlignment="1">
      <alignment horizontal="center" vertical="center"/>
    </xf>
    <xf numFmtId="178" fontId="4" fillId="2" borderId="4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179" fontId="4" fillId="2" borderId="5" xfId="1" applyNumberFormat="1" applyFont="1" applyFill="1" applyBorder="1" applyAlignment="1">
      <alignment horizontal="center" vertical="center"/>
    </xf>
    <xf numFmtId="9" fontId="5" fillId="2" borderId="5" xfId="1" applyNumberFormat="1" applyFont="1" applyFill="1" applyBorder="1" applyAlignment="1">
      <alignment horizontal="center" vertical="center"/>
    </xf>
    <xf numFmtId="180" fontId="4" fillId="2" borderId="5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0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77" fontId="6" fillId="3" borderId="6" xfId="1" applyNumberFormat="1" applyFont="1" applyFill="1" applyBorder="1" applyAlignment="1">
      <alignment horizontal="center" vertical="center"/>
    </xf>
    <xf numFmtId="9" fontId="6" fillId="3" borderId="6" xfId="1" applyNumberFormat="1" applyFont="1" applyFill="1" applyBorder="1" applyAlignment="1">
      <alignment horizontal="center" vertical="center"/>
    </xf>
    <xf numFmtId="180" fontId="6" fillId="3" borderId="6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 wrapText="1"/>
    </xf>
    <xf numFmtId="10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177" fontId="6" fillId="0" borderId="6" xfId="1" applyNumberFormat="1" applyFont="1" applyBorder="1" applyAlignment="1">
      <alignment horizontal="center" vertical="center"/>
    </xf>
    <xf numFmtId="9" fontId="6" fillId="0" borderId="6" xfId="1" applyNumberFormat="1" applyFont="1" applyBorder="1" applyAlignment="1">
      <alignment horizontal="center" vertical="center"/>
    </xf>
    <xf numFmtId="180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 wrapText="1"/>
    </xf>
    <xf numFmtId="10" fontId="6" fillId="4" borderId="6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vertical="center"/>
    </xf>
    <xf numFmtId="179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/>
    </xf>
    <xf numFmtId="179" fontId="1" fillId="0" borderId="6" xfId="1" applyNumberForma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9" fontId="7" fillId="2" borderId="7" xfId="1" applyNumberFormat="1" applyFont="1" applyFill="1" applyBorder="1" applyAlignment="1">
      <alignment horizontal="center" vertical="center"/>
    </xf>
    <xf numFmtId="181" fontId="7" fillId="2" borderId="7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0" fontId="7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177" fontId="8" fillId="5" borderId="10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176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vertical="center"/>
    </xf>
    <xf numFmtId="177" fontId="1" fillId="6" borderId="0" xfId="1" applyNumberFormat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/>
    </xf>
    <xf numFmtId="9" fontId="4" fillId="2" borderId="7" xfId="1" applyNumberFormat="1" applyFont="1" applyFill="1" applyBorder="1" applyAlignment="1">
      <alignment horizontal="center" vertical="center"/>
    </xf>
    <xf numFmtId="180" fontId="4" fillId="2" borderId="7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0" fontId="4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0" fontId="1" fillId="7" borderId="0" xfId="1" applyFill="1" applyAlignment="1"/>
    <xf numFmtId="179" fontId="6" fillId="7" borderId="6" xfId="1" applyNumberFormat="1" applyFont="1" applyFill="1" applyBorder="1" applyAlignment="1">
      <alignment horizontal="center" vertical="center" wrapText="1"/>
    </xf>
    <xf numFmtId="9" fontId="6" fillId="7" borderId="6" xfId="1" applyNumberFormat="1" applyFont="1" applyFill="1" applyBorder="1" applyAlignment="1">
      <alignment horizontal="center" vertical="center" wrapText="1"/>
    </xf>
    <xf numFmtId="179" fontId="1" fillId="4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/>
    </xf>
    <xf numFmtId="177" fontId="6" fillId="0" borderId="6" xfId="1" applyNumberFormat="1" applyFont="1" applyFill="1" applyBorder="1" applyAlignment="1">
      <alignment horizontal="center" vertical="center"/>
    </xf>
    <xf numFmtId="9" fontId="6" fillId="0" borderId="6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8" fillId="5" borderId="6" xfId="1" applyFont="1" applyFill="1" applyBorder="1" applyAlignment="1">
      <alignment horizontal="center" vertical="center"/>
    </xf>
    <xf numFmtId="0" fontId="12" fillId="0" borderId="0" xfId="1" applyFont="1" applyAlignment="1"/>
    <xf numFmtId="179" fontId="6" fillId="0" borderId="9" xfId="1" applyNumberFormat="1" applyFont="1" applyFill="1" applyBorder="1" applyAlignment="1">
      <alignment horizontal="center" vertical="center" wrapText="1"/>
    </xf>
    <xf numFmtId="9" fontId="6" fillId="0" borderId="9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  <xf numFmtId="179" fontId="6" fillId="0" borderId="6" xfId="1" applyNumberFormat="1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 wrapText="1"/>
    </xf>
    <xf numFmtId="177" fontId="6" fillId="0" borderId="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 wrapText="1"/>
    </xf>
    <xf numFmtId="0" fontId="6" fillId="7" borderId="6" xfId="2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12" fillId="6" borderId="0" xfId="1" applyFont="1" applyFill="1" applyAlignment="1"/>
    <xf numFmtId="0" fontId="1" fillId="0" borderId="0" xfId="1" applyFill="1" applyAlignment="1"/>
    <xf numFmtId="0" fontId="13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14" fillId="7" borderId="6" xfId="2" applyFont="1" applyFill="1" applyBorder="1" applyAlignment="1">
      <alignment horizontal="left" vertical="center" wrapText="1"/>
    </xf>
    <xf numFmtId="177" fontId="6" fillId="0" borderId="9" xfId="1" applyNumberFormat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179" fontId="6" fillId="0" borderId="6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/>
    </xf>
    <xf numFmtId="0" fontId="6" fillId="0" borderId="6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 wrapText="1"/>
    </xf>
    <xf numFmtId="0" fontId="9" fillId="0" borderId="0" xfId="1" applyFont="1" applyAlignment="1"/>
    <xf numFmtId="0" fontId="4" fillId="6" borderId="14" xfId="1" applyFont="1" applyFill="1" applyBorder="1" applyAlignment="1">
      <alignment horizontal="center" vertical="center"/>
    </xf>
    <xf numFmtId="176" fontId="4" fillId="6" borderId="14" xfId="1" applyNumberFormat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left" vertical="center"/>
    </xf>
    <xf numFmtId="0" fontId="4" fillId="6" borderId="14" xfId="1" applyFont="1" applyFill="1" applyBorder="1" applyAlignment="1">
      <alignment vertical="center"/>
    </xf>
    <xf numFmtId="182" fontId="16" fillId="0" borderId="6" xfId="3" applyNumberFormat="1" applyFont="1" applyBorder="1" applyAlignment="1">
      <alignment horizontal="center" vertical="center"/>
    </xf>
    <xf numFmtId="182" fontId="12" fillId="0" borderId="6" xfId="3" applyNumberFormat="1" applyFont="1" applyBorder="1">
      <alignment vertical="center"/>
    </xf>
    <xf numFmtId="182" fontId="1" fillId="0" borderId="6" xfId="3" applyNumberFormat="1" applyFont="1" applyBorder="1" applyAlignment="1">
      <alignment horizontal="center" vertical="center"/>
    </xf>
    <xf numFmtId="176" fontId="18" fillId="0" borderId="6" xfId="4" applyNumberFormat="1" applyFont="1" applyBorder="1">
      <alignment vertical="center"/>
    </xf>
    <xf numFmtId="0" fontId="19" fillId="0" borderId="6" xfId="5" applyFont="1" applyBorder="1" applyAlignment="1">
      <alignment horizontal="center" vertical="center"/>
    </xf>
    <xf numFmtId="179" fontId="20" fillId="0" borderId="6" xfId="6" applyNumberFormat="1" applyFont="1" applyBorder="1">
      <alignment vertical="center"/>
    </xf>
    <xf numFmtId="0" fontId="20" fillId="0" borderId="6" xfId="6" applyFont="1" applyBorder="1" applyAlignment="1">
      <alignment horizontal="left" vertical="center"/>
    </xf>
    <xf numFmtId="0" fontId="20" fillId="0" borderId="6" xfId="6" applyFont="1" applyBorder="1" applyAlignment="1">
      <alignment horizontal="center" vertical="center"/>
    </xf>
    <xf numFmtId="10" fontId="22" fillId="0" borderId="6" xfId="3" applyNumberFormat="1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58" fontId="1" fillId="0" borderId="6" xfId="3" applyNumberFormat="1" applyBorder="1" applyAlignment="1">
      <alignment horizontal="center" vertical="center"/>
    </xf>
    <xf numFmtId="10" fontId="24" fillId="0" borderId="6" xfId="3" applyNumberFormat="1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179" fontId="6" fillId="3" borderId="6" xfId="1" applyNumberFormat="1" applyFont="1" applyFill="1" applyBorder="1" applyAlignment="1">
      <alignment horizontal="center" vertical="center"/>
    </xf>
    <xf numFmtId="10" fontId="6" fillId="3" borderId="6" xfId="1" applyNumberFormat="1" applyFont="1" applyFill="1" applyBorder="1" applyAlignment="1">
      <alignment horizontal="center" vertical="center" wrapText="1"/>
    </xf>
    <xf numFmtId="180" fontId="6" fillId="3" borderId="6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7" fontId="3" fillId="0" borderId="3" xfId="1" applyNumberFormat="1" applyFont="1" applyBorder="1" applyAlignment="1">
      <alignment horizontal="left" vertical="center" wrapText="1"/>
    </xf>
    <xf numFmtId="177" fontId="3" fillId="0" borderId="2" xfId="1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177" fontId="8" fillId="5" borderId="10" xfId="1" applyNumberFormat="1" applyFont="1" applyFill="1" applyBorder="1" applyAlignment="1">
      <alignment horizontal="center" vertical="center"/>
    </xf>
    <xf numFmtId="177" fontId="8" fillId="5" borderId="12" xfId="1" applyNumberFormat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177" fontId="21" fillId="0" borderId="6" xfId="1" applyNumberFormat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27" fillId="0" borderId="18" xfId="7" applyNumberFormat="1" applyFont="1" applyFill="1" applyBorder="1" applyAlignment="1" applyProtection="1">
      <alignment horizontal="center" vertical="center"/>
      <protection locked="0"/>
    </xf>
    <xf numFmtId="0" fontId="27" fillId="0" borderId="1" xfId="7" applyNumberFormat="1" applyFont="1" applyFill="1" applyBorder="1" applyAlignment="1" applyProtection="1">
      <alignment horizontal="center" vertical="center"/>
      <protection locked="0"/>
    </xf>
    <xf numFmtId="0" fontId="27" fillId="0" borderId="19" xfId="7" applyNumberFormat="1" applyFont="1" applyFill="1" applyBorder="1" applyAlignment="1" applyProtection="1">
      <alignment horizontal="center" vertical="center"/>
      <protection locked="0"/>
    </xf>
    <xf numFmtId="0" fontId="27" fillId="0" borderId="20" xfId="4" applyNumberFormat="1" applyFont="1" applyFill="1" applyBorder="1" applyAlignment="1" applyProtection="1">
      <alignment vertical="center" wrapText="1"/>
      <protection locked="0"/>
    </xf>
    <xf numFmtId="0" fontId="27" fillId="0" borderId="19" xfId="4" applyNumberFormat="1" applyFont="1" applyFill="1" applyBorder="1" applyAlignment="1" applyProtection="1">
      <alignment horizontal="left" vertical="center" wrapText="1"/>
      <protection locked="0"/>
    </xf>
  </cellXfs>
  <cellStyles count="10">
    <cellStyle name="常规" xfId="0" builtinId="0"/>
    <cellStyle name="常规 2" xfId="1"/>
    <cellStyle name="常规 2 2" xfId="7"/>
    <cellStyle name="常规 2 2 2" xfId="6"/>
    <cellStyle name="常规 3" xfId="5"/>
    <cellStyle name="常规 3 2" xfId="8"/>
    <cellStyle name="常规 4" xfId="3"/>
    <cellStyle name="常规_10AW核价-润懋(35款已核，单耗未减)" xfId="4"/>
    <cellStyle name="常规_Sheet1" xfId="2"/>
    <cellStyle name="千位分隔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416583</xdr:colOff>
      <xdr:row>3</xdr:row>
      <xdr:rowOff>419101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463551"/>
          <a:ext cx="1673883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25" workbookViewId="0">
      <selection activeCell="O37" sqref="O37"/>
    </sheetView>
  </sheetViews>
  <sheetFormatPr defaultRowHeight="15"/>
  <cols>
    <col min="1" max="1" width="3.90625" style="6" customWidth="1"/>
    <col min="2" max="2" width="9" style="1"/>
    <col min="3" max="3" width="9" style="2"/>
    <col min="4" max="4" width="9" style="5"/>
    <col min="5" max="8" width="9" style="2"/>
    <col min="9" max="9" width="9" style="4"/>
    <col min="10" max="10" width="10.36328125" style="3" customWidth="1"/>
    <col min="11" max="11" width="10" style="2" customWidth="1"/>
    <col min="12" max="12" width="9.90625" style="2" customWidth="1"/>
    <col min="13" max="13" width="12" style="2" customWidth="1"/>
    <col min="14" max="256" width="9" style="1"/>
    <col min="257" max="257" width="3.90625" style="1" customWidth="1"/>
    <col min="258" max="265" width="9" style="1"/>
    <col min="266" max="266" width="10.36328125" style="1" customWidth="1"/>
    <col min="267" max="267" width="10" style="1" customWidth="1"/>
    <col min="268" max="268" width="9.90625" style="1" customWidth="1"/>
    <col min="269" max="269" width="12" style="1" customWidth="1"/>
    <col min="270" max="512" width="9" style="1"/>
    <col min="513" max="513" width="3.90625" style="1" customWidth="1"/>
    <col min="514" max="521" width="9" style="1"/>
    <col min="522" max="522" width="10.36328125" style="1" customWidth="1"/>
    <col min="523" max="523" width="10" style="1" customWidth="1"/>
    <col min="524" max="524" width="9.90625" style="1" customWidth="1"/>
    <col min="525" max="525" width="12" style="1" customWidth="1"/>
    <col min="526" max="768" width="9" style="1"/>
    <col min="769" max="769" width="3.90625" style="1" customWidth="1"/>
    <col min="770" max="777" width="9" style="1"/>
    <col min="778" max="778" width="10.36328125" style="1" customWidth="1"/>
    <col min="779" max="779" width="10" style="1" customWidth="1"/>
    <col min="780" max="780" width="9.90625" style="1" customWidth="1"/>
    <col min="781" max="781" width="12" style="1" customWidth="1"/>
    <col min="782" max="1024" width="9" style="1"/>
    <col min="1025" max="1025" width="3.90625" style="1" customWidth="1"/>
    <col min="1026" max="1033" width="9" style="1"/>
    <col min="1034" max="1034" width="10.36328125" style="1" customWidth="1"/>
    <col min="1035" max="1035" width="10" style="1" customWidth="1"/>
    <col min="1036" max="1036" width="9.90625" style="1" customWidth="1"/>
    <col min="1037" max="1037" width="12" style="1" customWidth="1"/>
    <col min="1038" max="1280" width="9" style="1"/>
    <col min="1281" max="1281" width="3.90625" style="1" customWidth="1"/>
    <col min="1282" max="1289" width="9" style="1"/>
    <col min="1290" max="1290" width="10.36328125" style="1" customWidth="1"/>
    <col min="1291" max="1291" width="10" style="1" customWidth="1"/>
    <col min="1292" max="1292" width="9.90625" style="1" customWidth="1"/>
    <col min="1293" max="1293" width="12" style="1" customWidth="1"/>
    <col min="1294" max="1536" width="9" style="1"/>
    <col min="1537" max="1537" width="3.90625" style="1" customWidth="1"/>
    <col min="1538" max="1545" width="9" style="1"/>
    <col min="1546" max="1546" width="10.36328125" style="1" customWidth="1"/>
    <col min="1547" max="1547" width="10" style="1" customWidth="1"/>
    <col min="1548" max="1548" width="9.90625" style="1" customWidth="1"/>
    <col min="1549" max="1549" width="12" style="1" customWidth="1"/>
    <col min="1550" max="1792" width="9" style="1"/>
    <col min="1793" max="1793" width="3.90625" style="1" customWidth="1"/>
    <col min="1794" max="1801" width="9" style="1"/>
    <col min="1802" max="1802" width="10.36328125" style="1" customWidth="1"/>
    <col min="1803" max="1803" width="10" style="1" customWidth="1"/>
    <col min="1804" max="1804" width="9.90625" style="1" customWidth="1"/>
    <col min="1805" max="1805" width="12" style="1" customWidth="1"/>
    <col min="1806" max="2048" width="9" style="1"/>
    <col min="2049" max="2049" width="3.90625" style="1" customWidth="1"/>
    <col min="2050" max="2057" width="9" style="1"/>
    <col min="2058" max="2058" width="10.36328125" style="1" customWidth="1"/>
    <col min="2059" max="2059" width="10" style="1" customWidth="1"/>
    <col min="2060" max="2060" width="9.90625" style="1" customWidth="1"/>
    <col min="2061" max="2061" width="12" style="1" customWidth="1"/>
    <col min="2062" max="2304" width="9" style="1"/>
    <col min="2305" max="2305" width="3.90625" style="1" customWidth="1"/>
    <col min="2306" max="2313" width="9" style="1"/>
    <col min="2314" max="2314" width="10.36328125" style="1" customWidth="1"/>
    <col min="2315" max="2315" width="10" style="1" customWidth="1"/>
    <col min="2316" max="2316" width="9.90625" style="1" customWidth="1"/>
    <col min="2317" max="2317" width="12" style="1" customWidth="1"/>
    <col min="2318" max="2560" width="9" style="1"/>
    <col min="2561" max="2561" width="3.90625" style="1" customWidth="1"/>
    <col min="2562" max="2569" width="9" style="1"/>
    <col min="2570" max="2570" width="10.36328125" style="1" customWidth="1"/>
    <col min="2571" max="2571" width="10" style="1" customWidth="1"/>
    <col min="2572" max="2572" width="9.90625" style="1" customWidth="1"/>
    <col min="2573" max="2573" width="12" style="1" customWidth="1"/>
    <col min="2574" max="2816" width="9" style="1"/>
    <col min="2817" max="2817" width="3.90625" style="1" customWidth="1"/>
    <col min="2818" max="2825" width="9" style="1"/>
    <col min="2826" max="2826" width="10.36328125" style="1" customWidth="1"/>
    <col min="2827" max="2827" width="10" style="1" customWidth="1"/>
    <col min="2828" max="2828" width="9.90625" style="1" customWidth="1"/>
    <col min="2829" max="2829" width="12" style="1" customWidth="1"/>
    <col min="2830" max="3072" width="9" style="1"/>
    <col min="3073" max="3073" width="3.90625" style="1" customWidth="1"/>
    <col min="3074" max="3081" width="9" style="1"/>
    <col min="3082" max="3082" width="10.36328125" style="1" customWidth="1"/>
    <col min="3083" max="3083" width="10" style="1" customWidth="1"/>
    <col min="3084" max="3084" width="9.90625" style="1" customWidth="1"/>
    <col min="3085" max="3085" width="12" style="1" customWidth="1"/>
    <col min="3086" max="3328" width="9" style="1"/>
    <col min="3329" max="3329" width="3.90625" style="1" customWidth="1"/>
    <col min="3330" max="3337" width="9" style="1"/>
    <col min="3338" max="3338" width="10.36328125" style="1" customWidth="1"/>
    <col min="3339" max="3339" width="10" style="1" customWidth="1"/>
    <col min="3340" max="3340" width="9.90625" style="1" customWidth="1"/>
    <col min="3341" max="3341" width="12" style="1" customWidth="1"/>
    <col min="3342" max="3584" width="9" style="1"/>
    <col min="3585" max="3585" width="3.90625" style="1" customWidth="1"/>
    <col min="3586" max="3593" width="9" style="1"/>
    <col min="3594" max="3594" width="10.36328125" style="1" customWidth="1"/>
    <col min="3595" max="3595" width="10" style="1" customWidth="1"/>
    <col min="3596" max="3596" width="9.90625" style="1" customWidth="1"/>
    <col min="3597" max="3597" width="12" style="1" customWidth="1"/>
    <col min="3598" max="3840" width="9" style="1"/>
    <col min="3841" max="3841" width="3.90625" style="1" customWidth="1"/>
    <col min="3842" max="3849" width="9" style="1"/>
    <col min="3850" max="3850" width="10.36328125" style="1" customWidth="1"/>
    <col min="3851" max="3851" width="10" style="1" customWidth="1"/>
    <col min="3852" max="3852" width="9.90625" style="1" customWidth="1"/>
    <col min="3853" max="3853" width="12" style="1" customWidth="1"/>
    <col min="3854" max="4096" width="9" style="1"/>
    <col min="4097" max="4097" width="3.90625" style="1" customWidth="1"/>
    <col min="4098" max="4105" width="9" style="1"/>
    <col min="4106" max="4106" width="10.36328125" style="1" customWidth="1"/>
    <col min="4107" max="4107" width="10" style="1" customWidth="1"/>
    <col min="4108" max="4108" width="9.90625" style="1" customWidth="1"/>
    <col min="4109" max="4109" width="12" style="1" customWidth="1"/>
    <col min="4110" max="4352" width="9" style="1"/>
    <col min="4353" max="4353" width="3.90625" style="1" customWidth="1"/>
    <col min="4354" max="4361" width="9" style="1"/>
    <col min="4362" max="4362" width="10.36328125" style="1" customWidth="1"/>
    <col min="4363" max="4363" width="10" style="1" customWidth="1"/>
    <col min="4364" max="4364" width="9.90625" style="1" customWidth="1"/>
    <col min="4365" max="4365" width="12" style="1" customWidth="1"/>
    <col min="4366" max="4608" width="9" style="1"/>
    <col min="4609" max="4609" width="3.90625" style="1" customWidth="1"/>
    <col min="4610" max="4617" width="9" style="1"/>
    <col min="4618" max="4618" width="10.36328125" style="1" customWidth="1"/>
    <col min="4619" max="4619" width="10" style="1" customWidth="1"/>
    <col min="4620" max="4620" width="9.90625" style="1" customWidth="1"/>
    <col min="4621" max="4621" width="12" style="1" customWidth="1"/>
    <col min="4622" max="4864" width="9" style="1"/>
    <col min="4865" max="4865" width="3.90625" style="1" customWidth="1"/>
    <col min="4866" max="4873" width="9" style="1"/>
    <col min="4874" max="4874" width="10.36328125" style="1" customWidth="1"/>
    <col min="4875" max="4875" width="10" style="1" customWidth="1"/>
    <col min="4876" max="4876" width="9.90625" style="1" customWidth="1"/>
    <col min="4877" max="4877" width="12" style="1" customWidth="1"/>
    <col min="4878" max="5120" width="9" style="1"/>
    <col min="5121" max="5121" width="3.90625" style="1" customWidth="1"/>
    <col min="5122" max="5129" width="9" style="1"/>
    <col min="5130" max="5130" width="10.36328125" style="1" customWidth="1"/>
    <col min="5131" max="5131" width="10" style="1" customWidth="1"/>
    <col min="5132" max="5132" width="9.90625" style="1" customWidth="1"/>
    <col min="5133" max="5133" width="12" style="1" customWidth="1"/>
    <col min="5134" max="5376" width="9" style="1"/>
    <col min="5377" max="5377" width="3.90625" style="1" customWidth="1"/>
    <col min="5378" max="5385" width="9" style="1"/>
    <col min="5386" max="5386" width="10.36328125" style="1" customWidth="1"/>
    <col min="5387" max="5387" width="10" style="1" customWidth="1"/>
    <col min="5388" max="5388" width="9.90625" style="1" customWidth="1"/>
    <col min="5389" max="5389" width="12" style="1" customWidth="1"/>
    <col min="5390" max="5632" width="9" style="1"/>
    <col min="5633" max="5633" width="3.90625" style="1" customWidth="1"/>
    <col min="5634" max="5641" width="9" style="1"/>
    <col min="5642" max="5642" width="10.36328125" style="1" customWidth="1"/>
    <col min="5643" max="5643" width="10" style="1" customWidth="1"/>
    <col min="5644" max="5644" width="9.90625" style="1" customWidth="1"/>
    <col min="5645" max="5645" width="12" style="1" customWidth="1"/>
    <col min="5646" max="5888" width="9" style="1"/>
    <col min="5889" max="5889" width="3.90625" style="1" customWidth="1"/>
    <col min="5890" max="5897" width="9" style="1"/>
    <col min="5898" max="5898" width="10.36328125" style="1" customWidth="1"/>
    <col min="5899" max="5899" width="10" style="1" customWidth="1"/>
    <col min="5900" max="5900" width="9.90625" style="1" customWidth="1"/>
    <col min="5901" max="5901" width="12" style="1" customWidth="1"/>
    <col min="5902" max="6144" width="9" style="1"/>
    <col min="6145" max="6145" width="3.90625" style="1" customWidth="1"/>
    <col min="6146" max="6153" width="9" style="1"/>
    <col min="6154" max="6154" width="10.36328125" style="1" customWidth="1"/>
    <col min="6155" max="6155" width="10" style="1" customWidth="1"/>
    <col min="6156" max="6156" width="9.90625" style="1" customWidth="1"/>
    <col min="6157" max="6157" width="12" style="1" customWidth="1"/>
    <col min="6158" max="6400" width="9" style="1"/>
    <col min="6401" max="6401" width="3.90625" style="1" customWidth="1"/>
    <col min="6402" max="6409" width="9" style="1"/>
    <col min="6410" max="6410" width="10.36328125" style="1" customWidth="1"/>
    <col min="6411" max="6411" width="10" style="1" customWidth="1"/>
    <col min="6412" max="6412" width="9.90625" style="1" customWidth="1"/>
    <col min="6413" max="6413" width="12" style="1" customWidth="1"/>
    <col min="6414" max="6656" width="9" style="1"/>
    <col min="6657" max="6657" width="3.90625" style="1" customWidth="1"/>
    <col min="6658" max="6665" width="9" style="1"/>
    <col min="6666" max="6666" width="10.36328125" style="1" customWidth="1"/>
    <col min="6667" max="6667" width="10" style="1" customWidth="1"/>
    <col min="6668" max="6668" width="9.90625" style="1" customWidth="1"/>
    <col min="6669" max="6669" width="12" style="1" customWidth="1"/>
    <col min="6670" max="6912" width="9" style="1"/>
    <col min="6913" max="6913" width="3.90625" style="1" customWidth="1"/>
    <col min="6914" max="6921" width="9" style="1"/>
    <col min="6922" max="6922" width="10.36328125" style="1" customWidth="1"/>
    <col min="6923" max="6923" width="10" style="1" customWidth="1"/>
    <col min="6924" max="6924" width="9.90625" style="1" customWidth="1"/>
    <col min="6925" max="6925" width="12" style="1" customWidth="1"/>
    <col min="6926" max="7168" width="9" style="1"/>
    <col min="7169" max="7169" width="3.90625" style="1" customWidth="1"/>
    <col min="7170" max="7177" width="9" style="1"/>
    <col min="7178" max="7178" width="10.36328125" style="1" customWidth="1"/>
    <col min="7179" max="7179" width="10" style="1" customWidth="1"/>
    <col min="7180" max="7180" width="9.90625" style="1" customWidth="1"/>
    <col min="7181" max="7181" width="12" style="1" customWidth="1"/>
    <col min="7182" max="7424" width="9" style="1"/>
    <col min="7425" max="7425" width="3.90625" style="1" customWidth="1"/>
    <col min="7426" max="7433" width="9" style="1"/>
    <col min="7434" max="7434" width="10.36328125" style="1" customWidth="1"/>
    <col min="7435" max="7435" width="10" style="1" customWidth="1"/>
    <col min="7436" max="7436" width="9.90625" style="1" customWidth="1"/>
    <col min="7437" max="7437" width="12" style="1" customWidth="1"/>
    <col min="7438" max="7680" width="9" style="1"/>
    <col min="7681" max="7681" width="3.90625" style="1" customWidth="1"/>
    <col min="7682" max="7689" width="9" style="1"/>
    <col min="7690" max="7690" width="10.36328125" style="1" customWidth="1"/>
    <col min="7691" max="7691" width="10" style="1" customWidth="1"/>
    <col min="7692" max="7692" width="9.90625" style="1" customWidth="1"/>
    <col min="7693" max="7693" width="12" style="1" customWidth="1"/>
    <col min="7694" max="7936" width="9" style="1"/>
    <col min="7937" max="7937" width="3.90625" style="1" customWidth="1"/>
    <col min="7938" max="7945" width="9" style="1"/>
    <col min="7946" max="7946" width="10.36328125" style="1" customWidth="1"/>
    <col min="7947" max="7947" width="10" style="1" customWidth="1"/>
    <col min="7948" max="7948" width="9.90625" style="1" customWidth="1"/>
    <col min="7949" max="7949" width="12" style="1" customWidth="1"/>
    <col min="7950" max="8192" width="9" style="1"/>
    <col min="8193" max="8193" width="3.90625" style="1" customWidth="1"/>
    <col min="8194" max="8201" width="9" style="1"/>
    <col min="8202" max="8202" width="10.36328125" style="1" customWidth="1"/>
    <col min="8203" max="8203" width="10" style="1" customWidth="1"/>
    <col min="8204" max="8204" width="9.90625" style="1" customWidth="1"/>
    <col min="8205" max="8205" width="12" style="1" customWidth="1"/>
    <col min="8206" max="8448" width="9" style="1"/>
    <col min="8449" max="8449" width="3.90625" style="1" customWidth="1"/>
    <col min="8450" max="8457" width="9" style="1"/>
    <col min="8458" max="8458" width="10.36328125" style="1" customWidth="1"/>
    <col min="8459" max="8459" width="10" style="1" customWidth="1"/>
    <col min="8460" max="8460" width="9.90625" style="1" customWidth="1"/>
    <col min="8461" max="8461" width="12" style="1" customWidth="1"/>
    <col min="8462" max="8704" width="9" style="1"/>
    <col min="8705" max="8705" width="3.90625" style="1" customWidth="1"/>
    <col min="8706" max="8713" width="9" style="1"/>
    <col min="8714" max="8714" width="10.36328125" style="1" customWidth="1"/>
    <col min="8715" max="8715" width="10" style="1" customWidth="1"/>
    <col min="8716" max="8716" width="9.90625" style="1" customWidth="1"/>
    <col min="8717" max="8717" width="12" style="1" customWidth="1"/>
    <col min="8718" max="8960" width="9" style="1"/>
    <col min="8961" max="8961" width="3.90625" style="1" customWidth="1"/>
    <col min="8962" max="8969" width="9" style="1"/>
    <col min="8970" max="8970" width="10.36328125" style="1" customWidth="1"/>
    <col min="8971" max="8971" width="10" style="1" customWidth="1"/>
    <col min="8972" max="8972" width="9.90625" style="1" customWidth="1"/>
    <col min="8973" max="8973" width="12" style="1" customWidth="1"/>
    <col min="8974" max="9216" width="9" style="1"/>
    <col min="9217" max="9217" width="3.90625" style="1" customWidth="1"/>
    <col min="9218" max="9225" width="9" style="1"/>
    <col min="9226" max="9226" width="10.36328125" style="1" customWidth="1"/>
    <col min="9227" max="9227" width="10" style="1" customWidth="1"/>
    <col min="9228" max="9228" width="9.90625" style="1" customWidth="1"/>
    <col min="9229" max="9229" width="12" style="1" customWidth="1"/>
    <col min="9230" max="9472" width="9" style="1"/>
    <col min="9473" max="9473" width="3.90625" style="1" customWidth="1"/>
    <col min="9474" max="9481" width="9" style="1"/>
    <col min="9482" max="9482" width="10.36328125" style="1" customWidth="1"/>
    <col min="9483" max="9483" width="10" style="1" customWidth="1"/>
    <col min="9484" max="9484" width="9.90625" style="1" customWidth="1"/>
    <col min="9485" max="9485" width="12" style="1" customWidth="1"/>
    <col min="9486" max="9728" width="9" style="1"/>
    <col min="9729" max="9729" width="3.90625" style="1" customWidth="1"/>
    <col min="9730" max="9737" width="9" style="1"/>
    <col min="9738" max="9738" width="10.36328125" style="1" customWidth="1"/>
    <col min="9739" max="9739" width="10" style="1" customWidth="1"/>
    <col min="9740" max="9740" width="9.90625" style="1" customWidth="1"/>
    <col min="9741" max="9741" width="12" style="1" customWidth="1"/>
    <col min="9742" max="9984" width="9" style="1"/>
    <col min="9985" max="9985" width="3.90625" style="1" customWidth="1"/>
    <col min="9986" max="9993" width="9" style="1"/>
    <col min="9994" max="9994" width="10.36328125" style="1" customWidth="1"/>
    <col min="9995" max="9995" width="10" style="1" customWidth="1"/>
    <col min="9996" max="9996" width="9.90625" style="1" customWidth="1"/>
    <col min="9997" max="9997" width="12" style="1" customWidth="1"/>
    <col min="9998" max="10240" width="9" style="1"/>
    <col min="10241" max="10241" width="3.90625" style="1" customWidth="1"/>
    <col min="10242" max="10249" width="9" style="1"/>
    <col min="10250" max="10250" width="10.36328125" style="1" customWidth="1"/>
    <col min="10251" max="10251" width="10" style="1" customWidth="1"/>
    <col min="10252" max="10252" width="9.90625" style="1" customWidth="1"/>
    <col min="10253" max="10253" width="12" style="1" customWidth="1"/>
    <col min="10254" max="10496" width="9" style="1"/>
    <col min="10497" max="10497" width="3.90625" style="1" customWidth="1"/>
    <col min="10498" max="10505" width="9" style="1"/>
    <col min="10506" max="10506" width="10.36328125" style="1" customWidth="1"/>
    <col min="10507" max="10507" width="10" style="1" customWidth="1"/>
    <col min="10508" max="10508" width="9.90625" style="1" customWidth="1"/>
    <col min="10509" max="10509" width="12" style="1" customWidth="1"/>
    <col min="10510" max="10752" width="9" style="1"/>
    <col min="10753" max="10753" width="3.90625" style="1" customWidth="1"/>
    <col min="10754" max="10761" width="9" style="1"/>
    <col min="10762" max="10762" width="10.36328125" style="1" customWidth="1"/>
    <col min="10763" max="10763" width="10" style="1" customWidth="1"/>
    <col min="10764" max="10764" width="9.90625" style="1" customWidth="1"/>
    <col min="10765" max="10765" width="12" style="1" customWidth="1"/>
    <col min="10766" max="11008" width="9" style="1"/>
    <col min="11009" max="11009" width="3.90625" style="1" customWidth="1"/>
    <col min="11010" max="11017" width="9" style="1"/>
    <col min="11018" max="11018" width="10.36328125" style="1" customWidth="1"/>
    <col min="11019" max="11019" width="10" style="1" customWidth="1"/>
    <col min="11020" max="11020" width="9.90625" style="1" customWidth="1"/>
    <col min="11021" max="11021" width="12" style="1" customWidth="1"/>
    <col min="11022" max="11264" width="9" style="1"/>
    <col min="11265" max="11265" width="3.90625" style="1" customWidth="1"/>
    <col min="11266" max="11273" width="9" style="1"/>
    <col min="11274" max="11274" width="10.36328125" style="1" customWidth="1"/>
    <col min="11275" max="11275" width="10" style="1" customWidth="1"/>
    <col min="11276" max="11276" width="9.90625" style="1" customWidth="1"/>
    <col min="11277" max="11277" width="12" style="1" customWidth="1"/>
    <col min="11278" max="11520" width="9" style="1"/>
    <col min="11521" max="11521" width="3.90625" style="1" customWidth="1"/>
    <col min="11522" max="11529" width="9" style="1"/>
    <col min="11530" max="11530" width="10.36328125" style="1" customWidth="1"/>
    <col min="11531" max="11531" width="10" style="1" customWidth="1"/>
    <col min="11532" max="11532" width="9.90625" style="1" customWidth="1"/>
    <col min="11533" max="11533" width="12" style="1" customWidth="1"/>
    <col min="11534" max="11776" width="9" style="1"/>
    <col min="11777" max="11777" width="3.90625" style="1" customWidth="1"/>
    <col min="11778" max="11785" width="9" style="1"/>
    <col min="11786" max="11786" width="10.36328125" style="1" customWidth="1"/>
    <col min="11787" max="11787" width="10" style="1" customWidth="1"/>
    <col min="11788" max="11788" width="9.90625" style="1" customWidth="1"/>
    <col min="11789" max="11789" width="12" style="1" customWidth="1"/>
    <col min="11790" max="12032" width="9" style="1"/>
    <col min="12033" max="12033" width="3.90625" style="1" customWidth="1"/>
    <col min="12034" max="12041" width="9" style="1"/>
    <col min="12042" max="12042" width="10.36328125" style="1" customWidth="1"/>
    <col min="12043" max="12043" width="10" style="1" customWidth="1"/>
    <col min="12044" max="12044" width="9.90625" style="1" customWidth="1"/>
    <col min="12045" max="12045" width="12" style="1" customWidth="1"/>
    <col min="12046" max="12288" width="9" style="1"/>
    <col min="12289" max="12289" width="3.90625" style="1" customWidth="1"/>
    <col min="12290" max="12297" width="9" style="1"/>
    <col min="12298" max="12298" width="10.36328125" style="1" customWidth="1"/>
    <col min="12299" max="12299" width="10" style="1" customWidth="1"/>
    <col min="12300" max="12300" width="9.90625" style="1" customWidth="1"/>
    <col min="12301" max="12301" width="12" style="1" customWidth="1"/>
    <col min="12302" max="12544" width="9" style="1"/>
    <col min="12545" max="12545" width="3.90625" style="1" customWidth="1"/>
    <col min="12546" max="12553" width="9" style="1"/>
    <col min="12554" max="12554" width="10.36328125" style="1" customWidth="1"/>
    <col min="12555" max="12555" width="10" style="1" customWidth="1"/>
    <col min="12556" max="12556" width="9.90625" style="1" customWidth="1"/>
    <col min="12557" max="12557" width="12" style="1" customWidth="1"/>
    <col min="12558" max="12800" width="9" style="1"/>
    <col min="12801" max="12801" width="3.90625" style="1" customWidth="1"/>
    <col min="12802" max="12809" width="9" style="1"/>
    <col min="12810" max="12810" width="10.36328125" style="1" customWidth="1"/>
    <col min="12811" max="12811" width="10" style="1" customWidth="1"/>
    <col min="12812" max="12812" width="9.90625" style="1" customWidth="1"/>
    <col min="12813" max="12813" width="12" style="1" customWidth="1"/>
    <col min="12814" max="13056" width="9" style="1"/>
    <col min="13057" max="13057" width="3.90625" style="1" customWidth="1"/>
    <col min="13058" max="13065" width="9" style="1"/>
    <col min="13066" max="13066" width="10.36328125" style="1" customWidth="1"/>
    <col min="13067" max="13067" width="10" style="1" customWidth="1"/>
    <col min="13068" max="13068" width="9.90625" style="1" customWidth="1"/>
    <col min="13069" max="13069" width="12" style="1" customWidth="1"/>
    <col min="13070" max="13312" width="9" style="1"/>
    <col min="13313" max="13313" width="3.90625" style="1" customWidth="1"/>
    <col min="13314" max="13321" width="9" style="1"/>
    <col min="13322" max="13322" width="10.36328125" style="1" customWidth="1"/>
    <col min="13323" max="13323" width="10" style="1" customWidth="1"/>
    <col min="13324" max="13324" width="9.90625" style="1" customWidth="1"/>
    <col min="13325" max="13325" width="12" style="1" customWidth="1"/>
    <col min="13326" max="13568" width="9" style="1"/>
    <col min="13569" max="13569" width="3.90625" style="1" customWidth="1"/>
    <col min="13570" max="13577" width="9" style="1"/>
    <col min="13578" max="13578" width="10.36328125" style="1" customWidth="1"/>
    <col min="13579" max="13579" width="10" style="1" customWidth="1"/>
    <col min="13580" max="13580" width="9.90625" style="1" customWidth="1"/>
    <col min="13581" max="13581" width="12" style="1" customWidth="1"/>
    <col min="13582" max="13824" width="9" style="1"/>
    <col min="13825" max="13825" width="3.90625" style="1" customWidth="1"/>
    <col min="13826" max="13833" width="9" style="1"/>
    <col min="13834" max="13834" width="10.36328125" style="1" customWidth="1"/>
    <col min="13835" max="13835" width="10" style="1" customWidth="1"/>
    <col min="13836" max="13836" width="9.90625" style="1" customWidth="1"/>
    <col min="13837" max="13837" width="12" style="1" customWidth="1"/>
    <col min="13838" max="14080" width="9" style="1"/>
    <col min="14081" max="14081" width="3.90625" style="1" customWidth="1"/>
    <col min="14082" max="14089" width="9" style="1"/>
    <col min="14090" max="14090" width="10.36328125" style="1" customWidth="1"/>
    <col min="14091" max="14091" width="10" style="1" customWidth="1"/>
    <col min="14092" max="14092" width="9.90625" style="1" customWidth="1"/>
    <col min="14093" max="14093" width="12" style="1" customWidth="1"/>
    <col min="14094" max="14336" width="9" style="1"/>
    <col min="14337" max="14337" width="3.90625" style="1" customWidth="1"/>
    <col min="14338" max="14345" width="9" style="1"/>
    <col min="14346" max="14346" width="10.36328125" style="1" customWidth="1"/>
    <col min="14347" max="14347" width="10" style="1" customWidth="1"/>
    <col min="14348" max="14348" width="9.90625" style="1" customWidth="1"/>
    <col min="14349" max="14349" width="12" style="1" customWidth="1"/>
    <col min="14350" max="14592" width="9" style="1"/>
    <col min="14593" max="14593" width="3.90625" style="1" customWidth="1"/>
    <col min="14594" max="14601" width="9" style="1"/>
    <col min="14602" max="14602" width="10.36328125" style="1" customWidth="1"/>
    <col min="14603" max="14603" width="10" style="1" customWidth="1"/>
    <col min="14604" max="14604" width="9.90625" style="1" customWidth="1"/>
    <col min="14605" max="14605" width="12" style="1" customWidth="1"/>
    <col min="14606" max="14848" width="9" style="1"/>
    <col min="14849" max="14849" width="3.90625" style="1" customWidth="1"/>
    <col min="14850" max="14857" width="9" style="1"/>
    <col min="14858" max="14858" width="10.36328125" style="1" customWidth="1"/>
    <col min="14859" max="14859" width="10" style="1" customWidth="1"/>
    <col min="14860" max="14860" width="9.90625" style="1" customWidth="1"/>
    <col min="14861" max="14861" width="12" style="1" customWidth="1"/>
    <col min="14862" max="15104" width="9" style="1"/>
    <col min="15105" max="15105" width="3.90625" style="1" customWidth="1"/>
    <col min="15106" max="15113" width="9" style="1"/>
    <col min="15114" max="15114" width="10.36328125" style="1" customWidth="1"/>
    <col min="15115" max="15115" width="10" style="1" customWidth="1"/>
    <col min="15116" max="15116" width="9.90625" style="1" customWidth="1"/>
    <col min="15117" max="15117" width="12" style="1" customWidth="1"/>
    <col min="15118" max="15360" width="9" style="1"/>
    <col min="15361" max="15361" width="3.90625" style="1" customWidth="1"/>
    <col min="15362" max="15369" width="9" style="1"/>
    <col min="15370" max="15370" width="10.36328125" style="1" customWidth="1"/>
    <col min="15371" max="15371" width="10" style="1" customWidth="1"/>
    <col min="15372" max="15372" width="9.90625" style="1" customWidth="1"/>
    <col min="15373" max="15373" width="12" style="1" customWidth="1"/>
    <col min="15374" max="15616" width="9" style="1"/>
    <col min="15617" max="15617" width="3.90625" style="1" customWidth="1"/>
    <col min="15618" max="15625" width="9" style="1"/>
    <col min="15626" max="15626" width="10.36328125" style="1" customWidth="1"/>
    <col min="15627" max="15627" width="10" style="1" customWidth="1"/>
    <col min="15628" max="15628" width="9.90625" style="1" customWidth="1"/>
    <col min="15629" max="15629" width="12" style="1" customWidth="1"/>
    <col min="15630" max="15872" width="9" style="1"/>
    <col min="15873" max="15873" width="3.90625" style="1" customWidth="1"/>
    <col min="15874" max="15881" width="9" style="1"/>
    <col min="15882" max="15882" width="10.36328125" style="1" customWidth="1"/>
    <col min="15883" max="15883" width="10" style="1" customWidth="1"/>
    <col min="15884" max="15884" width="9.90625" style="1" customWidth="1"/>
    <col min="15885" max="15885" width="12" style="1" customWidth="1"/>
    <col min="15886" max="16128" width="9" style="1"/>
    <col min="16129" max="16129" width="3.90625" style="1" customWidth="1"/>
    <col min="16130" max="16137" width="9" style="1"/>
    <col min="16138" max="16138" width="10.36328125" style="1" customWidth="1"/>
    <col min="16139" max="16139" width="10" style="1" customWidth="1"/>
    <col min="16140" max="16140" width="9.90625" style="1" customWidth="1"/>
    <col min="16141" max="16141" width="12" style="1" customWidth="1"/>
    <col min="16142" max="16384" width="9" style="1"/>
  </cols>
  <sheetData>
    <row r="1" spans="1:13" ht="36.75" customHeight="1">
      <c r="A1" s="157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6.5">
      <c r="A2" s="158" t="s">
        <v>65</v>
      </c>
      <c r="B2" s="159"/>
      <c r="C2" s="160"/>
      <c r="D2" s="161"/>
      <c r="E2" s="116" t="s">
        <v>64</v>
      </c>
      <c r="F2" s="165" t="s">
        <v>70</v>
      </c>
      <c r="G2" s="166"/>
      <c r="H2" s="115" t="s">
        <v>63</v>
      </c>
      <c r="I2" s="123"/>
      <c r="J2" s="113" t="s">
        <v>62</v>
      </c>
      <c r="K2" s="122"/>
      <c r="L2" s="117" t="s">
        <v>61</v>
      </c>
      <c r="M2" s="118" t="s">
        <v>73</v>
      </c>
    </row>
    <row r="3" spans="1:13" ht="16.5">
      <c r="A3" s="158"/>
      <c r="B3" s="162"/>
      <c r="C3" s="163"/>
      <c r="D3" s="164"/>
      <c r="E3" s="116" t="s">
        <v>60</v>
      </c>
      <c r="F3" s="165">
        <v>865</v>
      </c>
      <c r="G3" s="166"/>
      <c r="H3" s="115" t="s">
        <v>59</v>
      </c>
      <c r="I3" s="119"/>
      <c r="J3" s="113" t="s">
        <v>58</v>
      </c>
      <c r="K3" s="121"/>
      <c r="L3" s="117" t="s">
        <v>57</v>
      </c>
      <c r="M3" s="120"/>
    </row>
    <row r="4" spans="1:13" ht="43.5">
      <c r="A4" s="158"/>
      <c r="B4" s="162"/>
      <c r="C4" s="163"/>
      <c r="D4" s="164"/>
      <c r="E4" s="116" t="s">
        <v>56</v>
      </c>
      <c r="F4" s="165" t="s">
        <v>71</v>
      </c>
      <c r="G4" s="166"/>
      <c r="H4" s="115" t="s">
        <v>55</v>
      </c>
      <c r="I4" s="119"/>
      <c r="J4" s="113" t="s">
        <v>54</v>
      </c>
      <c r="K4" s="168" t="s">
        <v>73</v>
      </c>
      <c r="L4" s="117" t="s">
        <v>53</v>
      </c>
      <c r="M4" s="112"/>
    </row>
    <row r="5" spans="1:13" ht="16.5">
      <c r="A5" s="158"/>
      <c r="B5" s="162"/>
      <c r="C5" s="163"/>
      <c r="D5" s="164"/>
      <c r="E5" s="116" t="s">
        <v>52</v>
      </c>
      <c r="F5" s="167" t="s">
        <v>72</v>
      </c>
      <c r="G5" s="166"/>
      <c r="H5" s="115" t="s">
        <v>51</v>
      </c>
      <c r="I5" s="114"/>
      <c r="J5" s="113" t="s">
        <v>50</v>
      </c>
      <c r="K5" s="169">
        <v>20220823</v>
      </c>
      <c r="L5" s="111" t="s">
        <v>49</v>
      </c>
      <c r="M5" s="110" t="s">
        <v>80</v>
      </c>
    </row>
    <row r="6" spans="1:13">
      <c r="A6" s="57"/>
      <c r="B6" s="109" t="s">
        <v>48</v>
      </c>
      <c r="C6" s="106"/>
      <c r="D6" s="108"/>
      <c r="E6" s="106"/>
      <c r="F6" s="106"/>
      <c r="G6" s="106"/>
      <c r="H6" s="106"/>
      <c r="I6" s="106"/>
      <c r="J6" s="107"/>
      <c r="K6" s="106"/>
      <c r="L6" s="106"/>
      <c r="M6" s="106"/>
    </row>
    <row r="7" spans="1:13" s="105" customFormat="1" ht="12">
      <c r="A7" s="141" t="s">
        <v>15</v>
      </c>
      <c r="B7" s="143" t="s">
        <v>31</v>
      </c>
      <c r="C7" s="143" t="s">
        <v>13</v>
      </c>
      <c r="D7" s="144" t="s">
        <v>12</v>
      </c>
      <c r="E7" s="154" t="s">
        <v>30</v>
      </c>
      <c r="F7" s="155"/>
      <c r="G7" s="91" t="s">
        <v>29</v>
      </c>
      <c r="H7" s="143" t="s">
        <v>28</v>
      </c>
      <c r="I7" s="143"/>
      <c r="J7" s="143"/>
      <c r="K7" s="143"/>
      <c r="L7" s="143"/>
      <c r="M7" s="143"/>
    </row>
    <row r="8" spans="1:13" s="105" customFormat="1" ht="12">
      <c r="A8" s="142"/>
      <c r="B8" s="156"/>
      <c r="C8" s="156"/>
      <c r="D8" s="145"/>
      <c r="E8" s="90" t="s">
        <v>47</v>
      </c>
      <c r="F8" s="90" t="s">
        <v>46</v>
      </c>
      <c r="G8" s="44" t="s">
        <v>26</v>
      </c>
      <c r="H8" s="44" t="s">
        <v>45</v>
      </c>
      <c r="I8" s="48" t="s">
        <v>24</v>
      </c>
      <c r="J8" s="47" t="s">
        <v>44</v>
      </c>
      <c r="K8" s="46" t="s">
        <v>10</v>
      </c>
      <c r="L8" s="46" t="s">
        <v>9</v>
      </c>
      <c r="M8" s="44" t="s">
        <v>36</v>
      </c>
    </row>
    <row r="9" spans="1:13" s="93" customFormat="1" ht="21.75" customHeight="1">
      <c r="A9" s="98">
        <v>1</v>
      </c>
      <c r="B9" s="88" t="s">
        <v>68</v>
      </c>
      <c r="C9" s="104"/>
      <c r="D9" s="88" t="s">
        <v>74</v>
      </c>
      <c r="E9" s="96">
        <v>145</v>
      </c>
      <c r="F9" s="38"/>
      <c r="G9" s="38"/>
      <c r="H9" s="81">
        <v>0.08</v>
      </c>
      <c r="I9" s="80">
        <v>1</v>
      </c>
      <c r="J9" s="79">
        <v>11.2</v>
      </c>
      <c r="K9" s="33">
        <f>H9*J9</f>
        <v>0.89599999999999991</v>
      </c>
      <c r="L9" s="78"/>
      <c r="M9" s="103"/>
    </row>
    <row r="10" spans="1:13" ht="26.4" customHeight="1">
      <c r="A10" s="83">
        <v>2</v>
      </c>
      <c r="B10" s="89" t="s">
        <v>69</v>
      </c>
      <c r="C10" s="97"/>
      <c r="D10" s="89" t="s">
        <v>19</v>
      </c>
      <c r="E10" s="102">
        <v>145</v>
      </c>
      <c r="F10" s="36"/>
      <c r="G10" s="101"/>
      <c r="H10" s="100">
        <v>7.0000000000000007E-2</v>
      </c>
      <c r="I10" s="80">
        <v>1</v>
      </c>
      <c r="J10" s="34">
        <v>6</v>
      </c>
      <c r="K10" s="33">
        <f>H10*J10</f>
        <v>0.42000000000000004</v>
      </c>
      <c r="L10" s="78"/>
      <c r="M10" s="99"/>
    </row>
    <row r="11" spans="1:13" ht="26.4" customHeight="1">
      <c r="A11" s="83">
        <v>3</v>
      </c>
      <c r="B11" s="89" t="s">
        <v>43</v>
      </c>
      <c r="C11" s="97"/>
      <c r="D11" s="89" t="s">
        <v>74</v>
      </c>
      <c r="E11" s="102">
        <v>2</v>
      </c>
      <c r="F11" s="36"/>
      <c r="G11" s="101"/>
      <c r="H11" s="100">
        <v>1.3</v>
      </c>
      <c r="I11" s="80">
        <v>1</v>
      </c>
      <c r="J11" s="34">
        <v>0.3</v>
      </c>
      <c r="K11" s="33">
        <f>H11*J11</f>
        <v>0.39</v>
      </c>
      <c r="L11" s="78"/>
      <c r="M11" s="99"/>
    </row>
    <row r="12" spans="1:13" ht="26.4" customHeight="1">
      <c r="A12" s="83">
        <v>4</v>
      </c>
      <c r="B12" s="89" t="s">
        <v>76</v>
      </c>
      <c r="C12" s="97"/>
      <c r="D12" s="89" t="s">
        <v>74</v>
      </c>
      <c r="E12" s="102"/>
      <c r="F12" s="36"/>
      <c r="G12" s="101"/>
      <c r="H12" s="100"/>
      <c r="I12" s="80">
        <v>1</v>
      </c>
      <c r="J12" s="34"/>
      <c r="K12" s="33">
        <v>1.2</v>
      </c>
      <c r="L12" s="78"/>
      <c r="M12" s="99"/>
    </row>
    <row r="13" spans="1:13" ht="26.4" customHeight="1">
      <c r="A13" s="83">
        <v>5</v>
      </c>
      <c r="B13" s="89" t="s">
        <v>77</v>
      </c>
      <c r="C13" s="97"/>
      <c r="D13" s="89" t="s">
        <v>78</v>
      </c>
      <c r="E13" s="102"/>
      <c r="F13" s="36"/>
      <c r="G13" s="101"/>
      <c r="H13" s="100"/>
      <c r="I13" s="80">
        <v>1</v>
      </c>
      <c r="J13" s="34"/>
      <c r="K13" s="33">
        <v>3</v>
      </c>
      <c r="L13" s="78"/>
      <c r="M13" s="99"/>
    </row>
    <row r="14" spans="1:13" s="93" customFormat="1" ht="21.75" customHeight="1">
      <c r="A14" s="98">
        <v>6</v>
      </c>
      <c r="B14" s="89" t="s">
        <v>75</v>
      </c>
      <c r="C14" s="97"/>
      <c r="D14" s="89" t="s">
        <v>42</v>
      </c>
      <c r="E14" s="96"/>
      <c r="F14" s="38"/>
      <c r="G14" s="95"/>
      <c r="H14" s="81"/>
      <c r="I14" s="80">
        <v>1</v>
      </c>
      <c r="J14" s="79"/>
      <c r="K14" s="33">
        <v>12.6</v>
      </c>
      <c r="L14" s="78"/>
      <c r="M14" s="94"/>
    </row>
    <row r="15" spans="1:13">
      <c r="A15" s="135" t="s">
        <v>41</v>
      </c>
      <c r="B15" s="135"/>
      <c r="C15" s="49"/>
      <c r="D15" s="63"/>
      <c r="E15" s="49"/>
      <c r="F15" s="49"/>
      <c r="G15" s="49"/>
      <c r="H15" s="49"/>
      <c r="I15" s="62"/>
      <c r="J15" s="61"/>
      <c r="K15" s="60">
        <f>SUM(K9:K14)</f>
        <v>18.506</v>
      </c>
      <c r="L15" s="59">
        <f>K15/K44</f>
        <v>0.50143608085406166</v>
      </c>
      <c r="M15" s="58"/>
    </row>
    <row r="16" spans="1:13">
      <c r="A16" s="92"/>
      <c r="B16" s="56" t="s">
        <v>40</v>
      </c>
      <c r="C16" s="53"/>
      <c r="D16" s="55"/>
      <c r="E16" s="53"/>
      <c r="F16" s="53"/>
      <c r="G16" s="53"/>
      <c r="H16" s="53"/>
      <c r="I16" s="53"/>
      <c r="J16" s="54"/>
      <c r="K16" s="53"/>
      <c r="L16" s="53"/>
      <c r="M16" s="53"/>
    </row>
    <row r="17" spans="1:13">
      <c r="A17" s="141" t="s">
        <v>15</v>
      </c>
      <c r="B17" s="143" t="s">
        <v>31</v>
      </c>
      <c r="C17" s="143" t="s">
        <v>13</v>
      </c>
      <c r="D17" s="144" t="s">
        <v>12</v>
      </c>
      <c r="E17" s="154" t="s">
        <v>30</v>
      </c>
      <c r="F17" s="155"/>
      <c r="G17" s="91" t="s">
        <v>29</v>
      </c>
      <c r="H17" s="143" t="s">
        <v>28</v>
      </c>
      <c r="I17" s="143"/>
      <c r="J17" s="143"/>
      <c r="K17" s="143"/>
      <c r="L17" s="143"/>
      <c r="M17" s="143"/>
    </row>
    <row r="18" spans="1:13">
      <c r="A18" s="142"/>
      <c r="B18" s="156"/>
      <c r="C18" s="156"/>
      <c r="D18" s="145"/>
      <c r="E18" s="90" t="s">
        <v>39</v>
      </c>
      <c r="F18" s="90" t="s">
        <v>38</v>
      </c>
      <c r="G18" s="44" t="s">
        <v>26</v>
      </c>
      <c r="H18" s="44" t="s">
        <v>25</v>
      </c>
      <c r="I18" s="48" t="s">
        <v>24</v>
      </c>
      <c r="J18" s="47" t="s">
        <v>37</v>
      </c>
      <c r="K18" s="46" t="s">
        <v>10</v>
      </c>
      <c r="L18" s="45" t="s">
        <v>9</v>
      </c>
      <c r="M18" s="44" t="s">
        <v>36</v>
      </c>
    </row>
    <row r="19" spans="1:13" ht="18.75" customHeight="1">
      <c r="A19" s="83">
        <v>7</v>
      </c>
      <c r="B19" s="39" t="s">
        <v>35</v>
      </c>
      <c r="C19" s="36"/>
      <c r="D19" s="89"/>
      <c r="E19" s="82"/>
      <c r="F19" s="36"/>
      <c r="G19" s="87"/>
      <c r="H19" s="81">
        <v>1</v>
      </c>
      <c r="I19" s="80">
        <v>1</v>
      </c>
      <c r="J19" s="79"/>
      <c r="K19" s="33">
        <v>0.5</v>
      </c>
      <c r="L19" s="78"/>
      <c r="M19" s="77"/>
    </row>
    <row r="20" spans="1:13" ht="19.5" customHeight="1">
      <c r="A20" s="83">
        <v>8</v>
      </c>
      <c r="B20" s="30" t="s">
        <v>67</v>
      </c>
      <c r="C20" s="29"/>
      <c r="D20" s="133" t="s">
        <v>79</v>
      </c>
      <c r="E20" s="124"/>
      <c r="F20" s="29"/>
      <c r="G20" s="125"/>
      <c r="H20" s="126">
        <v>1</v>
      </c>
      <c r="I20" s="127">
        <v>1</v>
      </c>
      <c r="J20" s="27"/>
      <c r="K20" s="128">
        <v>1.5</v>
      </c>
      <c r="L20" s="78"/>
      <c r="M20" s="77"/>
    </row>
    <row r="21" spans="1:13" ht="19.5" customHeight="1">
      <c r="A21" s="83"/>
      <c r="B21" s="129"/>
      <c r="C21" s="130"/>
      <c r="D21" s="131"/>
      <c r="E21" s="132"/>
      <c r="F21" s="29"/>
      <c r="G21" s="125"/>
      <c r="H21" s="126"/>
      <c r="I21" s="127"/>
      <c r="J21" s="27"/>
      <c r="K21" s="128"/>
      <c r="L21" s="78"/>
      <c r="M21" s="77"/>
    </row>
    <row r="22" spans="1:13" ht="36" customHeight="1">
      <c r="A22" s="83">
        <v>7</v>
      </c>
      <c r="B22" s="146" t="s">
        <v>34</v>
      </c>
      <c r="C22" s="147"/>
      <c r="D22" s="147"/>
      <c r="E22" s="148"/>
      <c r="F22" s="36"/>
      <c r="G22" s="68"/>
      <c r="H22" s="81"/>
      <c r="I22" s="80"/>
      <c r="J22" s="79"/>
      <c r="K22" s="33"/>
      <c r="L22" s="78"/>
      <c r="M22" s="77"/>
    </row>
    <row r="23" spans="1:13">
      <c r="A23" s="83">
        <v>8</v>
      </c>
      <c r="B23" s="149"/>
      <c r="C23" s="150"/>
      <c r="D23" s="150"/>
      <c r="E23" s="86"/>
      <c r="F23" s="85"/>
      <c r="G23" s="84"/>
      <c r="H23" s="81"/>
      <c r="I23" s="80"/>
      <c r="J23" s="79"/>
      <c r="K23" s="33"/>
      <c r="L23" s="78"/>
      <c r="M23" s="77"/>
    </row>
    <row r="24" spans="1:13">
      <c r="A24" s="83">
        <v>9</v>
      </c>
      <c r="B24" s="151"/>
      <c r="C24" s="152"/>
      <c r="D24" s="153"/>
      <c r="E24" s="82"/>
      <c r="F24" s="36"/>
      <c r="G24" s="68"/>
      <c r="H24" s="81"/>
      <c r="I24" s="80"/>
      <c r="J24" s="79"/>
      <c r="K24" s="33"/>
      <c r="L24" s="78"/>
      <c r="M24" s="77"/>
    </row>
    <row r="25" spans="1:13">
      <c r="A25" s="83">
        <v>10</v>
      </c>
      <c r="B25" s="151"/>
      <c r="C25" s="152"/>
      <c r="D25" s="153"/>
      <c r="E25" s="82"/>
      <c r="F25" s="36"/>
      <c r="G25" s="68"/>
      <c r="H25" s="81"/>
      <c r="I25" s="80"/>
      <c r="J25" s="79"/>
      <c r="K25" s="33"/>
      <c r="L25" s="78"/>
      <c r="M25" s="77"/>
    </row>
    <row r="26" spans="1:13" s="76" customFormat="1" ht="14">
      <c r="A26" s="135" t="s">
        <v>33</v>
      </c>
      <c r="B26" s="135"/>
      <c r="C26" s="49"/>
      <c r="D26" s="63"/>
      <c r="E26" s="49"/>
      <c r="F26" s="49"/>
      <c r="G26" s="49"/>
      <c r="H26" s="49"/>
      <c r="I26" s="62"/>
      <c r="J26" s="61"/>
      <c r="K26" s="60">
        <f>SUM(K19:K25)</f>
        <v>2</v>
      </c>
      <c r="L26" s="59">
        <f>K26/K44</f>
        <v>5.4191730341949823E-2</v>
      </c>
      <c r="M26" s="58"/>
    </row>
    <row r="27" spans="1:13">
      <c r="A27" s="57"/>
      <c r="B27" s="56" t="s">
        <v>32</v>
      </c>
      <c r="C27" s="53"/>
      <c r="D27" s="55"/>
      <c r="E27" s="53"/>
      <c r="F27" s="53"/>
      <c r="G27" s="53"/>
      <c r="H27" s="53"/>
      <c r="I27" s="53"/>
      <c r="J27" s="54"/>
      <c r="K27" s="53"/>
      <c r="L27" s="53"/>
      <c r="M27" s="53"/>
    </row>
    <row r="28" spans="1:13">
      <c r="A28" s="141" t="s">
        <v>15</v>
      </c>
      <c r="B28" s="143" t="s">
        <v>31</v>
      </c>
      <c r="C28" s="143" t="s">
        <v>13</v>
      </c>
      <c r="D28" s="144" t="s">
        <v>12</v>
      </c>
      <c r="E28" s="143" t="s">
        <v>30</v>
      </c>
      <c r="F28" s="143"/>
      <c r="G28" s="75" t="s">
        <v>29</v>
      </c>
      <c r="H28" s="143" t="s">
        <v>28</v>
      </c>
      <c r="I28" s="143"/>
      <c r="J28" s="143"/>
      <c r="K28" s="143"/>
      <c r="L28" s="143"/>
      <c r="M28" s="143"/>
    </row>
    <row r="29" spans="1:13">
      <c r="A29" s="142"/>
      <c r="B29" s="143"/>
      <c r="C29" s="143"/>
      <c r="D29" s="145"/>
      <c r="E29" s="134" t="s">
        <v>27</v>
      </c>
      <c r="F29" s="134"/>
      <c r="G29" s="44" t="s">
        <v>26</v>
      </c>
      <c r="H29" s="44" t="s">
        <v>25</v>
      </c>
      <c r="I29" s="48" t="s">
        <v>24</v>
      </c>
      <c r="J29" s="47" t="s">
        <v>11</v>
      </c>
      <c r="K29" s="46" t="s">
        <v>10</v>
      </c>
      <c r="L29" s="45" t="s">
        <v>9</v>
      </c>
      <c r="M29" s="44" t="s">
        <v>23</v>
      </c>
    </row>
    <row r="30" spans="1:13">
      <c r="A30" s="72">
        <v>11</v>
      </c>
      <c r="B30" s="40" t="s">
        <v>22</v>
      </c>
      <c r="C30" s="40" t="s">
        <v>18</v>
      </c>
      <c r="D30" s="74" t="s">
        <v>21</v>
      </c>
      <c r="E30" s="70"/>
      <c r="F30" s="69"/>
      <c r="G30" s="68"/>
      <c r="H30" s="67"/>
      <c r="I30" s="35">
        <v>1</v>
      </c>
      <c r="J30" s="34"/>
      <c r="K30" s="33">
        <v>0.6</v>
      </c>
      <c r="L30" s="73"/>
      <c r="M30" s="41"/>
    </row>
    <row r="31" spans="1:13">
      <c r="A31" s="72">
        <v>12</v>
      </c>
      <c r="B31" s="40" t="s">
        <v>20</v>
      </c>
      <c r="C31" s="40" t="s">
        <v>18</v>
      </c>
      <c r="D31" s="74" t="s">
        <v>19</v>
      </c>
      <c r="E31" s="70"/>
      <c r="F31" s="69"/>
      <c r="G31" s="68"/>
      <c r="H31" s="67"/>
      <c r="I31" s="35">
        <v>1</v>
      </c>
      <c r="J31" s="34"/>
      <c r="K31" s="33">
        <v>0.6</v>
      </c>
      <c r="L31" s="73"/>
      <c r="M31" s="41"/>
    </row>
    <row r="32" spans="1:13">
      <c r="A32" s="72"/>
      <c r="B32" s="71"/>
      <c r="C32" s="40"/>
      <c r="D32" s="74"/>
      <c r="E32" s="70"/>
      <c r="F32" s="69"/>
      <c r="G32" s="68"/>
      <c r="H32" s="67"/>
      <c r="I32" s="35"/>
      <c r="J32" s="34"/>
      <c r="K32" s="33"/>
      <c r="L32" s="73"/>
      <c r="M32" s="41"/>
    </row>
    <row r="33" spans="1:15" s="64" customFormat="1">
      <c r="A33" s="72"/>
      <c r="B33" s="71"/>
      <c r="C33" s="40"/>
      <c r="D33" s="71"/>
      <c r="E33" s="70"/>
      <c r="F33" s="69"/>
      <c r="G33" s="68"/>
      <c r="H33" s="67"/>
      <c r="I33" s="35"/>
      <c r="J33" s="34"/>
      <c r="K33" s="33"/>
      <c r="L33" s="66"/>
      <c r="M33" s="65"/>
    </row>
    <row r="34" spans="1:15">
      <c r="A34" s="135" t="s">
        <v>17</v>
      </c>
      <c r="B34" s="135"/>
      <c r="C34" s="49"/>
      <c r="D34" s="63"/>
      <c r="E34" s="49"/>
      <c r="F34" s="49"/>
      <c r="G34" s="49"/>
      <c r="H34" s="49"/>
      <c r="I34" s="62"/>
      <c r="J34" s="61"/>
      <c r="K34" s="60">
        <f>SUM(K30:K33)</f>
        <v>1.2</v>
      </c>
      <c r="L34" s="59">
        <f>K34/K44</f>
        <v>3.2515038205169891E-2</v>
      </c>
      <c r="M34" s="58"/>
    </row>
    <row r="35" spans="1:15">
      <c r="A35" s="57"/>
      <c r="B35" s="56" t="s">
        <v>16</v>
      </c>
      <c r="C35" s="53"/>
      <c r="D35" s="55"/>
      <c r="E35" s="53"/>
      <c r="F35" s="53"/>
      <c r="G35" s="53"/>
      <c r="H35" s="53"/>
      <c r="I35" s="53"/>
      <c r="J35" s="54"/>
      <c r="K35" s="53"/>
      <c r="L35" s="53"/>
      <c r="M35" s="53"/>
    </row>
    <row r="36" spans="1:15" s="2" customFormat="1">
      <c r="A36" s="52" t="s">
        <v>15</v>
      </c>
      <c r="B36" s="51" t="s">
        <v>14</v>
      </c>
      <c r="C36" s="51" t="s">
        <v>13</v>
      </c>
      <c r="D36" s="50" t="s">
        <v>12</v>
      </c>
      <c r="E36" s="49"/>
      <c r="F36" s="49"/>
      <c r="G36" s="44"/>
      <c r="H36" s="44"/>
      <c r="I36" s="48"/>
      <c r="J36" s="47" t="s">
        <v>11</v>
      </c>
      <c r="K36" s="46" t="s">
        <v>10</v>
      </c>
      <c r="L36" s="45" t="s">
        <v>9</v>
      </c>
      <c r="M36" s="44"/>
    </row>
    <row r="37" spans="1:15">
      <c r="A37" s="31">
        <v>15</v>
      </c>
      <c r="B37" s="37" t="s">
        <v>8</v>
      </c>
      <c r="C37" s="36"/>
      <c r="D37" s="37" t="s">
        <v>7</v>
      </c>
      <c r="E37" s="36"/>
      <c r="F37" s="36"/>
      <c r="G37" s="36"/>
      <c r="H37" s="43"/>
      <c r="I37" s="35">
        <v>1</v>
      </c>
      <c r="J37" s="42"/>
      <c r="K37" s="33">
        <v>10.7</v>
      </c>
      <c r="L37" s="32"/>
      <c r="M37" s="41"/>
    </row>
    <row r="38" spans="1:15">
      <c r="A38" s="31">
        <v>16</v>
      </c>
      <c r="B38" s="39" t="s">
        <v>6</v>
      </c>
      <c r="C38" s="38"/>
      <c r="D38" s="39"/>
      <c r="E38" s="36"/>
      <c r="F38" s="36"/>
      <c r="G38" s="36"/>
      <c r="H38" s="43"/>
      <c r="I38" s="35">
        <v>1</v>
      </c>
      <c r="J38" s="42"/>
      <c r="K38" s="33">
        <v>4</v>
      </c>
      <c r="L38" s="32"/>
      <c r="M38" s="41"/>
    </row>
    <row r="39" spans="1:15">
      <c r="A39" s="31">
        <v>17</v>
      </c>
      <c r="B39" s="37" t="s">
        <v>5</v>
      </c>
      <c r="C39" s="36"/>
      <c r="D39" s="37"/>
      <c r="E39" s="36"/>
      <c r="F39" s="36"/>
      <c r="G39" s="36"/>
      <c r="H39" s="36"/>
      <c r="I39" s="35">
        <v>1</v>
      </c>
      <c r="J39" s="34"/>
      <c r="K39" s="33">
        <f>H39*I39*J39</f>
        <v>0</v>
      </c>
      <c r="L39" s="32"/>
      <c r="M39" s="31"/>
    </row>
    <row r="40" spans="1:15">
      <c r="A40" s="31">
        <v>18</v>
      </c>
      <c r="B40" s="40" t="s">
        <v>4</v>
      </c>
      <c r="C40" s="39"/>
      <c r="D40" s="39"/>
      <c r="E40" s="38"/>
      <c r="F40" s="36"/>
      <c r="G40" s="36"/>
      <c r="H40" s="36"/>
      <c r="I40" s="35">
        <v>1</v>
      </c>
      <c r="J40" s="34"/>
      <c r="K40" s="33">
        <f>H40*I40*J40</f>
        <v>0</v>
      </c>
      <c r="L40" s="32"/>
      <c r="M40" s="31"/>
    </row>
    <row r="41" spans="1:15">
      <c r="A41" s="31">
        <v>19</v>
      </c>
      <c r="B41" s="37" t="s">
        <v>3</v>
      </c>
      <c r="C41" s="36"/>
      <c r="D41" s="37"/>
      <c r="E41" s="36"/>
      <c r="F41" s="36"/>
      <c r="G41" s="36"/>
      <c r="H41" s="36"/>
      <c r="I41" s="35">
        <v>1</v>
      </c>
      <c r="J41" s="34"/>
      <c r="K41" s="33">
        <f>H41*I41*J41</f>
        <v>0</v>
      </c>
      <c r="L41" s="32"/>
      <c r="M41" s="31"/>
    </row>
    <row r="42" spans="1:15">
      <c r="A42" s="24">
        <v>20</v>
      </c>
      <c r="B42" s="30" t="s">
        <v>2</v>
      </c>
      <c r="C42" s="29"/>
      <c r="D42" s="30"/>
      <c r="E42" s="29"/>
      <c r="F42" s="29"/>
      <c r="G42" s="29"/>
      <c r="H42" s="29"/>
      <c r="I42" s="28">
        <v>1</v>
      </c>
      <c r="J42" s="27"/>
      <c r="K42" s="26">
        <v>0.5</v>
      </c>
      <c r="L42" s="25"/>
      <c r="M42" s="24"/>
      <c r="N42" s="9"/>
    </row>
    <row r="43" spans="1:15">
      <c r="A43" s="136" t="s">
        <v>1</v>
      </c>
      <c r="B43" s="136"/>
      <c r="C43" s="22"/>
      <c r="D43" s="23"/>
      <c r="E43" s="22"/>
      <c r="F43" s="22"/>
      <c r="G43" s="22"/>
      <c r="H43" s="22"/>
      <c r="I43" s="21"/>
      <c r="J43" s="20"/>
      <c r="K43" s="19">
        <f>SUM(K37:K42)</f>
        <v>15.2</v>
      </c>
      <c r="L43" s="18">
        <f>K43/K44</f>
        <v>0.41185715059881861</v>
      </c>
      <c r="M43" s="17"/>
      <c r="N43" s="9"/>
      <c r="O43" s="9"/>
    </row>
    <row r="44" spans="1:15">
      <c r="A44" s="137" t="s">
        <v>0</v>
      </c>
      <c r="B44" s="137"/>
      <c r="C44" s="15"/>
      <c r="D44" s="16"/>
      <c r="E44" s="15"/>
      <c r="F44" s="15"/>
      <c r="G44" s="15"/>
      <c r="H44" s="15"/>
      <c r="I44" s="14"/>
      <c r="J44" s="13"/>
      <c r="K44" s="12">
        <f>K43+K34+K26+K15</f>
        <v>36.905999999999999</v>
      </c>
      <c r="L44" s="11"/>
      <c r="M44" s="10"/>
      <c r="N44" s="9"/>
    </row>
    <row r="45" spans="1:15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40"/>
    </row>
    <row r="46" spans="1:15">
      <c r="K46" s="8"/>
    </row>
    <row r="48" spans="1:15">
      <c r="I48" s="7"/>
    </row>
  </sheetData>
  <mergeCells count="36">
    <mergeCell ref="H7:M7"/>
    <mergeCell ref="A1:M1"/>
    <mergeCell ref="A2:A5"/>
    <mergeCell ref="B2:D5"/>
    <mergeCell ref="F2:G2"/>
    <mergeCell ref="F3:G3"/>
    <mergeCell ref="F4:G4"/>
    <mergeCell ref="F5:G5"/>
    <mergeCell ref="A7:A8"/>
    <mergeCell ref="B7:B8"/>
    <mergeCell ref="C7:C8"/>
    <mergeCell ref="D7:D8"/>
    <mergeCell ref="E7:F7"/>
    <mergeCell ref="A26:B26"/>
    <mergeCell ref="A15:B15"/>
    <mergeCell ref="A17:A18"/>
    <mergeCell ref="B17:B18"/>
    <mergeCell ref="C17:C18"/>
    <mergeCell ref="H17:M17"/>
    <mergeCell ref="B22:E22"/>
    <mergeCell ref="B23:D23"/>
    <mergeCell ref="B24:D24"/>
    <mergeCell ref="B25:D25"/>
    <mergeCell ref="D17:D18"/>
    <mergeCell ref="E17:F17"/>
    <mergeCell ref="E29:F29"/>
    <mergeCell ref="A34:B34"/>
    <mergeCell ref="A43:B43"/>
    <mergeCell ref="A44:B44"/>
    <mergeCell ref="A45:M45"/>
    <mergeCell ref="A28:A29"/>
    <mergeCell ref="B28:B29"/>
    <mergeCell ref="C28:C29"/>
    <mergeCell ref="D28:D29"/>
    <mergeCell ref="E28:F28"/>
    <mergeCell ref="H28:M28"/>
  </mergeCells>
  <phoneticPr fontId="2" type="noConversion"/>
  <pageMargins left="0.75" right="0.75" top="1" bottom="1" header="0.5" footer="0.5"/>
  <pageSetup paperSize="9" scale="5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TEAABL80395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Dell</cp:lastModifiedBy>
  <dcterms:created xsi:type="dcterms:W3CDTF">2022-06-09T01:42:41Z</dcterms:created>
  <dcterms:modified xsi:type="dcterms:W3CDTF">2022-08-23T07:40:50Z</dcterms:modified>
</cp:coreProperties>
</file>