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22FW-723电商龙盛" sheetId="3" r:id="rId1"/>
  </sheets>
  <externalReferences>
    <externalReference r:id="rId2"/>
  </externalReferences>
  <definedNames>
    <definedName name="ooo">[1]字典表!$A$60:$A$61</definedName>
    <definedName name="_xlnm.Print_Area" localSheetId="0">'22FW-723电商龙盛'!$A$1:$L$81</definedName>
  </definedNames>
  <calcPr calcId="144525"/>
</workbook>
</file>

<file path=xl/sharedStrings.xml><?xml version="1.0" encoding="utf-8"?>
<sst xmlns="http://schemas.openxmlformats.org/spreadsheetml/2006/main" count="221" uniqueCount="167">
  <si>
    <t>贯日报价单</t>
  </si>
  <si>
    <r>
      <rPr>
        <sz val="10"/>
        <color indexed="8"/>
        <rFont val="宋体"/>
        <charset val="134"/>
      </rPr>
      <t>设计编号</t>
    </r>
    <r>
      <rPr>
        <sz val="10"/>
        <color indexed="8"/>
        <rFont val="Arial"/>
        <charset val="134"/>
      </rPr>
      <t>:</t>
    </r>
  </si>
  <si>
    <t>22FW-723</t>
  </si>
  <si>
    <r>
      <rPr>
        <sz val="10"/>
        <color rgb="FF000000"/>
        <rFont val="宋体"/>
        <charset val="134"/>
      </rPr>
      <t>季节</t>
    </r>
    <r>
      <rPr>
        <sz val="10"/>
        <color rgb="FF000000"/>
        <rFont val="Arial"/>
        <charset val="134"/>
      </rPr>
      <t xml:space="preserve"> :    22</t>
    </r>
    <r>
      <rPr>
        <sz val="10"/>
        <color rgb="FF000000"/>
        <rFont val="宋体"/>
        <charset val="134"/>
      </rPr>
      <t>秋冬</t>
    </r>
  </si>
  <si>
    <t>性别:</t>
  </si>
  <si>
    <t>鞋图</t>
  </si>
  <si>
    <r>
      <rPr>
        <sz val="10"/>
        <color indexed="8"/>
        <rFont val="宋体"/>
        <charset val="134"/>
      </rPr>
      <t>量产编号</t>
    </r>
    <r>
      <rPr>
        <sz val="10"/>
        <color indexed="8"/>
        <rFont val="Arial"/>
        <charset val="134"/>
      </rPr>
      <t xml:space="preserve">: </t>
    </r>
  </si>
  <si>
    <t>TFAAAK91723</t>
  </si>
  <si>
    <t xml:space="preserve">设计师:   </t>
  </si>
  <si>
    <t>尺码段:</t>
  </si>
  <si>
    <t>36#-44#</t>
  </si>
  <si>
    <r>
      <rPr>
        <sz val="10"/>
        <color indexed="8"/>
        <rFont val="宋体"/>
        <charset val="134"/>
      </rPr>
      <t>鞋型名称</t>
    </r>
    <r>
      <rPr>
        <sz val="10"/>
        <color indexed="8"/>
        <rFont val="Arial"/>
        <charset val="134"/>
      </rPr>
      <t xml:space="preserve">: </t>
    </r>
  </si>
  <si>
    <t>驻厂开发员:</t>
  </si>
  <si>
    <t>样品码：</t>
  </si>
  <si>
    <t>41#</t>
  </si>
  <si>
    <r>
      <rPr>
        <sz val="10"/>
        <color indexed="8"/>
        <rFont val="宋体"/>
        <charset val="134"/>
      </rPr>
      <t>底模编号</t>
    </r>
    <r>
      <rPr>
        <sz val="10"/>
        <color indexed="8"/>
        <rFont val="Arial"/>
        <charset val="134"/>
      </rPr>
      <t>:</t>
    </r>
  </si>
  <si>
    <t xml:space="preserve"> </t>
  </si>
  <si>
    <t xml:space="preserve">开发工厂: </t>
  </si>
  <si>
    <t>报价码：</t>
  </si>
  <si>
    <r>
      <rPr>
        <sz val="10"/>
        <color indexed="8"/>
        <rFont val="宋体"/>
        <charset val="134"/>
      </rPr>
      <t>楦头编号</t>
    </r>
    <r>
      <rPr>
        <sz val="10"/>
        <color indexed="8"/>
        <rFont val="Arial"/>
        <charset val="134"/>
      </rPr>
      <t>:</t>
    </r>
  </si>
  <si>
    <t xml:space="preserve">小类:       </t>
  </si>
  <si>
    <t>报价日期:</t>
  </si>
  <si>
    <t>2021.10.10</t>
  </si>
  <si>
    <t>鞋子结构:</t>
  </si>
  <si>
    <t>配色：</t>
  </si>
  <si>
    <t>首批交期:</t>
  </si>
  <si>
    <r>
      <rPr>
        <b/>
        <sz val="10"/>
        <color indexed="8"/>
        <rFont val="Arial"/>
        <charset val="134"/>
      </rPr>
      <t>A.</t>
    </r>
    <r>
      <rPr>
        <b/>
        <sz val="10"/>
        <color indexed="8"/>
        <rFont val="宋体"/>
        <charset val="134"/>
      </rPr>
      <t>面部材料</t>
    </r>
  </si>
  <si>
    <t>项目</t>
  </si>
  <si>
    <t>版数</t>
  </si>
  <si>
    <t>单价</t>
  </si>
  <si>
    <t>金额</t>
  </si>
  <si>
    <t>合计</t>
  </si>
  <si>
    <t>序号</t>
  </si>
  <si>
    <t>部位名称</t>
  </si>
  <si>
    <t>片数
/双</t>
  </si>
  <si>
    <t>材料/工艺描述</t>
  </si>
  <si>
    <t>颜色描述</t>
  </si>
  <si>
    <t>规格</t>
  </si>
  <si>
    <t>材料单价</t>
  </si>
  <si>
    <t>净用量</t>
  </si>
  <si>
    <t>损耗</t>
  </si>
  <si>
    <t>毛用量</t>
  </si>
  <si>
    <t>含税成本</t>
  </si>
  <si>
    <t>供应商</t>
  </si>
  <si>
    <t>冲裁</t>
  </si>
  <si>
    <r>
      <rPr>
        <sz val="10"/>
        <color indexed="8"/>
        <rFont val="宋体"/>
        <charset val="134"/>
      </rPr>
      <t>头层皮</t>
    </r>
    <r>
      <rPr>
        <sz val="10"/>
        <color indexed="8"/>
        <rFont val="宋体"/>
        <charset val="134"/>
      </rPr>
      <t>&amp;</t>
    </r>
    <r>
      <rPr>
        <sz val="10"/>
        <color indexed="8"/>
        <rFont val="宋体"/>
        <charset val="134"/>
      </rPr>
      <t>反绒皮</t>
    </r>
    <r>
      <rPr>
        <sz val="10"/>
        <color indexed="8"/>
        <rFont val="Helvetica Neue"/>
        <charset val="134"/>
      </rPr>
      <t>+</t>
    </r>
    <r>
      <rPr>
        <sz val="10"/>
        <color indexed="8"/>
        <rFont val="宋体"/>
        <charset val="134"/>
      </rPr>
      <t>贴标</t>
    </r>
  </si>
  <si>
    <t>鞋头</t>
  </si>
  <si>
    <t>1.4mm SLT-1017高剥离耐水解太空革</t>
  </si>
  <si>
    <t>54"/Y</t>
  </si>
  <si>
    <r>
      <rPr>
        <sz val="10"/>
        <color indexed="8"/>
        <rFont val="Helvetica Neue"/>
        <charset val="134"/>
      </rPr>
      <t>二层皮</t>
    </r>
    <r>
      <rPr>
        <sz val="10"/>
        <color indexed="8"/>
        <rFont val="Helvetica Neue"/>
        <charset val="134"/>
      </rPr>
      <t>&amp;</t>
    </r>
    <r>
      <rPr>
        <sz val="10"/>
        <color indexed="8"/>
        <rFont val="宋体"/>
        <charset val="134"/>
      </rPr>
      <t>贴皮</t>
    </r>
  </si>
  <si>
    <t>后套</t>
  </si>
  <si>
    <t>1.4mm SLT-1017高剥离耐水解太空革+富荣布</t>
  </si>
  <si>
    <t>面里料</t>
  </si>
  <si>
    <t>鞋口片</t>
  </si>
  <si>
    <t>1.4mm F-098高剥离耐水解太空革</t>
  </si>
  <si>
    <t>辅料补强</t>
  </si>
  <si>
    <t>眼片</t>
  </si>
  <si>
    <t>1.4mm F-098高剥离耐水解太空革+富荣布</t>
  </si>
  <si>
    <t>二次改刀</t>
  </si>
  <si>
    <t>舌饰片</t>
  </si>
  <si>
    <t>挡泥片1</t>
  </si>
  <si>
    <t>手工</t>
  </si>
  <si>
    <t>皮料+后棉削边</t>
  </si>
  <si>
    <t>挡泥片2内</t>
  </si>
  <si>
    <t>革料削边</t>
  </si>
  <si>
    <t>挡泥片2外</t>
  </si>
  <si>
    <t>后衬削边</t>
  </si>
  <si>
    <t>鞋身</t>
  </si>
  <si>
    <r>
      <rPr>
        <sz val="10"/>
        <rFont val="等线"/>
        <charset val="134"/>
        <scheme val="minor"/>
      </rPr>
      <t>570g YSY2222三层网</t>
    </r>
    <r>
      <rPr>
        <sz val="10"/>
        <rFont val="宋体"/>
        <charset val="134"/>
      </rPr>
      <t>+32T/C</t>
    </r>
  </si>
  <si>
    <r>
      <rPr>
        <sz val="10"/>
        <color indexed="8"/>
        <rFont val="宋体"/>
        <charset val="134"/>
      </rPr>
      <t>烤毛</t>
    </r>
    <r>
      <rPr>
        <sz val="10"/>
        <color indexed="8"/>
        <rFont val="宋体"/>
        <charset val="134"/>
      </rPr>
      <t>&amp;</t>
    </r>
    <r>
      <rPr>
        <sz val="10"/>
        <color indexed="8"/>
        <rFont val="宋体"/>
        <charset val="134"/>
      </rPr>
      <t>涂边</t>
    </r>
  </si>
  <si>
    <t>领口</t>
  </si>
  <si>
    <t>大面鞋身拼缝</t>
  </si>
  <si>
    <t>裁织带&amp;倒毛&amp;铆边</t>
  </si>
  <si>
    <t>舌面</t>
  </si>
  <si>
    <t>车合翻上</t>
  </si>
  <si>
    <t>烫压补强+舌里标+头衬</t>
  </si>
  <si>
    <t>舌里</t>
  </si>
  <si>
    <t>240g YSY3139单层网布+3mm CFF泡棉+28T/C</t>
  </si>
  <si>
    <t>44"/Y</t>
  </si>
  <si>
    <t>贴补强</t>
  </si>
  <si>
    <t>反口里</t>
  </si>
  <si>
    <t>车边线车网脚修剪</t>
  </si>
  <si>
    <t>前衬</t>
  </si>
  <si>
    <t>1.0mm低温热熔胶</t>
  </si>
  <si>
    <t>36"/Y</t>
  </si>
  <si>
    <t>印线</t>
  </si>
  <si>
    <t>后衬</t>
  </si>
  <si>
    <t>1.5mm低温热熔胶</t>
  </si>
  <si>
    <t>拼缝+定型</t>
  </si>
  <si>
    <t>外头补强</t>
  </si>
  <si>
    <t>1.0mm不织布上自粘</t>
  </si>
  <si>
    <t>挡泥片1补强</t>
  </si>
  <si>
    <t>挡泥片2补强</t>
  </si>
  <si>
    <t>后套补强</t>
  </si>
  <si>
    <t>鞋眼里</t>
  </si>
  <si>
    <t>1.0mm丽新布</t>
  </si>
  <si>
    <t>领口补强</t>
  </si>
  <si>
    <t>1.0mm丽新布上自粘</t>
  </si>
  <si>
    <t>鞋眼补强</t>
  </si>
  <si>
    <t>0.6mm长纤上自粘</t>
  </si>
  <si>
    <t>反口棉</t>
  </si>
  <si>
    <t>6mm CFF泡棉</t>
  </si>
  <si>
    <t>鞋口包边</t>
  </si>
  <si>
    <t>30mm丝光布斜裁上白胶+PE</t>
  </si>
  <si>
    <t>米</t>
  </si>
  <si>
    <t>鞋眼织带1.2</t>
  </si>
  <si>
    <t>8mm YZ007织带上重浆</t>
  </si>
  <si>
    <t>鞋身织带1.2</t>
  </si>
  <si>
    <t>鞋口织带</t>
  </si>
  <si>
    <t>10mm YZ029/烫3M织带上重浆</t>
  </si>
  <si>
    <t>鞋舌织带</t>
  </si>
  <si>
    <t>15mm YZ029/烫3M织带上重浆</t>
  </si>
  <si>
    <t>后提带</t>
  </si>
  <si>
    <t>眼扣</t>
  </si>
  <si>
    <t>BJ-556 单眼勾扣</t>
  </si>
  <si>
    <t>粒</t>
  </si>
  <si>
    <t>冲孔压扣</t>
  </si>
  <si>
    <r>
      <rPr>
        <b/>
        <sz val="10"/>
        <color indexed="8"/>
        <rFont val="Arial"/>
        <charset val="134"/>
      </rPr>
      <t xml:space="preserve">        [A] </t>
    </r>
    <r>
      <rPr>
        <b/>
        <sz val="10"/>
        <color indexed="8"/>
        <rFont val="宋体"/>
        <charset val="134"/>
      </rPr>
      <t>面部材料成本小计</t>
    </r>
    <r>
      <rPr>
        <b/>
        <sz val="10"/>
        <color indexed="8"/>
        <rFont val="Arial"/>
        <charset val="134"/>
      </rPr>
      <t>:</t>
    </r>
  </si>
  <si>
    <r>
      <rPr>
        <b/>
        <sz val="10"/>
        <color indexed="8"/>
        <rFont val="Arial"/>
        <charset val="134"/>
      </rPr>
      <t>B.</t>
    </r>
    <r>
      <rPr>
        <b/>
        <sz val="10"/>
        <color indexed="8"/>
        <rFont val="宋体"/>
        <charset val="134"/>
      </rPr>
      <t>面部工艺</t>
    </r>
  </si>
  <si>
    <t>高频印压</t>
  </si>
  <si>
    <t>双</t>
  </si>
  <si>
    <r>
      <rPr>
        <b/>
        <sz val="10"/>
        <color indexed="8"/>
        <rFont val="Arial"/>
        <charset val="134"/>
      </rPr>
      <t xml:space="preserve">      [B]</t>
    </r>
    <r>
      <rPr>
        <b/>
        <sz val="10"/>
        <color indexed="8"/>
        <rFont val="宋体"/>
        <charset val="134"/>
      </rPr>
      <t>面部工艺成本小计</t>
    </r>
    <r>
      <rPr>
        <b/>
        <sz val="10"/>
        <color indexed="8"/>
        <rFont val="Arial"/>
        <charset val="134"/>
      </rPr>
      <t>:</t>
    </r>
  </si>
  <si>
    <t>(13%)含税加工费小计：</t>
  </si>
  <si>
    <r>
      <rPr>
        <b/>
        <sz val="10"/>
        <color indexed="8"/>
        <rFont val="宋体"/>
        <charset val="134"/>
      </rPr>
      <t>Ｄ</t>
    </r>
    <r>
      <rPr>
        <b/>
        <sz val="10"/>
        <color indexed="8"/>
        <rFont val="Arial"/>
        <charset val="134"/>
      </rPr>
      <t>.</t>
    </r>
    <r>
      <rPr>
        <b/>
        <sz val="10"/>
        <color indexed="8"/>
        <rFont val="宋体"/>
        <charset val="134"/>
      </rPr>
      <t>底部</t>
    </r>
    <r>
      <rPr>
        <b/>
        <sz val="10"/>
        <color indexed="8"/>
        <rFont val="Arial"/>
        <charset val="134"/>
      </rPr>
      <t xml:space="preserve">    </t>
    </r>
  </si>
  <si>
    <t>中衬</t>
  </si>
  <si>
    <t>1.0mm高霄衬+1.0mm不织布</t>
  </si>
  <si>
    <t>鞋底</t>
  </si>
  <si>
    <t>HCT-220</t>
  </si>
  <si>
    <r>
      <rPr>
        <b/>
        <sz val="10"/>
        <color indexed="8"/>
        <rFont val="Arial"/>
        <charset val="134"/>
      </rPr>
      <t>[D]</t>
    </r>
    <r>
      <rPr>
        <b/>
        <sz val="10"/>
        <color indexed="8"/>
        <rFont val="宋体"/>
        <charset val="134"/>
      </rPr>
      <t>底部成本小计</t>
    </r>
    <r>
      <rPr>
        <b/>
        <sz val="10"/>
        <color indexed="8"/>
        <rFont val="Arial"/>
        <charset val="134"/>
      </rPr>
      <t>:</t>
    </r>
  </si>
  <si>
    <r>
      <rPr>
        <b/>
        <sz val="10"/>
        <color indexed="8"/>
        <rFont val="宋体"/>
        <charset val="134"/>
      </rPr>
      <t>Ｅ</t>
    </r>
    <r>
      <rPr>
        <b/>
        <sz val="10"/>
        <color indexed="8"/>
        <rFont val="Arial"/>
        <charset val="134"/>
      </rPr>
      <t>.</t>
    </r>
    <r>
      <rPr>
        <b/>
        <sz val="10"/>
        <color indexed="8"/>
        <rFont val="宋体"/>
        <charset val="134"/>
      </rPr>
      <t>其他物料</t>
    </r>
  </si>
  <si>
    <t>鞋带</t>
  </si>
  <si>
    <t>面衬</t>
  </si>
  <si>
    <t>紫色ortholite 41+-2度加五枚麂皮绒面模压成型鞋垫，模具SLM-062</t>
  </si>
  <si>
    <t>车线</t>
  </si>
  <si>
    <t>粘剂/处理剂</t>
  </si>
  <si>
    <t>包装</t>
  </si>
  <si>
    <t>含鞋撑+水洗标？</t>
  </si>
  <si>
    <t>水电</t>
  </si>
  <si>
    <t>办公维修折旧</t>
  </si>
  <si>
    <t>冲刀</t>
  </si>
  <si>
    <t>26*20*10/20000</t>
  </si>
  <si>
    <t>鞋楦</t>
  </si>
  <si>
    <t>200*25/20000</t>
  </si>
  <si>
    <r>
      <rPr>
        <b/>
        <sz val="10"/>
        <color indexed="8"/>
        <rFont val="Arial"/>
        <charset val="134"/>
      </rPr>
      <t xml:space="preserve">[E] </t>
    </r>
    <r>
      <rPr>
        <b/>
        <sz val="10"/>
        <color indexed="8"/>
        <rFont val="宋体"/>
        <charset val="134"/>
      </rPr>
      <t>其他材料成本小计</t>
    </r>
    <r>
      <rPr>
        <b/>
        <sz val="10"/>
        <color indexed="8"/>
        <rFont val="Arial"/>
        <charset val="134"/>
      </rPr>
      <t xml:space="preserve"> :</t>
    </r>
  </si>
  <si>
    <r>
      <rPr>
        <b/>
        <sz val="10"/>
        <color indexed="8"/>
        <rFont val="Arial"/>
        <charset val="134"/>
      </rPr>
      <t xml:space="preserve">E. </t>
    </r>
    <r>
      <rPr>
        <b/>
        <sz val="10"/>
        <color indexed="8"/>
        <rFont val="宋体"/>
        <charset val="134"/>
      </rPr>
      <t>加工费用</t>
    </r>
  </si>
  <si>
    <t>直接人工</t>
  </si>
  <si>
    <t>部门</t>
  </si>
  <si>
    <t>直接人工配置       每小时产能</t>
  </si>
  <si>
    <t>小时工资</t>
  </si>
  <si>
    <t>裁断/准备</t>
  </si>
  <si>
    <t>针车</t>
  </si>
  <si>
    <t>组底</t>
  </si>
  <si>
    <t>成型</t>
  </si>
  <si>
    <t>全套楦</t>
  </si>
  <si>
    <t>拉帮</t>
  </si>
  <si>
    <t>穿鞋带</t>
  </si>
  <si>
    <t>开发技转</t>
  </si>
  <si>
    <t>管理费</t>
  </si>
  <si>
    <t>利润</t>
  </si>
  <si>
    <r>
      <rPr>
        <b/>
        <sz val="10"/>
        <color indexed="8"/>
        <rFont val="Arial"/>
        <charset val="134"/>
      </rPr>
      <t>[E].</t>
    </r>
    <r>
      <rPr>
        <b/>
        <sz val="10"/>
        <color indexed="8"/>
        <rFont val="宋体"/>
        <charset val="134"/>
      </rPr>
      <t>加工费用小计：</t>
    </r>
  </si>
  <si>
    <r>
      <rPr>
        <b/>
        <sz val="10"/>
        <color indexed="8"/>
        <rFont val="Arial"/>
        <charset val="134"/>
      </rPr>
      <t xml:space="preserve">F. </t>
    </r>
    <r>
      <rPr>
        <b/>
        <sz val="10"/>
        <color indexed="8"/>
        <rFont val="宋体"/>
        <charset val="134"/>
      </rPr>
      <t>面部模具分摊费用</t>
    </r>
  </si>
  <si>
    <r>
      <rPr>
        <sz val="10"/>
        <color indexed="8"/>
        <rFont val="宋体"/>
        <charset val="134"/>
      </rPr>
      <t>面模分摊</t>
    </r>
    <r>
      <rPr>
        <sz val="10"/>
        <color indexed="8"/>
        <rFont val="Arial"/>
        <charset val="134"/>
      </rPr>
      <t xml:space="preserve"> :</t>
    </r>
  </si>
  <si>
    <r>
      <rPr>
        <b/>
        <sz val="10"/>
        <color indexed="8"/>
        <rFont val="Arial"/>
        <charset val="134"/>
      </rPr>
      <t>[F].</t>
    </r>
    <r>
      <rPr>
        <b/>
        <sz val="10"/>
        <color indexed="8"/>
        <rFont val="宋体"/>
        <charset val="134"/>
      </rPr>
      <t>面模分摊费用总计</t>
    </r>
    <r>
      <rPr>
        <b/>
        <sz val="10"/>
        <color indexed="8"/>
        <rFont val="Arial"/>
        <charset val="134"/>
      </rPr>
      <t xml:space="preserve"> :</t>
    </r>
  </si>
  <si>
    <t>运费：</t>
  </si>
  <si>
    <t>第一票6000双</t>
  </si>
  <si>
    <r>
      <rPr>
        <b/>
        <sz val="10"/>
        <color indexed="8"/>
        <rFont val="宋体"/>
        <charset val="134"/>
      </rPr>
      <t>成本总计</t>
    </r>
    <r>
      <rPr>
        <b/>
        <sz val="10"/>
        <color indexed="8"/>
        <rFont val="Arial"/>
        <charset val="134"/>
      </rPr>
      <t xml:space="preserve">: </t>
    </r>
  </si>
  <si>
    <t>101.4元/双</t>
  </si>
</sst>
</file>

<file path=xl/styles.xml><?xml version="1.0" encoding="utf-8"?>
<styleSheet xmlns="http://schemas.openxmlformats.org/spreadsheetml/2006/main">
  <numFmts count="17">
    <numFmt numFmtId="42" formatCode="_ &quot;￥&quot;* #,##0_ ;_ &quot;￥&quot;* \-#,##0_ ;_ &quot;￥&quot;* &quot;-&quot;_ ;_ @_ "/>
    <numFmt numFmtId="176" formatCode="\$0.00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7" formatCode="0.0000"/>
    <numFmt numFmtId="178" formatCode="&quot;￥&quot;#,##0.00_);[Red]\(&quot;￥&quot;#,##0.00\)"/>
    <numFmt numFmtId="179" formatCode="General&quot;/双&quot;"/>
    <numFmt numFmtId="180" formatCode="0.0000_);[Red]\(0.0000\)"/>
    <numFmt numFmtId="181" formatCode="0.0000_ "/>
    <numFmt numFmtId="182" formatCode="0.00_);[Red]\(0.00\)"/>
    <numFmt numFmtId="183" formatCode="0.0%"/>
    <numFmt numFmtId="184" formatCode="0.00_ "/>
    <numFmt numFmtId="185" formatCode="[$￥-804]#,##0.00_);[Red]\([$￥-804]#,##0.00\)"/>
    <numFmt numFmtId="186" formatCode="&quot;￥&quot;#,##0.00;[Red]&quot;￥&quot;#,##0.00"/>
    <numFmt numFmtId="187" formatCode="[$$-409]#,##0.00_);[Red]\([$$-409]#,##0.00\)"/>
    <numFmt numFmtId="7" formatCode="&quot;￥&quot;#,##0.00;&quot;￥&quot;\-#,##0.00"/>
  </numFmts>
  <fonts count="57">
    <font>
      <sz val="11"/>
      <color theme="1"/>
      <name val="等线"/>
      <charset val="134"/>
      <scheme val="minor"/>
    </font>
    <font>
      <sz val="11"/>
      <color indexed="8"/>
      <name val="Tahoma"/>
      <charset val="134"/>
    </font>
    <font>
      <sz val="12"/>
      <name val="宋体"/>
      <charset val="134"/>
    </font>
    <font>
      <sz val="8"/>
      <name val="宋体"/>
      <charset val="134"/>
    </font>
    <font>
      <b/>
      <sz val="19"/>
      <name val="宋体"/>
      <charset val="134"/>
    </font>
    <font>
      <b/>
      <sz val="19"/>
      <name val="Arial"/>
      <charset val="134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sz val="10"/>
      <color indexed="8"/>
      <name val="Arial"/>
      <charset val="134"/>
    </font>
    <font>
      <b/>
      <sz val="10"/>
      <color indexed="8"/>
      <name val="Arial"/>
      <charset val="134"/>
    </font>
    <font>
      <b/>
      <sz val="10"/>
      <color indexed="8"/>
      <name val="宋体"/>
      <charset val="134"/>
    </font>
    <font>
      <sz val="9"/>
      <color indexed="8"/>
      <name val="Arial"/>
      <charset val="134"/>
    </font>
    <font>
      <sz val="10"/>
      <name val="等线"/>
      <charset val="134"/>
      <scheme val="minor"/>
    </font>
    <font>
      <sz val="12"/>
      <name val="等线"/>
      <charset val="134"/>
      <scheme val="minor"/>
    </font>
    <font>
      <sz val="10"/>
      <color rgb="FFFF0000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9"/>
      <color theme="1"/>
      <name val="等线"/>
      <charset val="134"/>
      <scheme val="minor"/>
    </font>
    <font>
      <sz val="10"/>
      <color theme="1"/>
      <name val="等线"/>
      <charset val="134"/>
      <scheme val="minor"/>
    </font>
    <font>
      <sz val="9"/>
      <color indexed="8"/>
      <name val="宋体"/>
      <charset val="134"/>
    </font>
    <font>
      <sz val="9"/>
      <color rgb="FFFF0000"/>
      <name val="宋体"/>
      <charset val="134"/>
    </font>
    <font>
      <sz val="11"/>
      <color indexed="8"/>
      <name val="Helvetica Neue"/>
      <charset val="134"/>
    </font>
    <font>
      <b/>
      <sz val="11"/>
      <color indexed="8"/>
      <name val="Helvetica Neue"/>
      <charset val="134"/>
    </font>
    <font>
      <sz val="10"/>
      <color indexed="8"/>
      <name val="Helvetica Neue"/>
      <charset val="134"/>
    </font>
    <font>
      <sz val="9"/>
      <color indexed="8"/>
      <name val="Helvetica Neue"/>
      <charset val="134"/>
    </font>
    <font>
      <sz val="8"/>
      <color indexed="8"/>
      <name val="Tahoma"/>
      <charset val="134"/>
    </font>
    <font>
      <sz val="9"/>
      <name val="Arial"/>
      <charset val="134"/>
    </font>
    <font>
      <sz val="10"/>
      <color theme="1"/>
      <name val="宋体"/>
      <charset val="134"/>
    </font>
    <font>
      <b/>
      <sz val="10"/>
      <color indexed="8"/>
      <name val="Helvetica Neue"/>
      <charset val="134"/>
    </font>
    <font>
      <sz val="9"/>
      <color indexed="10"/>
      <name val="宋体"/>
      <charset val="134"/>
    </font>
    <font>
      <sz val="8"/>
      <color rgb="FFFF0000"/>
      <name val="宋体"/>
      <charset val="134"/>
    </font>
    <font>
      <sz val="14"/>
      <name val="宋体"/>
      <charset val="134"/>
    </font>
    <font>
      <sz val="12"/>
      <color rgb="FFFF0000"/>
      <name val="宋体"/>
      <charset val="134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FF00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0"/>
      <name val="Helv"/>
      <charset val="134"/>
    </font>
    <font>
      <b/>
      <sz val="11"/>
      <color theme="1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2"/>
      <name val="新細明體"/>
      <charset val="134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name val="宋体"/>
      <charset val="134"/>
    </font>
    <font>
      <sz val="10"/>
      <name val="MS Sans Serif"/>
      <charset val="134"/>
    </font>
    <font>
      <sz val="10"/>
      <color rgb="FF000000"/>
      <name val="Arial"/>
      <charset val="134"/>
    </font>
  </fonts>
  <fills count="3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</fills>
  <borders count="5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65">
    <xf numFmtId="0" fontId="0" fillId="0" borderId="0"/>
    <xf numFmtId="42" fontId="0" fillId="0" borderId="0" applyFont="0" applyFill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6" fillId="16" borderId="5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8" fillId="0" borderId="0">
      <alignment vertical="top"/>
    </xf>
    <xf numFmtId="41" fontId="0" fillId="0" borderId="0" applyFont="0" applyFill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0" borderId="0">
      <alignment vertical="top"/>
    </xf>
    <xf numFmtId="0" fontId="34" fillId="12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0" fillId="7" borderId="49" applyNumberFormat="0" applyFont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2" fillId="0" borderId="0">
      <alignment vertical="center"/>
    </xf>
    <xf numFmtId="0" fontId="37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53" applyNumberFormat="0" applyFill="0" applyAlignment="0" applyProtection="0">
      <alignment vertical="center"/>
    </xf>
    <xf numFmtId="0" fontId="8" fillId="0" borderId="0">
      <alignment vertical="top"/>
    </xf>
    <xf numFmtId="0" fontId="50" fillId="0" borderId="53" applyNumberFormat="0" applyFill="0" applyAlignment="0" applyProtection="0">
      <alignment vertical="center"/>
    </xf>
    <xf numFmtId="0" fontId="8" fillId="0" borderId="0">
      <alignment vertical="top"/>
    </xf>
    <xf numFmtId="0" fontId="34" fillId="28" borderId="0" applyNumberFormat="0" applyBorder="0" applyAlignment="0" applyProtection="0">
      <alignment vertical="center"/>
    </xf>
    <xf numFmtId="0" fontId="44" fillId="0" borderId="54" applyNumberFormat="0" applyFill="0" applyAlignment="0" applyProtection="0">
      <alignment vertical="center"/>
    </xf>
    <xf numFmtId="0" fontId="35" fillId="15" borderId="50" applyNumberFormat="0" applyAlignment="0" applyProtection="0">
      <alignment vertical="center"/>
    </xf>
    <xf numFmtId="0" fontId="8" fillId="0" borderId="0">
      <alignment vertical="top"/>
    </xf>
    <xf numFmtId="0" fontId="34" fillId="20" borderId="0" applyNumberFormat="0" applyBorder="0" applyAlignment="0" applyProtection="0">
      <alignment vertical="center"/>
    </xf>
    <xf numFmtId="0" fontId="46" fillId="15" borderId="51" applyNumberFormat="0" applyAlignment="0" applyProtection="0">
      <alignment vertical="center"/>
    </xf>
    <xf numFmtId="0" fontId="51" fillId="29" borderId="55" applyNumberFormat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52" fillId="0" borderId="56" applyNumberFormat="0" applyFill="0" applyAlignment="0" applyProtection="0">
      <alignment vertical="center"/>
    </xf>
    <xf numFmtId="0" fontId="43" fillId="0" borderId="52" applyNumberFormat="0" applyFill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8" fillId="0" borderId="0">
      <alignment vertical="top"/>
    </xf>
    <xf numFmtId="0" fontId="34" fillId="10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8" fillId="0" borderId="0">
      <alignment vertical="top"/>
    </xf>
    <xf numFmtId="0" fontId="34" fillId="9" borderId="0" applyNumberFormat="0" applyBorder="0" applyAlignment="0" applyProtection="0">
      <alignment vertical="center"/>
    </xf>
    <xf numFmtId="0" fontId="2" fillId="0" borderId="0"/>
    <xf numFmtId="0" fontId="54" fillId="0" borderId="0">
      <alignment vertical="center"/>
    </xf>
    <xf numFmtId="0" fontId="8" fillId="0" borderId="0">
      <alignment vertical="top"/>
    </xf>
    <xf numFmtId="0" fontId="47" fillId="0" borderId="0">
      <alignment vertical="center"/>
    </xf>
    <xf numFmtId="0" fontId="2" fillId="0" borderId="0">
      <alignment vertical="center"/>
    </xf>
    <xf numFmtId="0" fontId="42" fillId="0" borderId="0"/>
    <xf numFmtId="0" fontId="55" fillId="0" borderId="0">
      <alignment vertical="center"/>
    </xf>
  </cellStyleXfs>
  <cellXfs count="268">
    <xf numFmtId="0" fontId="0" fillId="0" borderId="0" xfId="0"/>
    <xf numFmtId="0" fontId="1" fillId="0" borderId="0" xfId="0" applyFont="1" applyFill="1" applyBorder="1" applyAlignment="1"/>
    <xf numFmtId="0" fontId="2" fillId="0" borderId="0" xfId="0" applyFont="1" applyFill="1" applyBorder="1" applyAlignment="1">
      <alignment vertical="center"/>
    </xf>
    <xf numFmtId="0" fontId="2" fillId="0" borderId="0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64" applyFont="1" applyFill="1" applyBorder="1" applyAlignment="1">
      <alignment horizontal="center"/>
    </xf>
    <xf numFmtId="0" fontId="5" fillId="0" borderId="0" xfId="64" applyFont="1" applyFill="1" applyBorder="1" applyAlignment="1">
      <alignment horizontal="center"/>
    </xf>
    <xf numFmtId="0" fontId="6" fillId="0" borderId="1" xfId="64" applyFont="1" applyFill="1" applyBorder="1" applyAlignment="1">
      <alignment horizontal="left"/>
    </xf>
    <xf numFmtId="0" fontId="6" fillId="0" borderId="2" xfId="64" applyFont="1" applyFill="1" applyBorder="1" applyAlignment="1">
      <alignment horizontal="left"/>
    </xf>
    <xf numFmtId="0" fontId="6" fillId="0" borderId="3" xfId="64" applyFont="1" applyFill="1" applyBorder="1" applyAlignment="1">
      <alignment horizontal="left"/>
    </xf>
    <xf numFmtId="176" fontId="7" fillId="0" borderId="3" xfId="64" applyNumberFormat="1" applyFont="1" applyFill="1" applyBorder="1" applyAlignment="1">
      <alignment horizontal="left" wrapText="1"/>
    </xf>
    <xf numFmtId="176" fontId="8" fillId="0" borderId="3" xfId="64" applyNumberFormat="1" applyFont="1" applyFill="1" applyBorder="1" applyAlignment="1">
      <alignment horizontal="left" wrapText="1"/>
    </xf>
    <xf numFmtId="176" fontId="8" fillId="0" borderId="2" xfId="64" applyNumberFormat="1" applyFont="1" applyFill="1" applyBorder="1" applyAlignment="1">
      <alignment horizontal="left" wrapText="1"/>
    </xf>
    <xf numFmtId="177" fontId="6" fillId="0" borderId="4" xfId="64" applyNumberFormat="1" applyFont="1" applyFill="1" applyBorder="1" applyAlignment="1">
      <alignment horizontal="left" wrapText="1"/>
    </xf>
    <xf numFmtId="0" fontId="6" fillId="0" borderId="5" xfId="64" applyFont="1" applyFill="1" applyBorder="1" applyAlignment="1">
      <alignment horizontal="left"/>
    </xf>
    <xf numFmtId="0" fontId="6" fillId="0" borderId="6" xfId="64" applyFont="1" applyFill="1" applyBorder="1" applyAlignment="1">
      <alignment horizontal="left"/>
    </xf>
    <xf numFmtId="0" fontId="6" fillId="0" borderId="7" xfId="64" applyFont="1" applyFill="1" applyBorder="1" applyAlignment="1">
      <alignment horizontal="left"/>
    </xf>
    <xf numFmtId="176" fontId="6" fillId="0" borderId="7" xfId="64" applyNumberFormat="1" applyFont="1" applyFill="1" applyBorder="1" applyAlignment="1">
      <alignment horizontal="left" wrapText="1"/>
    </xf>
    <xf numFmtId="176" fontId="8" fillId="0" borderId="7" xfId="64" applyNumberFormat="1" applyFont="1" applyFill="1" applyBorder="1" applyAlignment="1">
      <alignment horizontal="left" wrapText="1"/>
    </xf>
    <xf numFmtId="176" fontId="8" fillId="0" borderId="6" xfId="64" applyNumberFormat="1" applyFont="1" applyFill="1" applyBorder="1" applyAlignment="1">
      <alignment horizontal="left" wrapText="1"/>
    </xf>
    <xf numFmtId="177" fontId="6" fillId="0" borderId="8" xfId="64" applyNumberFormat="1" applyFont="1" applyFill="1" applyBorder="1" applyAlignment="1">
      <alignment horizontal="left" wrapText="1"/>
    </xf>
    <xf numFmtId="0" fontId="6" fillId="0" borderId="8" xfId="64" applyFont="1" applyFill="1" applyBorder="1" applyAlignment="1">
      <alignment horizontal="left" wrapText="1"/>
    </xf>
    <xf numFmtId="0" fontId="6" fillId="0" borderId="8" xfId="64" applyFont="1" applyFill="1" applyBorder="1" applyAlignment="1">
      <alignment horizontal="left" shrinkToFit="1"/>
    </xf>
    <xf numFmtId="1" fontId="6" fillId="0" borderId="8" xfId="64" applyNumberFormat="1" applyFont="1" applyFill="1" applyBorder="1" applyAlignment="1">
      <alignment horizontal="left" shrinkToFit="1"/>
    </xf>
    <xf numFmtId="0" fontId="9" fillId="2" borderId="9" xfId="61" applyFont="1" applyFill="1" applyBorder="1" applyAlignment="1">
      <alignment horizontal="left"/>
    </xf>
    <xf numFmtId="0" fontId="9" fillId="2" borderId="10" xfId="61" applyFont="1" applyFill="1" applyBorder="1" applyAlignment="1">
      <alignment horizontal="left"/>
    </xf>
    <xf numFmtId="0" fontId="9" fillId="2" borderId="10" xfId="61" applyFont="1" applyFill="1" applyBorder="1" applyAlignment="1">
      <alignment horizontal="center"/>
    </xf>
    <xf numFmtId="178" fontId="9" fillId="2" borderId="10" xfId="61" applyNumberFormat="1" applyFont="1" applyFill="1" applyBorder="1" applyAlignment="1">
      <alignment horizontal="left"/>
    </xf>
    <xf numFmtId="0" fontId="10" fillId="0" borderId="11" xfId="20" applyFont="1" applyFill="1" applyBorder="1" applyAlignment="1">
      <alignment horizontal="left" vertical="center" wrapText="1"/>
    </xf>
    <xf numFmtId="0" fontId="10" fillId="0" borderId="12" xfId="20" applyFont="1" applyFill="1" applyBorder="1" applyAlignment="1">
      <alignment horizontal="center" vertical="center" wrapText="1"/>
    </xf>
    <xf numFmtId="0" fontId="10" fillId="0" borderId="12" xfId="61" applyFont="1" applyFill="1" applyBorder="1" applyAlignment="1">
      <alignment horizontal="center" vertical="center" wrapText="1"/>
    </xf>
    <xf numFmtId="178" fontId="10" fillId="0" borderId="12" xfId="61" applyNumberFormat="1" applyFont="1" applyFill="1" applyBorder="1" applyAlignment="1">
      <alignment horizontal="center" vertical="center" wrapText="1"/>
    </xf>
    <xf numFmtId="0" fontId="11" fillId="0" borderId="13" xfId="61" applyFont="1" applyFill="1" applyBorder="1" applyAlignment="1">
      <alignment horizontal="center" vertical="center"/>
    </xf>
    <xf numFmtId="0" fontId="12" fillId="0" borderId="8" xfId="0" applyNumberFormat="1" applyFont="1" applyFill="1" applyBorder="1" applyAlignment="1">
      <alignment horizontal="left" vertical="center" shrinkToFit="1"/>
    </xf>
    <xf numFmtId="179" fontId="6" fillId="0" borderId="8" xfId="20" applyNumberFormat="1" applyFont="1" applyFill="1" applyBorder="1" applyAlignment="1">
      <alignment horizontal="center" vertical="center" shrinkToFit="1"/>
    </xf>
    <xf numFmtId="0" fontId="12" fillId="0" borderId="8" xfId="58" applyFont="1" applyFill="1" applyBorder="1" applyAlignment="1">
      <alignment vertical="center" shrinkToFit="1"/>
    </xf>
    <xf numFmtId="0" fontId="13" fillId="0" borderId="8" xfId="58" applyNumberFormat="1" applyFont="1" applyFill="1" applyBorder="1" applyAlignment="1">
      <alignment horizontal="center" vertical="center" shrinkToFit="1"/>
    </xf>
    <xf numFmtId="0" fontId="12" fillId="0" borderId="8" xfId="58" applyNumberFormat="1" applyFont="1" applyFill="1" applyBorder="1" applyAlignment="1">
      <alignment horizontal="center" vertical="center" shrinkToFit="1"/>
    </xf>
    <xf numFmtId="0" fontId="14" fillId="0" borderId="8" xfId="14" applyFont="1" applyFill="1" applyBorder="1" applyAlignment="1">
      <alignment horizontal="center" vertical="center"/>
    </xf>
    <xf numFmtId="0" fontId="15" fillId="0" borderId="8" xfId="62" applyNumberFormat="1" applyFont="1" applyFill="1" applyBorder="1" applyAlignment="1">
      <alignment horizontal="center" vertical="center"/>
    </xf>
    <xf numFmtId="177" fontId="15" fillId="0" borderId="8" xfId="62" applyNumberFormat="1" applyFont="1" applyFill="1" applyBorder="1" applyAlignment="1">
      <alignment horizontal="center" vertical="center"/>
    </xf>
    <xf numFmtId="0" fontId="16" fillId="0" borderId="8" xfId="14" applyFont="1" applyFill="1" applyBorder="1" applyAlignment="1">
      <alignment horizontal="center" vertical="center"/>
    </xf>
    <xf numFmtId="0" fontId="12" fillId="3" borderId="8" xfId="0" applyNumberFormat="1" applyFont="1" applyFill="1" applyBorder="1" applyAlignment="1">
      <alignment horizontal="left" vertical="center" shrinkToFit="1"/>
    </xf>
    <xf numFmtId="0" fontId="17" fillId="0" borderId="8" xfId="0" applyFont="1" applyFill="1" applyBorder="1" applyAlignment="1">
      <alignment horizontal="center" vertical="center"/>
    </xf>
    <xf numFmtId="177" fontId="16" fillId="0" borderId="8" xfId="62" applyNumberFormat="1" applyFont="1" applyFill="1" applyBorder="1" applyAlignment="1">
      <alignment horizontal="center" vertical="center"/>
    </xf>
    <xf numFmtId="0" fontId="16" fillId="0" borderId="8" xfId="0" applyFont="1" applyFill="1" applyBorder="1" applyAlignment="1">
      <alignment horizontal="left" vertical="center" wrapText="1" shrinkToFit="1"/>
    </xf>
    <xf numFmtId="0" fontId="16" fillId="0" borderId="8" xfId="0" applyFont="1" applyFill="1" applyBorder="1" applyAlignment="1">
      <alignment vertical="center" shrinkToFit="1"/>
    </xf>
    <xf numFmtId="0" fontId="16" fillId="0" borderId="8" xfId="63" applyFont="1" applyFill="1" applyBorder="1" applyAlignment="1">
      <alignment horizontal="center" vertical="center" wrapText="1" shrinkToFit="1"/>
    </xf>
    <xf numFmtId="177" fontId="16" fillId="0" borderId="8" xfId="62" applyNumberFormat="1" applyFont="1" applyFill="1" applyBorder="1" applyAlignment="1">
      <alignment horizontal="center" vertical="center" shrinkToFit="1"/>
    </xf>
    <xf numFmtId="0" fontId="18" fillId="0" borderId="8" xfId="0" applyFont="1" applyFill="1" applyBorder="1" applyAlignment="1">
      <alignment horizontal="center" vertical="center" shrinkToFit="1"/>
    </xf>
    <xf numFmtId="0" fontId="18" fillId="0" borderId="8" xfId="0" applyFont="1" applyFill="1" applyBorder="1" applyAlignment="1">
      <alignment horizontal="center" vertical="center"/>
    </xf>
    <xf numFmtId="0" fontId="8" fillId="4" borderId="14" xfId="61" applyFont="1" applyFill="1" applyBorder="1" applyAlignment="1">
      <alignment vertical="center"/>
    </xf>
    <xf numFmtId="0" fontId="8" fillId="4" borderId="15" xfId="61" applyFont="1" applyFill="1" applyBorder="1" applyAlignment="1">
      <alignment vertical="center"/>
    </xf>
    <xf numFmtId="0" fontId="8" fillId="4" borderId="15" xfId="61" applyFont="1" applyFill="1" applyBorder="1" applyAlignment="1">
      <alignment horizontal="center" vertical="center"/>
    </xf>
    <xf numFmtId="0" fontId="19" fillId="4" borderId="16" xfId="20" applyFont="1" applyFill="1" applyBorder="1" applyAlignment="1">
      <alignment horizontal="left" vertical="center" shrinkToFit="1"/>
    </xf>
    <xf numFmtId="0" fontId="9" fillId="4" borderId="17" xfId="61" applyFont="1" applyFill="1" applyBorder="1" applyAlignment="1">
      <alignment horizontal="right" vertical="center"/>
    </xf>
    <xf numFmtId="0" fontId="9" fillId="2" borderId="13" xfId="61" applyFont="1" applyFill="1" applyBorder="1" applyAlignment="1">
      <alignment vertical="center"/>
    </xf>
    <xf numFmtId="0" fontId="8" fillId="2" borderId="12" xfId="61" applyFont="1" applyFill="1" applyBorder="1" applyAlignment="1">
      <alignment vertical="center"/>
    </xf>
    <xf numFmtId="0" fontId="8" fillId="2" borderId="12" xfId="61" applyFont="1" applyFill="1" applyBorder="1" applyAlignment="1">
      <alignment horizontal="center" vertical="center"/>
    </xf>
    <xf numFmtId="0" fontId="19" fillId="2" borderId="18" xfId="20" applyFont="1" applyFill="1" applyBorder="1" applyAlignment="1">
      <alignment horizontal="left" vertical="center" shrinkToFit="1"/>
    </xf>
    <xf numFmtId="178" fontId="8" fillId="2" borderId="12" xfId="61" applyNumberFormat="1" applyFont="1" applyFill="1" applyBorder="1" applyAlignment="1">
      <alignment horizontal="center" vertical="center"/>
    </xf>
    <xf numFmtId="0" fontId="11" fillId="0" borderId="19" xfId="61" applyFont="1" applyFill="1" applyBorder="1" applyAlignment="1">
      <alignment horizontal="center" vertical="center"/>
    </xf>
    <xf numFmtId="0" fontId="16" fillId="0" borderId="8" xfId="24" applyFont="1" applyFill="1" applyBorder="1" applyAlignment="1">
      <alignment horizontal="center" vertical="center"/>
    </xf>
    <xf numFmtId="0" fontId="16" fillId="0" borderId="8" xfId="0" applyFont="1" applyFill="1" applyBorder="1" applyAlignment="1">
      <alignment horizontal="center" vertical="center"/>
    </xf>
    <xf numFmtId="0" fontId="6" fillId="0" borderId="8" xfId="61" applyFont="1" applyFill="1" applyBorder="1" applyAlignment="1">
      <alignment horizontal="center" vertical="center"/>
    </xf>
    <xf numFmtId="0" fontId="16" fillId="0" borderId="8" xfId="30" applyFont="1" applyBorder="1" applyAlignment="1">
      <alignment horizontal="center" vertical="center"/>
    </xf>
    <xf numFmtId="0" fontId="16" fillId="0" borderId="8" xfId="10" applyFont="1" applyBorder="1" applyAlignment="1">
      <alignment horizontal="center" vertical="center"/>
    </xf>
    <xf numFmtId="0" fontId="16" fillId="0" borderId="8" xfId="24" applyFont="1" applyBorder="1" applyAlignment="1">
      <alignment horizontal="center" vertical="center"/>
    </xf>
    <xf numFmtId="0" fontId="16" fillId="0" borderId="8" xfId="26" applyFont="1" applyBorder="1" applyAlignment="1">
      <alignment horizontal="center" vertical="center"/>
    </xf>
    <xf numFmtId="0" fontId="8" fillId="4" borderId="13" xfId="61" applyFont="1" applyFill="1" applyBorder="1" applyAlignment="1">
      <alignment horizontal="center" vertical="center"/>
    </xf>
    <xf numFmtId="0" fontId="8" fillId="4" borderId="15" xfId="61" applyFont="1" applyFill="1" applyBorder="1" applyAlignment="1">
      <alignment horizontal="left" vertical="center"/>
    </xf>
    <xf numFmtId="178" fontId="8" fillId="4" borderId="15" xfId="61" applyNumberFormat="1" applyFont="1" applyFill="1" applyBorder="1" applyAlignment="1">
      <alignment horizontal="center" vertical="center"/>
    </xf>
    <xf numFmtId="0" fontId="8" fillId="0" borderId="19" xfId="61" applyFont="1" applyFill="1" applyBorder="1" applyAlignment="1">
      <alignment horizontal="center" vertical="center"/>
    </xf>
    <xf numFmtId="0" fontId="8" fillId="0" borderId="16" xfId="61" applyFont="1" applyFill="1" applyBorder="1" applyAlignment="1">
      <alignment vertical="center"/>
    </xf>
    <xf numFmtId="0" fontId="8" fillId="0" borderId="8" xfId="61" applyFont="1" applyFill="1" applyBorder="1" applyAlignment="1">
      <alignment horizontal="center" vertical="center"/>
    </xf>
    <xf numFmtId="0" fontId="9" fillId="0" borderId="8" xfId="61" applyFont="1" applyFill="1" applyBorder="1" applyAlignment="1">
      <alignment horizontal="right" vertical="center"/>
    </xf>
    <xf numFmtId="0" fontId="10" fillId="2" borderId="13" xfId="61" applyFont="1" applyFill="1" applyBorder="1" applyAlignment="1">
      <alignment vertical="center"/>
    </xf>
    <xf numFmtId="0" fontId="8" fillId="2" borderId="12" xfId="61" applyFont="1" applyFill="1" applyBorder="1" applyAlignment="1">
      <alignment horizontal="right" vertical="center"/>
    </xf>
    <xf numFmtId="9" fontId="8" fillId="2" borderId="12" xfId="20" applyNumberFormat="1" applyFont="1" applyFill="1" applyBorder="1" applyAlignment="1">
      <alignment horizontal="center" vertical="center"/>
    </xf>
    <xf numFmtId="9" fontId="8" fillId="2" borderId="12" xfId="20" applyNumberFormat="1" applyFont="1" applyFill="1" applyBorder="1" applyAlignment="1">
      <alignment horizontal="left" vertical="center"/>
    </xf>
    <xf numFmtId="178" fontId="8" fillId="2" borderId="12" xfId="20" applyNumberFormat="1" applyFont="1" applyFill="1" applyBorder="1" applyAlignment="1">
      <alignment vertical="center"/>
    </xf>
    <xf numFmtId="9" fontId="8" fillId="2" borderId="12" xfId="20" applyNumberFormat="1" applyFont="1" applyFill="1" applyBorder="1" applyAlignment="1">
      <alignment vertical="center"/>
    </xf>
    <xf numFmtId="0" fontId="16" fillId="0" borderId="8" xfId="52" applyFont="1" applyFill="1" applyBorder="1" applyAlignment="1">
      <alignment horizontal="center" vertical="center"/>
    </xf>
    <xf numFmtId="0" fontId="6" fillId="0" borderId="8" xfId="20" applyFont="1" applyFill="1" applyBorder="1" applyAlignment="1">
      <alignment horizontal="center" vertical="center" shrinkToFit="1"/>
    </xf>
    <xf numFmtId="0" fontId="16" fillId="0" borderId="8" xfId="56" applyFont="1" applyBorder="1" applyAlignment="1">
      <alignment horizontal="center" vertical="center"/>
    </xf>
    <xf numFmtId="0" fontId="6" fillId="0" borderId="8" xfId="59" applyFont="1" applyFill="1" applyBorder="1" applyAlignment="1">
      <alignment horizontal="center" vertical="center" shrinkToFit="1"/>
    </xf>
    <xf numFmtId="0" fontId="16" fillId="0" borderId="8" xfId="5" applyFont="1" applyBorder="1" applyAlignment="1">
      <alignment horizontal="center" vertical="center"/>
    </xf>
    <xf numFmtId="180" fontId="11" fillId="0" borderId="8" xfId="61" applyNumberFormat="1" applyFont="1" applyFill="1" applyBorder="1" applyAlignment="1">
      <alignment horizontal="center" vertical="center"/>
    </xf>
    <xf numFmtId="0" fontId="6" fillId="0" borderId="20" xfId="20" applyFont="1" applyFill="1" applyBorder="1" applyAlignment="1">
      <alignment horizontal="center" vertical="center" shrinkToFit="1"/>
    </xf>
    <xf numFmtId="0" fontId="16" fillId="0" borderId="8" xfId="56" applyFont="1" applyFill="1" applyBorder="1" applyAlignment="1">
      <alignment horizontal="center" vertical="center"/>
    </xf>
    <xf numFmtId="0" fontId="6" fillId="0" borderId="6" xfId="61" applyFont="1" applyFill="1" applyBorder="1" applyAlignment="1">
      <alignment horizontal="center" vertical="center"/>
    </xf>
    <xf numFmtId="0" fontId="16" fillId="0" borderId="8" xfId="5" applyFont="1" applyFill="1" applyBorder="1" applyAlignment="1">
      <alignment horizontal="center" vertical="center"/>
    </xf>
    <xf numFmtId="0" fontId="16" fillId="0" borderId="8" xfId="52" applyFont="1" applyBorder="1" applyAlignment="1">
      <alignment horizontal="center" vertical="center"/>
    </xf>
    <xf numFmtId="0" fontId="8" fillId="4" borderId="13" xfId="61" applyFont="1" applyFill="1" applyBorder="1" applyAlignment="1">
      <alignment vertical="center"/>
    </xf>
    <xf numFmtId="0" fontId="8" fillId="4" borderId="8" xfId="61" applyFont="1" applyFill="1" applyBorder="1" applyAlignment="1">
      <alignment vertical="center"/>
    </xf>
    <xf numFmtId="0" fontId="8" fillId="4" borderId="8" xfId="61" applyFont="1" applyFill="1" applyBorder="1" applyAlignment="1">
      <alignment horizontal="center" vertical="center"/>
    </xf>
    <xf numFmtId="178" fontId="8" fillId="4" borderId="8" xfId="61" applyNumberFormat="1" applyFont="1" applyFill="1" applyBorder="1" applyAlignment="1">
      <alignment vertical="center"/>
    </xf>
    <xf numFmtId="0" fontId="9" fillId="4" borderId="20" xfId="61" applyFont="1" applyFill="1" applyBorder="1" applyAlignment="1">
      <alignment horizontal="right" vertical="center"/>
    </xf>
    <xf numFmtId="9" fontId="8" fillId="2" borderId="10" xfId="20" applyNumberFormat="1" applyFont="1" applyFill="1" applyBorder="1" applyAlignment="1">
      <alignment horizontal="center" vertical="center"/>
    </xf>
    <xf numFmtId="9" fontId="8" fillId="2" borderId="21" xfId="20" applyNumberFormat="1" applyFont="1" applyFill="1" applyBorder="1" applyAlignment="1">
      <alignment vertical="center"/>
    </xf>
    <xf numFmtId="178" fontId="8" fillId="2" borderId="10" xfId="20" applyNumberFormat="1" applyFont="1" applyFill="1" applyBorder="1" applyAlignment="1">
      <alignment vertical="center"/>
    </xf>
    <xf numFmtId="9" fontId="8" fillId="2" borderId="10" xfId="20" applyNumberFormat="1" applyFont="1" applyFill="1" applyBorder="1" applyAlignment="1">
      <alignment vertical="center"/>
    </xf>
    <xf numFmtId="0" fontId="11" fillId="0" borderId="5" xfId="61" applyFont="1" applyFill="1" applyBorder="1" applyAlignment="1">
      <alignment horizontal="center" vertical="center"/>
    </xf>
    <xf numFmtId="0" fontId="16" fillId="0" borderId="8" xfId="20" applyFont="1" applyFill="1" applyBorder="1" applyAlignment="1">
      <alignment horizontal="center" vertical="center" shrinkToFit="1"/>
    </xf>
    <xf numFmtId="0" fontId="16" fillId="0" borderId="8" xfId="26" applyFont="1" applyBorder="1" applyAlignment="1">
      <alignment horizontal="center" vertical="center" shrinkToFit="1"/>
    </xf>
    <xf numFmtId="0" fontId="16" fillId="0" borderId="8" xfId="61" applyFont="1" applyFill="1" applyBorder="1" applyAlignment="1">
      <alignment horizontal="center" vertical="center"/>
    </xf>
    <xf numFmtId="0" fontId="16" fillId="0" borderId="8" xfId="56" applyFont="1" applyBorder="1" applyAlignment="1">
      <alignment horizontal="center" vertical="center" shrinkToFit="1"/>
    </xf>
    <xf numFmtId="0" fontId="19" fillId="5" borderId="8" xfId="61" applyFont="1" applyFill="1" applyBorder="1" applyAlignment="1">
      <alignment horizontal="center" vertical="center"/>
    </xf>
    <xf numFmtId="0" fontId="11" fillId="0" borderId="8" xfId="61" applyFont="1" applyFill="1" applyBorder="1" applyAlignment="1">
      <alignment horizontal="center" vertical="center"/>
    </xf>
    <xf numFmtId="0" fontId="6" fillId="0" borderId="8" xfId="59" applyFont="1" applyFill="1" applyBorder="1" applyAlignment="1">
      <alignment horizontal="center" vertical="center" wrapText="1" shrinkToFit="1"/>
    </xf>
    <xf numFmtId="0" fontId="6" fillId="0" borderId="8" xfId="59" applyFont="1" applyFill="1" applyBorder="1" applyAlignment="1">
      <alignment horizontal="left" vertical="center" wrapText="1" shrinkToFit="1"/>
    </xf>
    <xf numFmtId="0" fontId="19" fillId="0" borderId="8" xfId="61" applyFont="1" applyFill="1" applyBorder="1" applyAlignment="1">
      <alignment horizontal="left" vertical="center"/>
    </xf>
    <xf numFmtId="0" fontId="14" fillId="0" borderId="8" xfId="59" applyFont="1" applyFill="1" applyBorder="1" applyAlignment="1">
      <alignment horizontal="left" vertical="center"/>
    </xf>
    <xf numFmtId="0" fontId="20" fillId="5" borderId="8" xfId="61" applyFont="1" applyFill="1" applyBorder="1" applyAlignment="1">
      <alignment horizontal="left" vertical="center"/>
    </xf>
    <xf numFmtId="0" fontId="19" fillId="0" borderId="8" xfId="61" applyFont="1" applyFill="1" applyBorder="1" applyAlignment="1" applyProtection="1">
      <alignment horizontal="center" vertical="center"/>
      <protection hidden="1"/>
    </xf>
    <xf numFmtId="0" fontId="6" fillId="0" borderId="8" xfId="59" applyFont="1" applyFill="1" applyBorder="1" applyAlignment="1">
      <alignment horizontal="left" vertical="center" shrinkToFit="1"/>
    </xf>
    <xf numFmtId="0" fontId="8" fillId="4" borderId="22" xfId="61" applyFont="1" applyFill="1" applyBorder="1" applyAlignment="1">
      <alignment vertical="center"/>
    </xf>
    <xf numFmtId="0" fontId="8" fillId="4" borderId="20" xfId="61" applyFont="1" applyFill="1" applyBorder="1" applyAlignment="1">
      <alignment vertical="center"/>
    </xf>
    <xf numFmtId="0" fontId="8" fillId="4" borderId="6" xfId="61" applyFont="1" applyFill="1" applyBorder="1" applyAlignment="1">
      <alignment horizontal="center" vertical="center"/>
    </xf>
    <xf numFmtId="0" fontId="8" fillId="0" borderId="5" xfId="61" applyFont="1" applyFill="1" applyBorder="1" applyAlignment="1">
      <alignment horizontal="center" vertical="center"/>
    </xf>
    <xf numFmtId="0" fontId="9" fillId="2" borderId="23" xfId="61" applyFont="1" applyFill="1" applyBorder="1" applyAlignment="1">
      <alignment vertical="center"/>
    </xf>
    <xf numFmtId="9" fontId="8" fillId="2" borderId="7" xfId="20" applyNumberFormat="1" applyFont="1" applyFill="1" applyBorder="1" applyAlignment="1">
      <alignment horizontal="center" vertical="center"/>
    </xf>
    <xf numFmtId="178" fontId="8" fillId="2" borderId="7" xfId="20" applyNumberFormat="1" applyFont="1" applyFill="1" applyBorder="1" applyAlignment="1">
      <alignment vertical="center"/>
    </xf>
    <xf numFmtId="9" fontId="8" fillId="2" borderId="7" xfId="20" applyNumberFormat="1" applyFont="1" applyFill="1" applyBorder="1" applyAlignment="1">
      <alignment vertical="center"/>
    </xf>
    <xf numFmtId="0" fontId="11" fillId="0" borderId="22" xfId="61" applyFont="1" applyFill="1" applyBorder="1" applyAlignment="1">
      <alignment horizontal="center" vertical="center"/>
    </xf>
    <xf numFmtId="0" fontId="19" fillId="0" borderId="17" xfId="61" applyFont="1" applyFill="1" applyBorder="1" applyAlignment="1">
      <alignment horizontal="left" vertical="center"/>
    </xf>
    <xf numFmtId="0" fontId="19" fillId="0" borderId="24" xfId="61" applyFont="1" applyFill="1" applyBorder="1" applyAlignment="1">
      <alignment horizontal="left" vertical="center"/>
    </xf>
    <xf numFmtId="178" fontId="11" fillId="0" borderId="8" xfId="61" applyNumberFormat="1" applyFont="1" applyFill="1" applyBorder="1" applyAlignment="1">
      <alignment horizontal="center" vertical="center"/>
    </xf>
    <xf numFmtId="181" fontId="11" fillId="0" borderId="8" xfId="61" applyNumberFormat="1" applyFont="1" applyFill="1" applyBorder="1" applyAlignment="1">
      <alignment horizontal="center" vertical="center"/>
    </xf>
    <xf numFmtId="177" fontId="6" fillId="0" borderId="25" xfId="64" applyNumberFormat="1" applyFont="1" applyFill="1" applyBorder="1" applyAlignment="1">
      <alignment horizontal="center" wrapText="1"/>
    </xf>
    <xf numFmtId="177" fontId="6" fillId="0" borderId="2" xfId="64" applyNumberFormat="1" applyFont="1" applyFill="1" applyBorder="1" applyAlignment="1">
      <alignment horizontal="center" wrapText="1"/>
    </xf>
    <xf numFmtId="178" fontId="6" fillId="0" borderId="26" xfId="64" applyNumberFormat="1" applyFont="1" applyFill="1" applyBorder="1" applyAlignment="1">
      <alignment horizontal="center" vertical="center" wrapText="1"/>
    </xf>
    <xf numFmtId="178" fontId="8" fillId="0" borderId="27" xfId="64" applyNumberFormat="1" applyFont="1" applyFill="1" applyBorder="1" applyAlignment="1">
      <alignment horizontal="center" vertical="center" wrapText="1"/>
    </xf>
    <xf numFmtId="177" fontId="6" fillId="0" borderId="20" xfId="64" applyNumberFormat="1" applyFont="1" applyFill="1" applyBorder="1" applyAlignment="1">
      <alignment horizontal="center" wrapText="1"/>
    </xf>
    <xf numFmtId="177" fontId="6" fillId="0" borderId="6" xfId="64" applyNumberFormat="1" applyFont="1" applyFill="1" applyBorder="1" applyAlignment="1">
      <alignment horizontal="center" wrapText="1"/>
    </xf>
    <xf numFmtId="178" fontId="8" fillId="0" borderId="28" xfId="64" applyNumberFormat="1" applyFont="1" applyFill="1" applyBorder="1" applyAlignment="1">
      <alignment horizontal="center" vertical="center" wrapText="1"/>
    </xf>
    <xf numFmtId="178" fontId="8" fillId="0" borderId="29" xfId="64" applyNumberFormat="1" applyFont="1" applyFill="1" applyBorder="1" applyAlignment="1">
      <alignment horizontal="center" vertical="center" wrapText="1"/>
    </xf>
    <xf numFmtId="178" fontId="8" fillId="0" borderId="17" xfId="64" applyNumberFormat="1" applyFont="1" applyFill="1" applyBorder="1" applyAlignment="1">
      <alignment horizontal="center" vertical="center" wrapText="1"/>
    </xf>
    <xf numFmtId="178" fontId="8" fillId="0" borderId="30" xfId="64" applyNumberFormat="1" applyFont="1" applyFill="1" applyBorder="1" applyAlignment="1">
      <alignment horizontal="center" vertical="center" wrapText="1"/>
    </xf>
    <xf numFmtId="182" fontId="9" fillId="2" borderId="10" xfId="61" applyNumberFormat="1" applyFont="1" applyFill="1" applyBorder="1" applyAlignment="1">
      <alignment horizontal="left"/>
    </xf>
    <xf numFmtId="0" fontId="9" fillId="2" borderId="31" xfId="61" applyNumberFormat="1" applyFont="1" applyFill="1" applyBorder="1" applyAlignment="1">
      <alignment horizontal="left"/>
    </xf>
    <xf numFmtId="0" fontId="21" fillId="0" borderId="32" xfId="0" applyFont="1" applyFill="1" applyBorder="1" applyAlignment="1" applyProtection="1"/>
    <xf numFmtId="0" fontId="22" fillId="0" borderId="32" xfId="0" applyFont="1" applyFill="1" applyBorder="1" applyAlignment="1" applyProtection="1"/>
    <xf numFmtId="0" fontId="22" fillId="0" borderId="32" xfId="0" applyFont="1" applyFill="1" applyBorder="1" applyAlignment="1" applyProtection="1">
      <alignment horizontal="center"/>
    </xf>
    <xf numFmtId="9" fontId="10" fillId="0" borderId="12" xfId="61" applyNumberFormat="1" applyFont="1" applyFill="1" applyBorder="1" applyAlignment="1">
      <alignment horizontal="center" vertical="center" wrapText="1"/>
    </xf>
    <xf numFmtId="182" fontId="10" fillId="0" borderId="12" xfId="61" applyNumberFormat="1" applyFont="1" applyFill="1" applyBorder="1" applyAlignment="1">
      <alignment horizontal="center" vertical="center" wrapText="1"/>
    </xf>
    <xf numFmtId="0" fontId="10" fillId="0" borderId="33" xfId="61" applyNumberFormat="1" applyFont="1" applyFill="1" applyBorder="1" applyAlignment="1">
      <alignment horizontal="center" vertical="center" wrapText="1"/>
    </xf>
    <xf numFmtId="0" fontId="22" fillId="0" borderId="34" xfId="0" applyFont="1" applyFill="1" applyBorder="1" applyAlignment="1" applyProtection="1">
      <alignment horizontal="center" vertical="center"/>
    </xf>
    <xf numFmtId="0" fontId="6" fillId="0" borderId="32" xfId="0" applyFont="1" applyFill="1" applyBorder="1" applyAlignment="1" applyProtection="1">
      <alignment wrapText="1"/>
    </xf>
    <xf numFmtId="0" fontId="23" fillId="0" borderId="32" xfId="0" applyFont="1" applyFill="1" applyBorder="1" applyAlignment="1" applyProtection="1">
      <alignment horizontal="center" wrapText="1"/>
    </xf>
    <xf numFmtId="183" fontId="11" fillId="0" borderId="8" xfId="61" applyNumberFormat="1" applyFont="1" applyFill="1" applyBorder="1" applyAlignment="1">
      <alignment horizontal="center" vertical="center"/>
    </xf>
    <xf numFmtId="181" fontId="15" fillId="0" borderId="8" xfId="0" applyNumberFormat="1" applyFont="1" applyFill="1" applyBorder="1" applyAlignment="1">
      <alignment horizontal="left" vertical="center"/>
    </xf>
    <xf numFmtId="182" fontId="11" fillId="0" borderId="8" xfId="61" applyNumberFormat="1" applyFont="1" applyFill="1" applyBorder="1" applyAlignment="1">
      <alignment horizontal="center" vertical="center"/>
    </xf>
    <xf numFmtId="0" fontId="6" fillId="0" borderId="35" xfId="59" applyNumberFormat="1" applyFont="1" applyFill="1" applyBorder="1" applyAlignment="1">
      <alignment horizontal="center" vertical="center" shrinkToFit="1"/>
    </xf>
    <xf numFmtId="0" fontId="22" fillId="0" borderId="36" xfId="0" applyFont="1" applyFill="1" applyBorder="1" applyAlignment="1" applyProtection="1">
      <alignment horizontal="center" vertical="center"/>
    </xf>
    <xf numFmtId="0" fontId="23" fillId="0" borderId="32" xfId="0" applyFont="1" applyFill="1" applyBorder="1" applyAlignment="1" applyProtection="1">
      <alignment wrapText="1"/>
    </xf>
    <xf numFmtId="0" fontId="7" fillId="0" borderId="32" xfId="0" applyFont="1" applyFill="1" applyBorder="1" applyAlignment="1" applyProtection="1">
      <alignment wrapText="1"/>
    </xf>
    <xf numFmtId="0" fontId="22" fillId="0" borderId="37" xfId="0" applyFont="1" applyFill="1" applyBorder="1" applyAlignment="1" applyProtection="1">
      <alignment horizontal="center" vertical="center"/>
    </xf>
    <xf numFmtId="0" fontId="23" fillId="0" borderId="34" xfId="0" applyFont="1" applyFill="1" applyBorder="1" applyAlignment="1" applyProtection="1">
      <alignment wrapText="1"/>
    </xf>
    <xf numFmtId="0" fontId="23" fillId="6" borderId="34" xfId="0" applyFont="1" applyFill="1" applyBorder="1" applyAlignment="1" applyProtection="1">
      <alignment horizontal="center" wrapText="1"/>
    </xf>
    <xf numFmtId="0" fontId="22" fillId="0" borderId="38" xfId="0" applyFont="1" applyFill="1" applyBorder="1" applyAlignment="1" applyProtection="1"/>
    <xf numFmtId="0" fontId="6" fillId="0" borderId="38" xfId="0" applyFont="1" applyFill="1" applyBorder="1" applyAlignment="1" applyProtection="1">
      <alignment wrapText="1"/>
    </xf>
    <xf numFmtId="0" fontId="23" fillId="0" borderId="38" xfId="0" applyFont="1" applyFill="1" applyBorder="1" applyAlignment="1" applyProtection="1">
      <alignment horizontal="center" wrapText="1"/>
    </xf>
    <xf numFmtId="0" fontId="6" fillId="0" borderId="37" xfId="0" applyFont="1" applyFill="1" applyBorder="1" applyAlignment="1" applyProtection="1">
      <alignment wrapText="1"/>
    </xf>
    <xf numFmtId="0" fontId="23" fillId="0" borderId="37" xfId="0" applyFont="1" applyFill="1" applyBorder="1" applyAlignment="1" applyProtection="1">
      <alignment horizontal="center" wrapText="1"/>
    </xf>
    <xf numFmtId="0" fontId="24" fillId="0" borderId="32" xfId="0" applyFont="1" applyFill="1" applyBorder="1" applyAlignment="1" applyProtection="1">
      <alignment wrapText="1"/>
    </xf>
    <xf numFmtId="0" fontId="18" fillId="0" borderId="0" xfId="0" applyFont="1" applyFill="1" applyAlignment="1">
      <alignment horizontal="center" vertical="center"/>
    </xf>
    <xf numFmtId="0" fontId="18" fillId="0" borderId="0" xfId="0" applyFont="1" applyFill="1" applyAlignment="1">
      <alignment vertical="center"/>
    </xf>
    <xf numFmtId="0" fontId="22" fillId="0" borderId="32" xfId="0" applyFont="1" applyFill="1" applyBorder="1" applyAlignment="1" applyProtection="1">
      <alignment horizontal="center" vertical="center"/>
    </xf>
    <xf numFmtId="0" fontId="23" fillId="0" borderId="32" xfId="0" applyFont="1" applyFill="1" applyBorder="1" applyAlignment="1" applyProtection="1">
      <alignment vertical="center" wrapText="1"/>
    </xf>
    <xf numFmtId="0" fontId="23" fillId="0" borderId="32" xfId="0" applyFont="1" applyFill="1" applyBorder="1" applyAlignment="1" applyProtection="1">
      <alignment horizontal="center" vertical="center" wrapText="1"/>
    </xf>
    <xf numFmtId="0" fontId="9" fillId="4" borderId="24" xfId="61" applyFont="1" applyFill="1" applyBorder="1" applyAlignment="1">
      <alignment horizontal="right" vertical="center"/>
    </xf>
    <xf numFmtId="0" fontId="9" fillId="4" borderId="16" xfId="61" applyFont="1" applyFill="1" applyBorder="1" applyAlignment="1">
      <alignment horizontal="right" vertical="center"/>
    </xf>
    <xf numFmtId="178" fontId="9" fillId="4" borderId="15" xfId="61" applyNumberFormat="1" applyFont="1" applyFill="1" applyBorder="1" applyAlignment="1">
      <alignment horizontal="center" vertical="center"/>
    </xf>
    <xf numFmtId="0" fontId="8" fillId="4" borderId="39" xfId="61" applyNumberFormat="1" applyFont="1" applyFill="1" applyBorder="1" applyAlignment="1">
      <alignment horizontal="center" vertical="center"/>
    </xf>
    <xf numFmtId="182" fontId="8" fillId="2" borderId="12" xfId="61" applyNumberFormat="1" applyFont="1" applyFill="1" applyBorder="1" applyAlignment="1">
      <alignment horizontal="center" vertical="center"/>
    </xf>
    <xf numFmtId="0" fontId="8" fillId="2" borderId="35" xfId="61" applyNumberFormat="1" applyFont="1" applyFill="1" applyBorder="1" applyAlignment="1">
      <alignment horizontal="center" vertical="center"/>
    </xf>
    <xf numFmtId="0" fontId="6" fillId="0" borderId="40" xfId="59" applyNumberFormat="1" applyFont="1" applyFill="1" applyBorder="1" applyAlignment="1">
      <alignment horizontal="center" vertical="center" shrinkToFit="1"/>
    </xf>
    <xf numFmtId="0" fontId="8" fillId="4" borderId="35" xfId="61" applyNumberFormat="1" applyFont="1" applyFill="1" applyBorder="1" applyAlignment="1">
      <alignment horizontal="center" vertical="center"/>
    </xf>
    <xf numFmtId="0" fontId="10" fillId="0" borderId="8" xfId="61" applyFont="1" applyFill="1" applyBorder="1" applyAlignment="1">
      <alignment horizontal="right" vertical="center"/>
    </xf>
    <xf numFmtId="178" fontId="8" fillId="0" borderId="8" xfId="61" applyNumberFormat="1" applyFont="1" applyFill="1" applyBorder="1" applyAlignment="1">
      <alignment horizontal="center" vertical="center"/>
    </xf>
    <xf numFmtId="0" fontId="8" fillId="0" borderId="35" xfId="61" applyNumberFormat="1" applyFont="1" applyFill="1" applyBorder="1" applyAlignment="1">
      <alignment horizontal="center" vertical="center"/>
    </xf>
    <xf numFmtId="0" fontId="25" fillId="0" borderId="0" xfId="0" applyFont="1" applyFill="1" applyBorder="1" applyAlignment="1"/>
    <xf numFmtId="182" fontId="8" fillId="2" borderId="12" xfId="20" applyNumberFormat="1" applyFont="1" applyFill="1" applyBorder="1" applyAlignment="1">
      <alignment vertical="center"/>
    </xf>
    <xf numFmtId="0" fontId="8" fillId="2" borderId="35" xfId="20" applyNumberFormat="1" applyFont="1" applyFill="1" applyBorder="1" applyAlignment="1">
      <alignment vertical="center"/>
    </xf>
    <xf numFmtId="0" fontId="16" fillId="0" borderId="8" xfId="60" applyFont="1" applyFill="1" applyBorder="1" applyAlignment="1">
      <alignment horizontal="center" vertical="center"/>
    </xf>
    <xf numFmtId="0" fontId="9" fillId="4" borderId="7" xfId="61" applyFont="1" applyFill="1" applyBorder="1" applyAlignment="1">
      <alignment horizontal="right" vertical="center"/>
    </xf>
    <xf numFmtId="0" fontId="9" fillId="4" borderId="6" xfId="61" applyFont="1" applyFill="1" applyBorder="1" applyAlignment="1">
      <alignment horizontal="right" vertical="center"/>
    </xf>
    <xf numFmtId="178" fontId="9" fillId="4" borderId="8" xfId="61" applyNumberFormat="1" applyFont="1" applyFill="1" applyBorder="1" applyAlignment="1">
      <alignment horizontal="center" vertical="center"/>
    </xf>
    <xf numFmtId="0" fontId="8" fillId="2" borderId="40" xfId="20" applyNumberFormat="1" applyFont="1" applyFill="1" applyBorder="1" applyAlignment="1">
      <alignment vertical="center"/>
    </xf>
    <xf numFmtId="183" fontId="26" fillId="0" borderId="8" xfId="61" applyNumberFormat="1" applyFont="1" applyFill="1" applyBorder="1" applyAlignment="1">
      <alignment horizontal="center" vertical="center"/>
    </xf>
    <xf numFmtId="182" fontId="26" fillId="0" borderId="8" xfId="61" applyNumberFormat="1" applyFont="1" applyFill="1" applyBorder="1" applyAlignment="1">
      <alignment horizontal="center" vertical="center"/>
    </xf>
    <xf numFmtId="0" fontId="6" fillId="0" borderId="41" xfId="59" applyNumberFormat="1" applyFont="1" applyFill="1" applyBorder="1" applyAlignment="1">
      <alignment horizontal="center" vertical="center" shrinkToFit="1"/>
    </xf>
    <xf numFmtId="0" fontId="27" fillId="0" borderId="8" xfId="5" applyFont="1" applyFill="1" applyBorder="1" applyAlignment="1">
      <alignment horizontal="center" vertical="center"/>
    </xf>
    <xf numFmtId="0" fontId="14" fillId="0" borderId="8" xfId="10" applyFont="1" applyBorder="1" applyAlignment="1">
      <alignment horizontal="center" vertical="center"/>
    </xf>
    <xf numFmtId="0" fontId="19" fillId="0" borderId="41" xfId="20" applyNumberFormat="1" applyFont="1" applyFill="1" applyBorder="1" applyAlignment="1">
      <alignment horizontal="center" vertical="center"/>
    </xf>
    <xf numFmtId="0" fontId="8" fillId="4" borderId="42" xfId="61" applyNumberFormat="1" applyFont="1" applyFill="1" applyBorder="1" applyAlignment="1">
      <alignment horizontal="center" vertical="center"/>
    </xf>
    <xf numFmtId="0" fontId="8" fillId="0" borderId="42" xfId="61" applyNumberFormat="1" applyFont="1" applyFill="1" applyBorder="1" applyAlignment="1">
      <alignment horizontal="center" vertical="center"/>
    </xf>
    <xf numFmtId="0" fontId="8" fillId="2" borderId="41" xfId="20" applyNumberFormat="1" applyFont="1" applyFill="1" applyBorder="1" applyAlignment="1">
      <alignment vertical="center"/>
    </xf>
    <xf numFmtId="9" fontId="11" fillId="0" borderId="8" xfId="61" applyNumberFormat="1" applyFont="1" applyFill="1" applyBorder="1" applyAlignment="1">
      <alignment horizontal="center" vertical="center"/>
    </xf>
    <xf numFmtId="9" fontId="11" fillId="0" borderId="8" xfId="13" applyFont="1" applyFill="1" applyBorder="1" applyAlignment="1">
      <alignment horizontal="center" vertical="center"/>
    </xf>
    <xf numFmtId="184" fontId="11" fillId="0" borderId="8" xfId="61" applyNumberFormat="1" applyFont="1" applyFill="1" applyBorder="1" applyAlignment="1">
      <alignment horizontal="center" vertical="center"/>
    </xf>
    <xf numFmtId="0" fontId="11" fillId="0" borderId="42" xfId="13" applyNumberFormat="1" applyFont="1" applyFill="1" applyBorder="1" applyAlignment="1">
      <alignment horizontal="center" vertical="center"/>
    </xf>
    <xf numFmtId="184" fontId="28" fillId="0" borderId="32" xfId="0" applyNumberFormat="1" applyFont="1" applyFill="1" applyBorder="1" applyAlignment="1" applyProtection="1">
      <alignment horizontal="center" vertical="center" wrapText="1"/>
    </xf>
    <xf numFmtId="0" fontId="23" fillId="0" borderId="34" xfId="0" applyFont="1" applyFill="1" applyBorder="1" applyAlignment="1" applyProtection="1">
      <alignment horizontal="center" wrapText="1"/>
    </xf>
    <xf numFmtId="184" fontId="28" fillId="0" borderId="34" xfId="0" applyNumberFormat="1" applyFont="1" applyFill="1" applyBorder="1" applyAlignment="1" applyProtection="1">
      <alignment horizontal="center" vertical="center" wrapText="1"/>
    </xf>
    <xf numFmtId="184" fontId="28" fillId="0" borderId="38" xfId="0" applyNumberFormat="1" applyFont="1" applyFill="1" applyBorder="1" applyAlignment="1" applyProtection="1">
      <alignment horizontal="center" wrapText="1"/>
    </xf>
    <xf numFmtId="184" fontId="28" fillId="0" borderId="37" xfId="0" applyNumberFormat="1" applyFont="1" applyFill="1" applyBorder="1" applyAlignment="1" applyProtection="1">
      <alignment horizontal="center" vertical="center" wrapText="1"/>
    </xf>
    <xf numFmtId="0" fontId="23" fillId="6" borderId="32" xfId="0" applyFont="1" applyFill="1" applyBorder="1" applyAlignment="1" applyProtection="1">
      <alignment horizontal="center" wrapText="1"/>
    </xf>
    <xf numFmtId="0" fontId="28" fillId="0" borderId="32" xfId="0" applyFont="1" applyFill="1" applyBorder="1" applyAlignment="1" applyProtection="1">
      <alignment horizontal="center" vertical="center" wrapText="1"/>
    </xf>
    <xf numFmtId="0" fontId="19" fillId="0" borderId="16" xfId="61" applyFont="1" applyFill="1" applyBorder="1" applyAlignment="1">
      <alignment horizontal="left" vertical="center"/>
    </xf>
    <xf numFmtId="0" fontId="19" fillId="0" borderId="8" xfId="61" applyFont="1" applyFill="1" applyBorder="1" applyAlignment="1">
      <alignment horizontal="center" vertical="center"/>
    </xf>
    <xf numFmtId="44" fontId="19" fillId="0" borderId="8" xfId="4" applyNumberFormat="1" applyFont="1" applyFill="1" applyBorder="1" applyAlignment="1">
      <alignment horizontal="center" vertical="center"/>
    </xf>
    <xf numFmtId="0" fontId="19" fillId="0" borderId="8" xfId="61" applyFont="1" applyFill="1" applyBorder="1" applyAlignment="1">
      <alignment horizontal="left"/>
    </xf>
    <xf numFmtId="0" fontId="19" fillId="0" borderId="6" xfId="61" applyFont="1" applyFill="1" applyBorder="1" applyAlignment="1">
      <alignment horizontal="left" vertical="center"/>
    </xf>
    <xf numFmtId="0" fontId="11" fillId="0" borderId="8" xfId="61" applyFont="1" applyFill="1" applyBorder="1" applyAlignment="1">
      <alignment horizontal="left" vertical="center"/>
    </xf>
    <xf numFmtId="184" fontId="11" fillId="0" borderId="8" xfId="61" applyNumberFormat="1" applyFont="1" applyFill="1" applyBorder="1" applyAlignment="1">
      <alignment horizontal="left"/>
    </xf>
    <xf numFmtId="44" fontId="11" fillId="0" borderId="8" xfId="4" applyNumberFormat="1" applyFont="1" applyFill="1" applyBorder="1" applyAlignment="1">
      <alignment horizontal="center" vertical="center"/>
    </xf>
    <xf numFmtId="0" fontId="19" fillId="5" borderId="6" xfId="61" applyFont="1" applyFill="1" applyBorder="1" applyAlignment="1">
      <alignment horizontal="left" vertical="center"/>
    </xf>
    <xf numFmtId="178" fontId="19" fillId="0" borderId="8" xfId="61" applyNumberFormat="1" applyFont="1" applyFill="1" applyBorder="1" applyAlignment="1">
      <alignment horizontal="center" vertical="center"/>
    </xf>
    <xf numFmtId="0" fontId="20" fillId="5" borderId="6" xfId="61" applyFont="1" applyFill="1" applyBorder="1" applyAlignment="1">
      <alignment horizontal="left" vertical="center"/>
    </xf>
    <xf numFmtId="0" fontId="20" fillId="0" borderId="6" xfId="61" applyFont="1" applyFill="1" applyBorder="1" applyAlignment="1">
      <alignment horizontal="left" vertical="center"/>
    </xf>
    <xf numFmtId="0" fontId="19" fillId="0" borderId="0" xfId="61" applyFont="1" applyFill="1" applyBorder="1" applyAlignment="1">
      <alignment horizontal="center" vertical="center"/>
    </xf>
    <xf numFmtId="0" fontId="11" fillId="0" borderId="8" xfId="61" applyFont="1" applyFill="1" applyBorder="1" applyAlignment="1">
      <alignment horizontal="center"/>
    </xf>
    <xf numFmtId="0" fontId="19" fillId="5" borderId="6" xfId="61" applyFont="1" applyFill="1" applyBorder="1" applyAlignment="1">
      <alignment horizontal="center" vertical="center"/>
    </xf>
    <xf numFmtId="0" fontId="11" fillId="0" borderId="0" xfId="61" applyFont="1" applyFill="1" applyBorder="1" applyAlignment="1">
      <alignment horizontal="center"/>
    </xf>
    <xf numFmtId="0" fontId="8" fillId="4" borderId="22" xfId="61" applyFont="1" applyFill="1" applyBorder="1" applyAlignment="1">
      <alignment horizontal="center" vertical="center"/>
    </xf>
    <xf numFmtId="0" fontId="8" fillId="4" borderId="8" xfId="61" applyFont="1" applyFill="1" applyBorder="1" applyAlignment="1">
      <alignment horizontal="left" vertical="center"/>
    </xf>
    <xf numFmtId="0" fontId="9" fillId="4" borderId="8" xfId="61" applyFont="1" applyFill="1" applyBorder="1" applyAlignment="1">
      <alignment horizontal="right" vertical="center"/>
    </xf>
    <xf numFmtId="0" fontId="9" fillId="2" borderId="5" xfId="61" applyFont="1" applyFill="1" applyBorder="1" applyAlignment="1">
      <alignment horizontal="center" vertical="center" wrapText="1"/>
    </xf>
    <xf numFmtId="0" fontId="9" fillId="2" borderId="6" xfId="61" applyFont="1" applyFill="1" applyBorder="1" applyAlignment="1">
      <alignment horizontal="center" vertical="center" wrapText="1"/>
    </xf>
    <xf numFmtId="9" fontId="8" fillId="2" borderId="8" xfId="20" applyNumberFormat="1" applyFont="1" applyFill="1" applyBorder="1" applyAlignment="1">
      <alignment vertical="center"/>
    </xf>
    <xf numFmtId="9" fontId="8" fillId="2" borderId="8" xfId="20" applyNumberFormat="1" applyFont="1" applyFill="1" applyBorder="1" applyAlignment="1">
      <alignment horizontal="center" vertical="center"/>
    </xf>
    <xf numFmtId="178" fontId="8" fillId="2" borderId="8" xfId="20" applyNumberFormat="1" applyFont="1" applyFill="1" applyBorder="1" applyAlignment="1">
      <alignment vertical="center"/>
    </xf>
    <xf numFmtId="0" fontId="6" fillId="5" borderId="8" xfId="61" applyFont="1" applyFill="1" applyBorder="1" applyAlignment="1">
      <alignment horizontal="left" vertical="center"/>
    </xf>
    <xf numFmtId="181" fontId="8" fillId="0" borderId="8" xfId="61" applyNumberFormat="1" applyFont="1" applyFill="1" applyBorder="1" applyAlignment="1">
      <alignment horizontal="center" vertical="center"/>
    </xf>
    <xf numFmtId="38" fontId="8" fillId="0" borderId="8" xfId="61" applyNumberFormat="1" applyFont="1" applyFill="1" applyBorder="1" applyAlignment="1">
      <alignment horizontal="center" vertical="center"/>
    </xf>
    <xf numFmtId="9" fontId="8" fillId="0" borderId="8" xfId="61" applyNumberFormat="1" applyFont="1" applyFill="1" applyBorder="1" applyAlignment="1">
      <alignment horizontal="center" vertical="center"/>
    </xf>
    <xf numFmtId="40" fontId="8" fillId="0" borderId="8" xfId="61" applyNumberFormat="1" applyFont="1" applyFill="1" applyBorder="1" applyAlignment="1">
      <alignment horizontal="center" vertical="center"/>
    </xf>
    <xf numFmtId="185" fontId="8" fillId="0" borderId="8" xfId="61" applyNumberFormat="1" applyFont="1" applyFill="1" applyBorder="1" applyAlignment="1">
      <alignment horizontal="center" vertical="center"/>
    </xf>
    <xf numFmtId="9" fontId="9" fillId="4" borderId="8" xfId="61" applyNumberFormat="1" applyFont="1" applyFill="1" applyBorder="1" applyAlignment="1">
      <alignment horizontal="right" vertical="center"/>
    </xf>
    <xf numFmtId="0" fontId="6" fillId="4" borderId="12" xfId="61" applyFont="1" applyFill="1" applyBorder="1" applyAlignment="1">
      <alignment horizontal="center" vertical="center"/>
    </xf>
    <xf numFmtId="0" fontId="8" fillId="4" borderId="12" xfId="61" applyFont="1" applyFill="1" applyBorder="1" applyAlignment="1">
      <alignment horizontal="center" vertical="center"/>
    </xf>
    <xf numFmtId="0" fontId="14" fillId="4" borderId="12" xfId="61" applyFont="1" applyFill="1" applyBorder="1" applyAlignment="1">
      <alignment horizontal="center" vertical="center"/>
    </xf>
    <xf numFmtId="9" fontId="9" fillId="4" borderId="12" xfId="61" applyNumberFormat="1" applyFont="1" applyFill="1" applyBorder="1" applyAlignment="1">
      <alignment horizontal="center" vertical="center"/>
    </xf>
    <xf numFmtId="0" fontId="10" fillId="2" borderId="43" xfId="61" applyFont="1" applyFill="1" applyBorder="1" applyAlignment="1">
      <alignment horizontal="left" vertical="center"/>
    </xf>
    <xf numFmtId="186" fontId="8" fillId="2" borderId="44" xfId="61" applyNumberFormat="1" applyFont="1" applyFill="1" applyBorder="1" applyAlignment="1">
      <alignment horizontal="left" vertical="center"/>
    </xf>
    <xf numFmtId="0" fontId="8" fillId="2" borderId="45" xfId="61" applyFont="1" applyFill="1" applyBorder="1" applyAlignment="1">
      <alignment horizontal="center" vertical="center"/>
    </xf>
    <xf numFmtId="178" fontId="8" fillId="2" borderId="45" xfId="61" applyNumberFormat="1" applyFont="1" applyFill="1" applyBorder="1" applyAlignment="1">
      <alignment horizontal="center" vertical="center"/>
    </xf>
    <xf numFmtId="0" fontId="6" fillId="2" borderId="45" xfId="61" applyFont="1" applyFill="1" applyBorder="1" applyAlignment="1">
      <alignment horizontal="center" vertical="center"/>
    </xf>
    <xf numFmtId="0" fontId="11" fillId="0" borderId="42" xfId="61" applyNumberFormat="1" applyFont="1" applyFill="1" applyBorder="1" applyAlignment="1">
      <alignment horizontal="center" vertical="center"/>
    </xf>
    <xf numFmtId="0" fontId="11" fillId="0" borderId="8" xfId="61" applyNumberFormat="1" applyFont="1" applyFill="1" applyBorder="1" applyAlignment="1" applyProtection="1">
      <alignment horizontal="center" vertical="center"/>
    </xf>
    <xf numFmtId="184" fontId="11" fillId="0" borderId="8" xfId="13" applyNumberFormat="1" applyFont="1" applyFill="1" applyBorder="1" applyAlignment="1">
      <alignment horizontal="center" vertical="center"/>
    </xf>
    <xf numFmtId="0" fontId="29" fillId="0" borderId="42" xfId="61" applyNumberFormat="1" applyFont="1" applyFill="1" applyBorder="1" applyAlignment="1">
      <alignment horizontal="center" vertical="center"/>
    </xf>
    <xf numFmtId="0" fontId="30" fillId="0" borderId="42" xfId="61" applyNumberFormat="1" applyFont="1" applyFill="1" applyBorder="1" applyAlignment="1">
      <alignment horizontal="center" vertical="center"/>
    </xf>
    <xf numFmtId="9" fontId="11" fillId="0" borderId="42" xfId="61" applyNumberFormat="1" applyFont="1" applyFill="1" applyBorder="1" applyAlignment="1">
      <alignment horizontal="center" vertical="center"/>
    </xf>
    <xf numFmtId="178" fontId="8" fillId="4" borderId="8" xfId="61" applyNumberFormat="1" applyFont="1" applyFill="1" applyBorder="1" applyAlignment="1">
      <alignment horizontal="center" vertical="center"/>
    </xf>
    <xf numFmtId="0" fontId="8" fillId="2" borderId="42" xfId="20" applyNumberFormat="1" applyFont="1" applyFill="1" applyBorder="1" applyAlignment="1">
      <alignment vertical="center"/>
    </xf>
    <xf numFmtId="9" fontId="9" fillId="4" borderId="18" xfId="61" applyNumberFormat="1" applyFont="1" applyFill="1" applyBorder="1" applyAlignment="1">
      <alignment horizontal="center" vertical="center"/>
    </xf>
    <xf numFmtId="178" fontId="8" fillId="4" borderId="12" xfId="61" applyNumberFormat="1" applyFont="1" applyFill="1" applyBorder="1" applyAlignment="1">
      <alignment horizontal="center" vertical="center"/>
    </xf>
    <xf numFmtId="0" fontId="8" fillId="4" borderId="46" xfId="61" applyNumberFormat="1" applyFont="1" applyFill="1" applyBorder="1" applyAlignment="1">
      <alignment horizontal="center" vertical="center"/>
    </xf>
    <xf numFmtId="178" fontId="6" fillId="2" borderId="47" xfId="61" applyNumberFormat="1" applyFont="1" applyFill="1" applyBorder="1" applyAlignment="1">
      <alignment horizontal="center" vertical="center"/>
    </xf>
    <xf numFmtId="187" fontId="6" fillId="2" borderId="45" xfId="61" applyNumberFormat="1" applyFont="1" applyFill="1" applyBorder="1" applyAlignment="1">
      <alignment horizontal="right" vertical="center"/>
    </xf>
    <xf numFmtId="178" fontId="9" fillId="2" borderId="45" xfId="61" applyNumberFormat="1" applyFont="1" applyFill="1" applyBorder="1" applyAlignment="1">
      <alignment horizontal="center" vertical="center"/>
    </xf>
    <xf numFmtId="0" fontId="8" fillId="2" borderId="48" xfId="61" applyNumberFormat="1" applyFont="1" applyFill="1" applyBorder="1" applyAlignment="1">
      <alignment horizontal="center" vertical="center"/>
    </xf>
    <xf numFmtId="0" fontId="31" fillId="0" borderId="0" xfId="0" applyFont="1" applyFill="1" applyBorder="1" applyAlignment="1">
      <alignment horizontal="center" vertical="center"/>
    </xf>
    <xf numFmtId="7" fontId="32" fillId="0" borderId="0" xfId="0" applyNumberFormat="1" applyFont="1" applyFill="1" applyBorder="1" applyAlignment="1">
      <alignment vertical="center"/>
    </xf>
    <xf numFmtId="0" fontId="32" fillId="0" borderId="0" xfId="0" applyFont="1" applyFill="1" applyBorder="1" applyAlignment="1">
      <alignment vertical="center"/>
    </xf>
  </cellXfs>
  <cellStyles count="6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_Sheet1_17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常规_Sheet1_13" xfId="10"/>
    <cellStyle name="60% - 强调文字颜色 3" xfId="11" builtinId="40"/>
    <cellStyle name="超链接" xfId="12" builtinId="8"/>
    <cellStyle name="百分比" xfId="13" builtinId="5"/>
    <cellStyle name="常规_13AW-4 (2)" xfId="14"/>
    <cellStyle name="已访问的超链接" xfId="15" builtinId="9"/>
    <cellStyle name="注释" xfId="16" builtinId="10"/>
    <cellStyle name="60% - 强调文字颜色 2" xfId="17" builtinId="36"/>
    <cellStyle name="标题 4" xfId="18" builtinId="19"/>
    <cellStyle name="警告文本" xfId="19" builtinId="11"/>
    <cellStyle name="_ET_STYLE_NoName_00_" xfId="20"/>
    <cellStyle name="标题" xfId="21" builtinId="15"/>
    <cellStyle name="解释性文本" xfId="22" builtinId="53"/>
    <cellStyle name="标题 1" xfId="23" builtinId="16"/>
    <cellStyle name="常规_Sheet1_10" xfId="24"/>
    <cellStyle name="标题 2" xfId="25" builtinId="17"/>
    <cellStyle name="常规_Sheet1_11" xfId="26"/>
    <cellStyle name="60% - 强调文字颜色 1" xfId="27" builtinId="32"/>
    <cellStyle name="标题 3" xfId="28" builtinId="18"/>
    <cellStyle name="输出" xfId="29" builtinId="21"/>
    <cellStyle name="常规_Sheet1_14" xfId="30"/>
    <cellStyle name="60% - 强调文字颜色 4" xfId="31" builtinId="44"/>
    <cellStyle name="计算" xfId="32" builtinId="22"/>
    <cellStyle name="检查单元格" xfId="33" builtinId="23"/>
    <cellStyle name="20% - 强调文字颜色 6" xfId="34" builtinId="50"/>
    <cellStyle name="强调文字颜色 2" xfId="35" builtinId="33"/>
    <cellStyle name="链接单元格" xfId="36" builtinId="24"/>
    <cellStyle name="汇总" xfId="37" builtinId="25"/>
    <cellStyle name="好" xfId="38" builtinId="26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20% - 强调文字颜色 2" xfId="44" builtinId="34"/>
    <cellStyle name="40% - 强调文字颜色 2" xfId="45" builtinId="35"/>
    <cellStyle name="强调文字颜色 3" xfId="46" builtinId="37"/>
    <cellStyle name="强调文字颜色 4" xfId="47" builtinId="41"/>
    <cellStyle name="20% - 强调文字颜色 4" xfId="48" builtinId="42"/>
    <cellStyle name="40% - 强调文字颜色 4" xfId="49" builtinId="43"/>
    <cellStyle name="强调文字颜色 5" xfId="50" builtinId="45"/>
    <cellStyle name="40% - 强调文字颜色 5" xfId="51" builtinId="47"/>
    <cellStyle name="常规_Sheet1_15" xfId="52"/>
    <cellStyle name="60% - 强调文字颜色 5" xfId="53" builtinId="48"/>
    <cellStyle name="强调文字颜色 6" xfId="54" builtinId="49"/>
    <cellStyle name="40% - 强调文字颜色 6" xfId="55" builtinId="51"/>
    <cellStyle name="常规_Sheet1_16" xfId="56"/>
    <cellStyle name="60% - 强调文字颜色 6" xfId="57" builtinId="52"/>
    <cellStyle name="常规 2" xfId="58"/>
    <cellStyle name="常规_Sheet1_1" xfId="59"/>
    <cellStyle name="常规_Sheet1_18" xfId="60"/>
    <cellStyle name="常规_訂貨會慢跑鞋部份" xfId="61"/>
    <cellStyle name="常规_物料清单_10" xfId="62"/>
    <cellStyle name="样式 1" xfId="63"/>
    <cellStyle name="一般_CLU421 cfmd" xfId="64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10</xdr:col>
      <xdr:colOff>32385</xdr:colOff>
      <xdr:row>1</xdr:row>
      <xdr:rowOff>71755</xdr:rowOff>
    </xdr:from>
    <xdr:to>
      <xdr:col>12</xdr:col>
      <xdr:colOff>0</xdr:colOff>
      <xdr:row>6</xdr:row>
      <xdr:rowOff>47625</xdr:rowOff>
    </xdr:to>
    <xdr:pic>
      <xdr:nvPicPr>
        <xdr:cNvPr id="2" name="图片 1" descr="beea79666493eccb9f607e68b13041e"/>
        <xdr:cNvPicPr>
          <a:picLocks noChangeAspect="1"/>
        </xdr:cNvPicPr>
      </xdr:nvPicPr>
      <xdr:blipFill>
        <a:blip r:embed="rId1"/>
        <a:srcRect l="5833" t="28788" r="4621" b="3939"/>
        <a:stretch>
          <a:fillRect/>
        </a:stretch>
      </xdr:blipFill>
      <xdr:spPr>
        <a:xfrm>
          <a:off x="6771640" y="363855"/>
          <a:ext cx="1390650" cy="73787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6164;&#26009;\&#38889;&#31505;\2014&#25253;&#20215;\&#25506;&#36335;&#32773;\2018&#26149;&#22799;\FW15\PLM\&#24320;&#27454;&#23548;&#20837;&#27169;&#29256;&#65288;&#20107;&#19994;&#37096;&#65289;20140826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导入模板"/>
      <sheetName val="字典表"/>
      <sheetName val="编码规则"/>
      <sheetName val="网格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S83"/>
  <sheetViews>
    <sheetView tabSelected="1" topLeftCell="A52" workbookViewId="0">
      <selection activeCell="M7" sqref="M7"/>
    </sheetView>
  </sheetViews>
  <sheetFormatPr defaultColWidth="10" defaultRowHeight="15.6"/>
  <cols>
    <col min="1" max="1" width="3.87962962962963" style="2" customWidth="1"/>
    <col min="2" max="2" width="10.25" style="2" customWidth="1"/>
    <col min="3" max="3" width="7.87962962962963" style="2" customWidth="1"/>
    <col min="4" max="4" width="31.25" style="2" customWidth="1"/>
    <col min="5" max="6" width="7.62962962962963" style="2" customWidth="1"/>
    <col min="7" max="7" width="8" style="2" customWidth="1"/>
    <col min="8" max="8" width="8.5" style="2" customWidth="1"/>
    <col min="9" max="9" width="6.75" style="2" customWidth="1"/>
    <col min="10" max="10" width="6.5" style="2" customWidth="1"/>
    <col min="11" max="11" width="10.25" style="2" customWidth="1"/>
    <col min="12" max="12" width="10.5" style="3" customWidth="1"/>
    <col min="13" max="13" width="14.3333333333333" style="4" customWidth="1"/>
    <col min="14" max="14" width="10" style="2"/>
    <col min="15" max="15" width="17.75" style="2" customWidth="1"/>
    <col min="16" max="16384" width="10" style="2"/>
  </cols>
  <sheetData>
    <row r="1" ht="23" customHeight="1" spans="1:12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ht="12" customHeight="1" spans="1:12">
      <c r="A2" s="7" t="s">
        <v>1</v>
      </c>
      <c r="B2" s="8"/>
      <c r="C2" s="9"/>
      <c r="D2" s="8" t="s">
        <v>2</v>
      </c>
      <c r="E2" s="10" t="s">
        <v>3</v>
      </c>
      <c r="F2" s="11"/>
      <c r="G2" s="12"/>
      <c r="H2" s="13" t="s">
        <v>4</v>
      </c>
      <c r="I2" s="129"/>
      <c r="J2" s="130"/>
      <c r="K2" s="131" t="s">
        <v>5</v>
      </c>
      <c r="L2" s="132"/>
    </row>
    <row r="3" ht="12" customHeight="1" spans="1:12">
      <c r="A3" s="14" t="s">
        <v>6</v>
      </c>
      <c r="B3" s="15"/>
      <c r="C3" s="16"/>
      <c r="D3" s="15" t="s">
        <v>7</v>
      </c>
      <c r="E3" s="17" t="s">
        <v>8</v>
      </c>
      <c r="F3" s="18"/>
      <c r="G3" s="19"/>
      <c r="H3" s="20" t="s">
        <v>9</v>
      </c>
      <c r="I3" s="133" t="s">
        <v>10</v>
      </c>
      <c r="J3" s="134"/>
      <c r="K3" s="135"/>
      <c r="L3" s="136"/>
    </row>
    <row r="4" ht="12" customHeight="1" spans="1:12">
      <c r="A4" s="14" t="s">
        <v>11</v>
      </c>
      <c r="B4" s="15"/>
      <c r="C4" s="16"/>
      <c r="D4" s="15"/>
      <c r="E4" s="17" t="s">
        <v>12</v>
      </c>
      <c r="F4" s="18"/>
      <c r="G4" s="19"/>
      <c r="H4" s="20" t="s">
        <v>13</v>
      </c>
      <c r="I4" s="133" t="s">
        <v>14</v>
      </c>
      <c r="J4" s="134"/>
      <c r="K4" s="135"/>
      <c r="L4" s="136"/>
    </row>
    <row r="5" ht="12" customHeight="1" spans="1:12">
      <c r="A5" s="14" t="s">
        <v>15</v>
      </c>
      <c r="B5" s="15"/>
      <c r="C5" s="16"/>
      <c r="D5" s="15" t="s">
        <v>16</v>
      </c>
      <c r="E5" s="17" t="s">
        <v>17</v>
      </c>
      <c r="F5" s="18"/>
      <c r="G5" s="19"/>
      <c r="H5" s="21" t="s">
        <v>18</v>
      </c>
      <c r="I5" s="133" t="s">
        <v>14</v>
      </c>
      <c r="J5" s="134"/>
      <c r="K5" s="135"/>
      <c r="L5" s="136"/>
    </row>
    <row r="6" ht="12" customHeight="1" spans="1:12">
      <c r="A6" s="14" t="s">
        <v>19</v>
      </c>
      <c r="B6" s="15"/>
      <c r="C6" s="16"/>
      <c r="D6" s="15"/>
      <c r="E6" s="17" t="s">
        <v>20</v>
      </c>
      <c r="F6" s="18"/>
      <c r="G6" s="19"/>
      <c r="H6" s="22" t="s">
        <v>21</v>
      </c>
      <c r="I6" s="133" t="s">
        <v>22</v>
      </c>
      <c r="J6" s="134"/>
      <c r="K6" s="135"/>
      <c r="L6" s="136"/>
    </row>
    <row r="7" ht="12" customHeight="1" spans="1:12">
      <c r="A7" s="14" t="s">
        <v>23</v>
      </c>
      <c r="B7" s="15"/>
      <c r="C7" s="16"/>
      <c r="D7" s="15"/>
      <c r="E7" s="17" t="s">
        <v>24</v>
      </c>
      <c r="F7" s="18"/>
      <c r="G7" s="19"/>
      <c r="H7" s="23" t="s">
        <v>25</v>
      </c>
      <c r="I7" s="133"/>
      <c r="J7" s="134"/>
      <c r="K7" s="137"/>
      <c r="L7" s="138"/>
    </row>
    <row r="8" ht="12" customHeight="1" spans="1:19">
      <c r="A8" s="24" t="s">
        <v>26</v>
      </c>
      <c r="B8" s="25"/>
      <c r="C8" s="25"/>
      <c r="D8" s="25"/>
      <c r="E8" s="26"/>
      <c r="F8" s="26"/>
      <c r="G8" s="27"/>
      <c r="H8" s="25"/>
      <c r="I8" s="25"/>
      <c r="J8" s="25"/>
      <c r="K8" s="139"/>
      <c r="L8" s="140"/>
      <c r="N8" s="141"/>
      <c r="O8" s="142" t="s">
        <v>27</v>
      </c>
      <c r="P8" s="143" t="s">
        <v>28</v>
      </c>
      <c r="Q8" s="143" t="s">
        <v>29</v>
      </c>
      <c r="R8" s="143" t="s">
        <v>30</v>
      </c>
      <c r="S8" s="143" t="s">
        <v>31</v>
      </c>
    </row>
    <row r="9" ht="12" customHeight="1" spans="1:19">
      <c r="A9" s="28" t="s">
        <v>32</v>
      </c>
      <c r="B9" s="29" t="s">
        <v>33</v>
      </c>
      <c r="C9" s="29" t="s">
        <v>34</v>
      </c>
      <c r="D9" s="29" t="s">
        <v>35</v>
      </c>
      <c r="E9" s="30" t="s">
        <v>36</v>
      </c>
      <c r="F9" s="30" t="s">
        <v>37</v>
      </c>
      <c r="G9" s="31" t="s">
        <v>38</v>
      </c>
      <c r="H9" s="30" t="s">
        <v>39</v>
      </c>
      <c r="I9" s="144" t="s">
        <v>40</v>
      </c>
      <c r="J9" s="30" t="s">
        <v>41</v>
      </c>
      <c r="K9" s="145" t="s">
        <v>42</v>
      </c>
      <c r="L9" s="146" t="s">
        <v>43</v>
      </c>
      <c r="N9" s="147" t="s">
        <v>44</v>
      </c>
      <c r="O9" s="148" t="s">
        <v>45</v>
      </c>
      <c r="P9" s="149"/>
      <c r="Q9" s="149">
        <v>0.18</v>
      </c>
      <c r="R9" s="149">
        <f t="shared" ref="R9:R13" si="0">P9*Q9</f>
        <v>0</v>
      </c>
      <c r="S9" s="203">
        <f>SUM(R9:R13)</f>
        <v>0.875</v>
      </c>
    </row>
    <row r="10" ht="12" customHeight="1" spans="1:19">
      <c r="A10" s="32">
        <v>1</v>
      </c>
      <c r="B10" s="33" t="s">
        <v>46</v>
      </c>
      <c r="C10" s="34">
        <v>1</v>
      </c>
      <c r="D10" s="35" t="s">
        <v>47</v>
      </c>
      <c r="E10" s="36"/>
      <c r="F10" s="37" t="s">
        <v>48</v>
      </c>
      <c r="G10" s="38">
        <v>51</v>
      </c>
      <c r="H10" s="39">
        <v>0.017</v>
      </c>
      <c r="I10" s="150">
        <v>0.02</v>
      </c>
      <c r="J10" s="151">
        <f t="shared" ref="J10:J39" si="1">H10+H10*I10</f>
        <v>0.01734</v>
      </c>
      <c r="K10" s="152">
        <f t="shared" ref="K10:K39" si="2">G10*J10</f>
        <v>0.88434</v>
      </c>
      <c r="L10" s="153">
        <v>1.3</v>
      </c>
      <c r="N10" s="154"/>
      <c r="O10" s="155" t="s">
        <v>49</v>
      </c>
      <c r="P10" s="149"/>
      <c r="Q10" s="149">
        <v>0.11</v>
      </c>
      <c r="R10" s="149">
        <f t="shared" si="0"/>
        <v>0</v>
      </c>
      <c r="S10" s="203"/>
    </row>
    <row r="11" ht="12" customHeight="1" spans="1:19">
      <c r="A11" s="32">
        <v>2</v>
      </c>
      <c r="B11" s="33" t="s">
        <v>50</v>
      </c>
      <c r="C11" s="34">
        <v>2</v>
      </c>
      <c r="D11" s="35" t="s">
        <v>51</v>
      </c>
      <c r="E11" s="36"/>
      <c r="F11" s="37" t="s">
        <v>48</v>
      </c>
      <c r="G11" s="38">
        <v>54.1</v>
      </c>
      <c r="H11" s="40">
        <v>0.0155</v>
      </c>
      <c r="I11" s="150">
        <v>0.02</v>
      </c>
      <c r="J11" s="151">
        <f t="shared" si="1"/>
        <v>0.01581</v>
      </c>
      <c r="K11" s="152">
        <f t="shared" si="2"/>
        <v>0.855321</v>
      </c>
      <c r="L11" s="153">
        <v>2.08</v>
      </c>
      <c r="N11" s="154"/>
      <c r="O11" s="156" t="s">
        <v>52</v>
      </c>
      <c r="P11" s="149">
        <v>21</v>
      </c>
      <c r="Q11" s="149">
        <v>0.027</v>
      </c>
      <c r="R11" s="149">
        <f t="shared" si="0"/>
        <v>0.567</v>
      </c>
      <c r="S11" s="203"/>
    </row>
    <row r="12" ht="12" customHeight="1" spans="1:19">
      <c r="A12" s="32">
        <v>3</v>
      </c>
      <c r="B12" s="33" t="s">
        <v>53</v>
      </c>
      <c r="C12" s="34">
        <v>1</v>
      </c>
      <c r="D12" s="35" t="s">
        <v>54</v>
      </c>
      <c r="E12" s="36"/>
      <c r="F12" s="37" t="s">
        <v>48</v>
      </c>
      <c r="G12" s="38">
        <v>51.1</v>
      </c>
      <c r="H12" s="40">
        <v>0.003</v>
      </c>
      <c r="I12" s="150">
        <v>0.02</v>
      </c>
      <c r="J12" s="151">
        <f t="shared" si="1"/>
        <v>0.00306</v>
      </c>
      <c r="K12" s="152">
        <f t="shared" si="2"/>
        <v>0.156366</v>
      </c>
      <c r="L12" s="153">
        <v>0.6</v>
      </c>
      <c r="N12" s="154"/>
      <c r="O12" s="156" t="s">
        <v>55</v>
      </c>
      <c r="P12" s="149">
        <v>14</v>
      </c>
      <c r="Q12" s="149">
        <v>0.022</v>
      </c>
      <c r="R12" s="149">
        <f t="shared" si="0"/>
        <v>0.308</v>
      </c>
      <c r="S12" s="203"/>
    </row>
    <row r="13" ht="12" customHeight="1" spans="1:19">
      <c r="A13" s="32">
        <v>4</v>
      </c>
      <c r="B13" s="33" t="s">
        <v>56</v>
      </c>
      <c r="C13" s="34">
        <v>2</v>
      </c>
      <c r="D13" s="35" t="s">
        <v>57</v>
      </c>
      <c r="E13" s="36"/>
      <c r="F13" s="37" t="s">
        <v>48</v>
      </c>
      <c r="G13" s="38">
        <v>51.1</v>
      </c>
      <c r="H13" s="40">
        <v>0.0195</v>
      </c>
      <c r="I13" s="150">
        <v>0.02</v>
      </c>
      <c r="J13" s="151">
        <f t="shared" si="1"/>
        <v>0.01989</v>
      </c>
      <c r="K13" s="152">
        <f t="shared" si="2"/>
        <v>1.016379</v>
      </c>
      <c r="L13" s="153">
        <v>2.4</v>
      </c>
      <c r="N13" s="157"/>
      <c r="O13" s="158" t="s">
        <v>58</v>
      </c>
      <c r="P13" s="159"/>
      <c r="Q13" s="204">
        <v>0.13</v>
      </c>
      <c r="R13" s="204">
        <f t="shared" si="0"/>
        <v>0</v>
      </c>
      <c r="S13" s="205"/>
    </row>
    <row r="14" ht="12" customHeight="1" spans="1:19">
      <c r="A14" s="32">
        <v>5</v>
      </c>
      <c r="B14" s="33" t="s">
        <v>59</v>
      </c>
      <c r="C14" s="34">
        <v>2</v>
      </c>
      <c r="D14" s="35" t="s">
        <v>57</v>
      </c>
      <c r="E14" s="36"/>
      <c r="F14" s="37" t="s">
        <v>48</v>
      </c>
      <c r="G14" s="38">
        <v>51.1</v>
      </c>
      <c r="H14" s="40">
        <v>0.006</v>
      </c>
      <c r="I14" s="150">
        <v>0.02</v>
      </c>
      <c r="J14" s="151">
        <f t="shared" si="1"/>
        <v>0.00612</v>
      </c>
      <c r="K14" s="152">
        <f t="shared" si="2"/>
        <v>0.312732</v>
      </c>
      <c r="L14" s="153">
        <v>0.8</v>
      </c>
      <c r="N14" s="160"/>
      <c r="O14" s="161"/>
      <c r="P14" s="162"/>
      <c r="Q14" s="162"/>
      <c r="R14" s="162"/>
      <c r="S14" s="206"/>
    </row>
    <row r="15" ht="12" customHeight="1" spans="1:19">
      <c r="A15" s="32">
        <v>6</v>
      </c>
      <c r="B15" s="33" t="s">
        <v>60</v>
      </c>
      <c r="C15" s="34">
        <v>4</v>
      </c>
      <c r="D15" s="35" t="s">
        <v>54</v>
      </c>
      <c r="E15" s="36"/>
      <c r="F15" s="37" t="s">
        <v>48</v>
      </c>
      <c r="G15" s="41">
        <v>48</v>
      </c>
      <c r="H15" s="40">
        <v>0.012</v>
      </c>
      <c r="I15" s="150">
        <v>0.02</v>
      </c>
      <c r="J15" s="151">
        <f t="shared" si="1"/>
        <v>0.01224</v>
      </c>
      <c r="K15" s="152">
        <f t="shared" si="2"/>
        <v>0.58752</v>
      </c>
      <c r="L15" s="153">
        <v>1</v>
      </c>
      <c r="N15" s="147" t="s">
        <v>61</v>
      </c>
      <c r="O15" s="163" t="s">
        <v>62</v>
      </c>
      <c r="P15" s="164"/>
      <c r="Q15" s="164">
        <v>0.06</v>
      </c>
      <c r="R15" s="164">
        <f t="shared" ref="R15:R21" si="3">P15*Q15</f>
        <v>0</v>
      </c>
      <c r="S15" s="207">
        <f>SUM(R15:R21)</f>
        <v>1.24</v>
      </c>
    </row>
    <row r="16" ht="12" customHeight="1" spans="1:19">
      <c r="A16" s="32">
        <v>7</v>
      </c>
      <c r="B16" s="33" t="s">
        <v>63</v>
      </c>
      <c r="C16" s="34">
        <v>1</v>
      </c>
      <c r="D16" s="35" t="s">
        <v>57</v>
      </c>
      <c r="E16" s="36"/>
      <c r="F16" s="37" t="s">
        <v>48</v>
      </c>
      <c r="G16" s="38">
        <v>51.1</v>
      </c>
      <c r="H16" s="40">
        <v>0.026</v>
      </c>
      <c r="I16" s="150">
        <v>0.02</v>
      </c>
      <c r="J16" s="151">
        <f t="shared" si="1"/>
        <v>0.02652</v>
      </c>
      <c r="K16" s="152">
        <f t="shared" si="2"/>
        <v>1.355172</v>
      </c>
      <c r="L16" s="153">
        <v>0.92</v>
      </c>
      <c r="N16" s="154"/>
      <c r="O16" s="155" t="s">
        <v>64</v>
      </c>
      <c r="P16" s="149"/>
      <c r="Q16" s="149">
        <v>0.04</v>
      </c>
      <c r="R16" s="149">
        <f t="shared" si="3"/>
        <v>0</v>
      </c>
      <c r="S16" s="203"/>
    </row>
    <row r="17" ht="12" customHeight="1" spans="1:19">
      <c r="A17" s="32">
        <v>8</v>
      </c>
      <c r="B17" s="33" t="s">
        <v>65</v>
      </c>
      <c r="C17" s="34">
        <v>2</v>
      </c>
      <c r="D17" s="35" t="s">
        <v>57</v>
      </c>
      <c r="E17" s="36"/>
      <c r="F17" s="37" t="s">
        <v>48</v>
      </c>
      <c r="G17" s="38">
        <v>51.1</v>
      </c>
      <c r="H17" s="40"/>
      <c r="I17" s="150">
        <v>0.02</v>
      </c>
      <c r="J17" s="151">
        <f t="shared" si="1"/>
        <v>0</v>
      </c>
      <c r="K17" s="152">
        <f t="shared" si="2"/>
        <v>0</v>
      </c>
      <c r="L17" s="153"/>
      <c r="N17" s="154"/>
      <c r="O17" s="155" t="s">
        <v>66</v>
      </c>
      <c r="P17" s="149">
        <v>1</v>
      </c>
      <c r="Q17" s="149">
        <v>0.06</v>
      </c>
      <c r="R17" s="149">
        <f t="shared" si="3"/>
        <v>0.06</v>
      </c>
      <c r="S17" s="203"/>
    </row>
    <row r="18" ht="12" customHeight="1" spans="1:19">
      <c r="A18" s="32">
        <v>9</v>
      </c>
      <c r="B18" s="33" t="s">
        <v>67</v>
      </c>
      <c r="C18" s="34">
        <v>2</v>
      </c>
      <c r="D18" s="35" t="s">
        <v>68</v>
      </c>
      <c r="E18" s="36"/>
      <c r="F18" s="37" t="s">
        <v>48</v>
      </c>
      <c r="G18" s="41">
        <v>30</v>
      </c>
      <c r="H18" s="40">
        <v>0.0732</v>
      </c>
      <c r="I18" s="150">
        <v>0.02</v>
      </c>
      <c r="J18" s="151">
        <f t="shared" si="1"/>
        <v>0.074664</v>
      </c>
      <c r="K18" s="152">
        <f t="shared" si="2"/>
        <v>2.23992</v>
      </c>
      <c r="L18" s="153"/>
      <c r="N18" s="154"/>
      <c r="O18" s="148" t="s">
        <v>69</v>
      </c>
      <c r="P18" s="149"/>
      <c r="Q18" s="149">
        <v>0.04</v>
      </c>
      <c r="R18" s="149">
        <f t="shared" si="3"/>
        <v>0</v>
      </c>
      <c r="S18" s="203"/>
    </row>
    <row r="19" ht="12" customHeight="1" spans="1:19">
      <c r="A19" s="32">
        <v>10</v>
      </c>
      <c r="B19" s="33" t="s">
        <v>70</v>
      </c>
      <c r="C19" s="34">
        <v>1</v>
      </c>
      <c r="D19" s="35" t="s">
        <v>68</v>
      </c>
      <c r="E19" s="36"/>
      <c r="F19" s="37" t="s">
        <v>48</v>
      </c>
      <c r="G19" s="41">
        <v>30</v>
      </c>
      <c r="H19" s="40">
        <v>0.0486</v>
      </c>
      <c r="I19" s="150">
        <v>0.02</v>
      </c>
      <c r="J19" s="151">
        <f t="shared" si="1"/>
        <v>0.049572</v>
      </c>
      <c r="K19" s="152">
        <f t="shared" si="2"/>
        <v>1.48716</v>
      </c>
      <c r="L19" s="153">
        <v>0.2</v>
      </c>
      <c r="M19" s="4" t="s">
        <v>71</v>
      </c>
      <c r="N19" s="154"/>
      <c r="O19" s="148" t="s">
        <v>72</v>
      </c>
      <c r="P19" s="149">
        <v>1</v>
      </c>
      <c r="Q19" s="208">
        <v>0.1</v>
      </c>
      <c r="R19" s="149">
        <f t="shared" si="3"/>
        <v>0.1</v>
      </c>
      <c r="S19" s="203"/>
    </row>
    <row r="20" ht="12" customHeight="1" spans="1:19">
      <c r="A20" s="32">
        <v>11</v>
      </c>
      <c r="B20" s="33" t="s">
        <v>73</v>
      </c>
      <c r="C20" s="34">
        <v>1</v>
      </c>
      <c r="D20" s="35" t="s">
        <v>68</v>
      </c>
      <c r="E20" s="36"/>
      <c r="F20" s="37" t="s">
        <v>48</v>
      </c>
      <c r="G20" s="41">
        <v>30</v>
      </c>
      <c r="H20" s="40">
        <v>0.0256</v>
      </c>
      <c r="I20" s="150">
        <v>0.02</v>
      </c>
      <c r="J20" s="151">
        <f t="shared" si="1"/>
        <v>0.026112</v>
      </c>
      <c r="K20" s="152">
        <f t="shared" si="2"/>
        <v>0.78336</v>
      </c>
      <c r="L20" s="153">
        <v>0.8</v>
      </c>
      <c r="M20" s="4" t="s">
        <v>74</v>
      </c>
      <c r="N20" s="154"/>
      <c r="O20" s="165" t="s">
        <v>75</v>
      </c>
      <c r="P20" s="149">
        <v>2</v>
      </c>
      <c r="Q20" s="149">
        <v>0.1</v>
      </c>
      <c r="R20" s="149">
        <f t="shared" si="3"/>
        <v>0.2</v>
      </c>
      <c r="S20" s="203"/>
    </row>
    <row r="21" ht="12" customHeight="1" spans="1:19">
      <c r="A21" s="32">
        <v>12</v>
      </c>
      <c r="B21" s="33" t="s">
        <v>76</v>
      </c>
      <c r="C21" s="34">
        <v>1</v>
      </c>
      <c r="D21" s="35" t="s">
        <v>77</v>
      </c>
      <c r="E21" s="36"/>
      <c r="F21" s="37" t="s">
        <v>78</v>
      </c>
      <c r="G21" s="41">
        <v>21.8</v>
      </c>
      <c r="H21" s="40">
        <v>0.0386</v>
      </c>
      <c r="I21" s="150">
        <v>0.02</v>
      </c>
      <c r="J21" s="151">
        <f t="shared" si="1"/>
        <v>0.039372</v>
      </c>
      <c r="K21" s="152">
        <f t="shared" si="2"/>
        <v>0.8583096</v>
      </c>
      <c r="L21" s="153"/>
      <c r="N21" s="157"/>
      <c r="O21" s="155" t="s">
        <v>79</v>
      </c>
      <c r="P21" s="149">
        <v>11</v>
      </c>
      <c r="Q21" s="149">
        <v>0.08</v>
      </c>
      <c r="R21" s="149">
        <f t="shared" si="3"/>
        <v>0.88</v>
      </c>
      <c r="S21" s="203"/>
    </row>
    <row r="22" ht="12" customHeight="1" spans="1:19">
      <c r="A22" s="32">
        <v>13</v>
      </c>
      <c r="B22" s="33" t="s">
        <v>80</v>
      </c>
      <c r="C22" s="34">
        <v>1</v>
      </c>
      <c r="D22" s="35" t="s">
        <v>77</v>
      </c>
      <c r="E22" s="36"/>
      <c r="F22" s="37" t="s">
        <v>78</v>
      </c>
      <c r="G22" s="41">
        <v>21.8</v>
      </c>
      <c r="H22" s="40">
        <v>0.0695</v>
      </c>
      <c r="I22" s="150">
        <v>0.02</v>
      </c>
      <c r="J22" s="151">
        <f t="shared" si="1"/>
        <v>0.07089</v>
      </c>
      <c r="K22" s="152">
        <f t="shared" si="2"/>
        <v>1.545402</v>
      </c>
      <c r="L22" s="153">
        <v>0.8</v>
      </c>
      <c r="M22" s="4" t="s">
        <v>81</v>
      </c>
      <c r="N22" s="166"/>
      <c r="O22" s="166"/>
      <c r="P22" s="167"/>
      <c r="Q22" s="167"/>
      <c r="R22" s="167"/>
      <c r="S22" s="167"/>
    </row>
    <row r="23" ht="12" customHeight="1" spans="1:19">
      <c r="A23" s="32">
        <v>14</v>
      </c>
      <c r="B23" s="42" t="s">
        <v>82</v>
      </c>
      <c r="C23" s="34">
        <v>1</v>
      </c>
      <c r="D23" s="35" t="s">
        <v>83</v>
      </c>
      <c r="E23" s="36"/>
      <c r="F23" s="37" t="s">
        <v>84</v>
      </c>
      <c r="G23" s="41">
        <v>26.5</v>
      </c>
      <c r="H23" s="40">
        <v>0.0153</v>
      </c>
      <c r="I23" s="150">
        <v>0.02</v>
      </c>
      <c r="J23" s="151">
        <f t="shared" si="1"/>
        <v>0.015606</v>
      </c>
      <c r="K23" s="152">
        <f t="shared" si="2"/>
        <v>0.413559</v>
      </c>
      <c r="L23" s="153"/>
      <c r="N23" s="168" t="s">
        <v>85</v>
      </c>
      <c r="O23" s="169" t="s">
        <v>85</v>
      </c>
      <c r="P23" s="170">
        <v>3</v>
      </c>
      <c r="Q23" s="170">
        <v>0.07</v>
      </c>
      <c r="R23" s="170">
        <f>P23*Q23</f>
        <v>0.21</v>
      </c>
      <c r="S23" s="209">
        <f>R23</f>
        <v>0.21</v>
      </c>
    </row>
    <row r="24" ht="12" customHeight="1" spans="1:13">
      <c r="A24" s="32">
        <v>15</v>
      </c>
      <c r="B24" s="42" t="s">
        <v>86</v>
      </c>
      <c r="C24" s="34">
        <v>1</v>
      </c>
      <c r="D24" s="35" t="s">
        <v>87</v>
      </c>
      <c r="E24" s="36"/>
      <c r="F24" s="37" t="s">
        <v>84</v>
      </c>
      <c r="G24" s="43">
        <v>29.5</v>
      </c>
      <c r="H24" s="44">
        <v>0.024</v>
      </c>
      <c r="I24" s="150">
        <v>0.02</v>
      </c>
      <c r="J24" s="151">
        <f t="shared" si="1"/>
        <v>0.02448</v>
      </c>
      <c r="K24" s="152">
        <f t="shared" si="2"/>
        <v>0.72216</v>
      </c>
      <c r="L24" s="153">
        <v>0.32</v>
      </c>
      <c r="M24" s="4" t="s">
        <v>88</v>
      </c>
    </row>
    <row r="25" ht="12" customHeight="1" spans="1:12">
      <c r="A25" s="32">
        <v>16</v>
      </c>
      <c r="B25" s="42" t="s">
        <v>89</v>
      </c>
      <c r="C25" s="34">
        <v>1</v>
      </c>
      <c r="D25" s="35" t="s">
        <v>90</v>
      </c>
      <c r="E25" s="36"/>
      <c r="F25" s="37" t="s">
        <v>48</v>
      </c>
      <c r="G25" s="43">
        <v>6</v>
      </c>
      <c r="H25" s="44">
        <v>0.0028</v>
      </c>
      <c r="I25" s="150">
        <v>0.02</v>
      </c>
      <c r="J25" s="151">
        <f t="shared" si="1"/>
        <v>0.002856</v>
      </c>
      <c r="K25" s="152">
        <f t="shared" si="2"/>
        <v>0.017136</v>
      </c>
      <c r="L25" s="153"/>
    </row>
    <row r="26" ht="12" customHeight="1" spans="1:12">
      <c r="A26" s="32">
        <v>17</v>
      </c>
      <c r="B26" s="42" t="s">
        <v>91</v>
      </c>
      <c r="C26" s="34">
        <v>2</v>
      </c>
      <c r="D26" s="35" t="s">
        <v>90</v>
      </c>
      <c r="E26" s="36"/>
      <c r="F26" s="37" t="s">
        <v>48</v>
      </c>
      <c r="G26" s="43">
        <v>6</v>
      </c>
      <c r="H26" s="44">
        <v>0.019</v>
      </c>
      <c r="I26" s="150">
        <v>0.02</v>
      </c>
      <c r="J26" s="151">
        <f t="shared" si="1"/>
        <v>0.01938</v>
      </c>
      <c r="K26" s="152">
        <f t="shared" si="2"/>
        <v>0.11628</v>
      </c>
      <c r="L26" s="153"/>
    </row>
    <row r="27" ht="12" customHeight="1" spans="1:12">
      <c r="A27" s="32">
        <v>18</v>
      </c>
      <c r="B27" s="42" t="s">
        <v>92</v>
      </c>
      <c r="C27" s="34">
        <v>2</v>
      </c>
      <c r="D27" s="35" t="s">
        <v>90</v>
      </c>
      <c r="E27" s="36"/>
      <c r="F27" s="37" t="s">
        <v>48</v>
      </c>
      <c r="G27" s="43">
        <v>6</v>
      </c>
      <c r="H27" s="44">
        <v>0.008</v>
      </c>
      <c r="I27" s="150">
        <v>0.02</v>
      </c>
      <c r="J27" s="151">
        <f t="shared" si="1"/>
        <v>0.00816</v>
      </c>
      <c r="K27" s="152">
        <f t="shared" si="2"/>
        <v>0.04896</v>
      </c>
      <c r="L27" s="153"/>
    </row>
    <row r="28" ht="12" customHeight="1" spans="1:12">
      <c r="A28" s="32">
        <v>19</v>
      </c>
      <c r="B28" s="42" t="s">
        <v>93</v>
      </c>
      <c r="C28" s="34">
        <v>1</v>
      </c>
      <c r="D28" s="35" t="s">
        <v>90</v>
      </c>
      <c r="E28" s="36"/>
      <c r="F28" s="37" t="s">
        <v>48</v>
      </c>
      <c r="G28" s="43">
        <v>6</v>
      </c>
      <c r="H28" s="44">
        <v>0.013</v>
      </c>
      <c r="I28" s="150">
        <v>0.02</v>
      </c>
      <c r="J28" s="151">
        <f t="shared" si="1"/>
        <v>0.01326</v>
      </c>
      <c r="K28" s="152">
        <f t="shared" si="2"/>
        <v>0.07956</v>
      </c>
      <c r="L28" s="153"/>
    </row>
    <row r="29" ht="12" customHeight="1" spans="1:12">
      <c r="A29" s="32">
        <v>20</v>
      </c>
      <c r="B29" s="42" t="s">
        <v>94</v>
      </c>
      <c r="C29" s="34">
        <v>2</v>
      </c>
      <c r="D29" s="35" t="s">
        <v>95</v>
      </c>
      <c r="E29" s="36"/>
      <c r="F29" s="37" t="s">
        <v>48</v>
      </c>
      <c r="G29" s="43">
        <v>7.5</v>
      </c>
      <c r="H29" s="44">
        <v>0.0137</v>
      </c>
      <c r="I29" s="150">
        <v>0.02</v>
      </c>
      <c r="J29" s="151">
        <f t="shared" si="1"/>
        <v>0.013974</v>
      </c>
      <c r="K29" s="152">
        <f t="shared" si="2"/>
        <v>0.104805</v>
      </c>
      <c r="L29" s="153"/>
    </row>
    <row r="30" ht="12" customHeight="1" spans="1:12">
      <c r="A30" s="32">
        <v>21</v>
      </c>
      <c r="B30" s="42" t="s">
        <v>96</v>
      </c>
      <c r="C30" s="34">
        <v>1</v>
      </c>
      <c r="D30" s="35" t="s">
        <v>97</v>
      </c>
      <c r="E30" s="36"/>
      <c r="F30" s="37" t="s">
        <v>48</v>
      </c>
      <c r="G30" s="43">
        <v>7.5</v>
      </c>
      <c r="H30" s="44">
        <v>0.0229</v>
      </c>
      <c r="I30" s="150">
        <v>0.02</v>
      </c>
      <c r="J30" s="151">
        <f t="shared" si="1"/>
        <v>0.023358</v>
      </c>
      <c r="K30" s="152">
        <f t="shared" si="2"/>
        <v>0.175185</v>
      </c>
      <c r="L30" s="153"/>
    </row>
    <row r="31" ht="12" customHeight="1" spans="1:12">
      <c r="A31" s="32">
        <v>22</v>
      </c>
      <c r="B31" s="42" t="s">
        <v>98</v>
      </c>
      <c r="C31" s="34">
        <v>2</v>
      </c>
      <c r="D31" s="35" t="s">
        <v>99</v>
      </c>
      <c r="E31" s="36"/>
      <c r="F31" s="37" t="s">
        <v>48</v>
      </c>
      <c r="G31" s="43">
        <v>16</v>
      </c>
      <c r="H31" s="44">
        <v>0.008</v>
      </c>
      <c r="I31" s="150">
        <v>0.02</v>
      </c>
      <c r="J31" s="151">
        <f t="shared" si="1"/>
        <v>0.00816</v>
      </c>
      <c r="K31" s="152">
        <f t="shared" si="2"/>
        <v>0.13056</v>
      </c>
      <c r="L31" s="153"/>
    </row>
    <row r="32" ht="12" customHeight="1" spans="1:12">
      <c r="A32" s="32">
        <v>23</v>
      </c>
      <c r="B32" s="42" t="s">
        <v>100</v>
      </c>
      <c r="C32" s="34">
        <v>1</v>
      </c>
      <c r="D32" s="35" t="s">
        <v>101</v>
      </c>
      <c r="E32" s="36"/>
      <c r="F32" s="37" t="s">
        <v>48</v>
      </c>
      <c r="G32" s="43">
        <v>10.5</v>
      </c>
      <c r="H32" s="44">
        <v>0.0192</v>
      </c>
      <c r="I32" s="150">
        <v>0.02</v>
      </c>
      <c r="J32" s="151">
        <f t="shared" si="1"/>
        <v>0.019584</v>
      </c>
      <c r="K32" s="152">
        <f t="shared" si="2"/>
        <v>0.205632</v>
      </c>
      <c r="L32" s="153">
        <v>0.65</v>
      </c>
    </row>
    <row r="33" ht="12" customHeight="1" spans="1:12">
      <c r="A33" s="32">
        <v>24</v>
      </c>
      <c r="B33" s="42" t="s">
        <v>102</v>
      </c>
      <c r="C33" s="34"/>
      <c r="D33" s="35" t="s">
        <v>103</v>
      </c>
      <c r="E33" s="36"/>
      <c r="F33" s="37" t="s">
        <v>104</v>
      </c>
      <c r="G33" s="43">
        <v>0.5</v>
      </c>
      <c r="H33" s="44">
        <v>0.7</v>
      </c>
      <c r="I33" s="150">
        <v>0.02</v>
      </c>
      <c r="J33" s="151">
        <f t="shared" si="1"/>
        <v>0.714</v>
      </c>
      <c r="K33" s="152">
        <f t="shared" si="2"/>
        <v>0.357</v>
      </c>
      <c r="L33" s="153">
        <v>1.45</v>
      </c>
    </row>
    <row r="34" ht="12" customHeight="1" spans="1:12">
      <c r="A34" s="32">
        <v>25</v>
      </c>
      <c r="B34" s="45" t="s">
        <v>105</v>
      </c>
      <c r="C34" s="34"/>
      <c r="D34" s="46" t="s">
        <v>106</v>
      </c>
      <c r="E34" s="36"/>
      <c r="F34" s="47" t="s">
        <v>104</v>
      </c>
      <c r="G34" s="43">
        <v>0.7</v>
      </c>
      <c r="H34" s="48">
        <v>0.8</v>
      </c>
      <c r="I34" s="150">
        <v>0.02</v>
      </c>
      <c r="J34" s="151">
        <f t="shared" si="1"/>
        <v>0.816</v>
      </c>
      <c r="K34" s="152">
        <f t="shared" si="2"/>
        <v>0.5712</v>
      </c>
      <c r="L34" s="153">
        <v>0.64</v>
      </c>
    </row>
    <row r="35" ht="12" customHeight="1" spans="1:12">
      <c r="A35" s="32">
        <v>26</v>
      </c>
      <c r="B35" s="45" t="s">
        <v>107</v>
      </c>
      <c r="C35" s="34"/>
      <c r="D35" s="46" t="s">
        <v>106</v>
      </c>
      <c r="E35" s="36"/>
      <c r="F35" s="47" t="s">
        <v>104</v>
      </c>
      <c r="G35" s="43">
        <v>0.7</v>
      </c>
      <c r="H35" s="48">
        <v>0.9</v>
      </c>
      <c r="I35" s="150">
        <v>0.02</v>
      </c>
      <c r="J35" s="151">
        <f t="shared" si="1"/>
        <v>0.918</v>
      </c>
      <c r="K35" s="152">
        <f t="shared" si="2"/>
        <v>0.6426</v>
      </c>
      <c r="L35" s="153">
        <v>1.2</v>
      </c>
    </row>
    <row r="36" ht="12" customHeight="1" spans="1:12">
      <c r="A36" s="32">
        <v>27</v>
      </c>
      <c r="B36" s="45" t="s">
        <v>108</v>
      </c>
      <c r="C36" s="34"/>
      <c r="D36" s="46" t="s">
        <v>109</v>
      </c>
      <c r="E36" s="36"/>
      <c r="F36" s="47" t="s">
        <v>104</v>
      </c>
      <c r="G36" s="49">
        <v>1.2</v>
      </c>
      <c r="H36" s="48">
        <v>0.4</v>
      </c>
      <c r="I36" s="150">
        <v>0.02</v>
      </c>
      <c r="J36" s="151">
        <f t="shared" si="1"/>
        <v>0.408</v>
      </c>
      <c r="K36" s="152">
        <f t="shared" si="2"/>
        <v>0.4896</v>
      </c>
      <c r="L36" s="153"/>
    </row>
    <row r="37" ht="12" customHeight="1" spans="1:12">
      <c r="A37" s="32">
        <v>28</v>
      </c>
      <c r="B37" s="45" t="s">
        <v>110</v>
      </c>
      <c r="C37" s="34"/>
      <c r="D37" s="46" t="s">
        <v>111</v>
      </c>
      <c r="E37" s="36"/>
      <c r="F37" s="47" t="s">
        <v>104</v>
      </c>
      <c r="G37" s="43">
        <v>1.5</v>
      </c>
      <c r="H37" s="48">
        <v>0.25</v>
      </c>
      <c r="I37" s="150">
        <v>0.02</v>
      </c>
      <c r="J37" s="151">
        <f t="shared" si="1"/>
        <v>0.255</v>
      </c>
      <c r="K37" s="152">
        <f t="shared" si="2"/>
        <v>0.3825</v>
      </c>
      <c r="L37" s="153"/>
    </row>
    <row r="38" ht="12" customHeight="1" spans="1:12">
      <c r="A38" s="32">
        <v>29</v>
      </c>
      <c r="B38" s="45" t="s">
        <v>112</v>
      </c>
      <c r="C38" s="34"/>
      <c r="D38" s="46" t="s">
        <v>111</v>
      </c>
      <c r="E38" s="36"/>
      <c r="F38" s="47" t="s">
        <v>104</v>
      </c>
      <c r="G38" s="43">
        <v>1.5</v>
      </c>
      <c r="H38" s="48">
        <v>0.25</v>
      </c>
      <c r="I38" s="150">
        <v>0.02</v>
      </c>
      <c r="J38" s="151">
        <f t="shared" si="1"/>
        <v>0.255</v>
      </c>
      <c r="K38" s="152">
        <f t="shared" si="2"/>
        <v>0.3825</v>
      </c>
      <c r="L38" s="153"/>
    </row>
    <row r="39" ht="12" customHeight="1" spans="1:13">
      <c r="A39" s="32">
        <v>31</v>
      </c>
      <c r="B39" s="45" t="s">
        <v>113</v>
      </c>
      <c r="C39" s="34"/>
      <c r="D39" s="46" t="s">
        <v>114</v>
      </c>
      <c r="E39" s="36"/>
      <c r="F39" s="47" t="s">
        <v>115</v>
      </c>
      <c r="G39" s="50">
        <v>0.36</v>
      </c>
      <c r="H39" s="44">
        <v>4</v>
      </c>
      <c r="I39" s="150">
        <v>0.02</v>
      </c>
      <c r="J39" s="151">
        <f t="shared" si="1"/>
        <v>4.08</v>
      </c>
      <c r="K39" s="152">
        <f t="shared" si="2"/>
        <v>1.4688</v>
      </c>
      <c r="L39" s="153">
        <v>0.26</v>
      </c>
      <c r="M39" s="4" t="s">
        <v>116</v>
      </c>
    </row>
    <row r="40" ht="12" customHeight="1" spans="1:12">
      <c r="A40" s="51"/>
      <c r="B40" s="52"/>
      <c r="C40" s="53"/>
      <c r="D40" s="54"/>
      <c r="E40" s="53"/>
      <c r="F40" s="53"/>
      <c r="G40" s="53"/>
      <c r="H40" s="55" t="s">
        <v>117</v>
      </c>
      <c r="I40" s="171"/>
      <c r="J40" s="172"/>
      <c r="K40" s="173">
        <f>SUM(K10:K39)</f>
        <v>18.3900186</v>
      </c>
      <c r="L40" s="174"/>
    </row>
    <row r="41" ht="12" customHeight="1" spans="1:12">
      <c r="A41" s="56" t="s">
        <v>118</v>
      </c>
      <c r="B41" s="57"/>
      <c r="C41" s="58"/>
      <c r="D41" s="59"/>
      <c r="E41" s="58"/>
      <c r="F41" s="58"/>
      <c r="G41" s="60"/>
      <c r="H41" s="58"/>
      <c r="I41" s="58"/>
      <c r="J41" s="58"/>
      <c r="K41" s="175"/>
      <c r="L41" s="176"/>
    </row>
    <row r="42" ht="12" customHeight="1" spans="1:12">
      <c r="A42" s="61">
        <v>1</v>
      </c>
      <c r="B42" s="62" t="s">
        <v>119</v>
      </c>
      <c r="C42" s="34"/>
      <c r="D42" s="63"/>
      <c r="E42" s="64"/>
      <c r="F42" s="63" t="s">
        <v>120</v>
      </c>
      <c r="G42" s="65">
        <v>1</v>
      </c>
      <c r="H42" s="66"/>
      <c r="I42" s="150"/>
      <c r="J42" s="66">
        <v>3</v>
      </c>
      <c r="K42" s="152">
        <f t="shared" ref="K42:K48" si="4">J42*G42</f>
        <v>3</v>
      </c>
      <c r="L42" s="177"/>
    </row>
    <row r="43" ht="12" customHeight="1" spans="1:12">
      <c r="A43" s="61">
        <v>2</v>
      </c>
      <c r="B43" s="67"/>
      <c r="C43" s="34"/>
      <c r="D43" s="68"/>
      <c r="E43" s="64"/>
      <c r="F43" s="63"/>
      <c r="G43" s="65"/>
      <c r="H43" s="66"/>
      <c r="I43" s="150"/>
      <c r="J43" s="66"/>
      <c r="K43" s="152">
        <f t="shared" si="4"/>
        <v>0</v>
      </c>
      <c r="L43" s="177"/>
    </row>
    <row r="44" ht="12" customHeight="1" spans="1:12">
      <c r="A44" s="69"/>
      <c r="B44" s="53"/>
      <c r="C44" s="53"/>
      <c r="D44" s="70"/>
      <c r="E44" s="53"/>
      <c r="F44" s="53"/>
      <c r="G44" s="71"/>
      <c r="H44" s="55" t="s">
        <v>121</v>
      </c>
      <c r="I44" s="171"/>
      <c r="J44" s="172"/>
      <c r="K44" s="173">
        <f>SUM(K42:K43)</f>
        <v>3</v>
      </c>
      <c r="L44" s="178"/>
    </row>
    <row r="45" s="1" customFormat="1" ht="12" customHeight="1" spans="1:13">
      <c r="A45" s="72"/>
      <c r="B45" s="73"/>
      <c r="C45" s="73"/>
      <c r="D45" s="74"/>
      <c r="E45" s="74"/>
      <c r="F45" s="74"/>
      <c r="G45" s="74"/>
      <c r="H45" s="75"/>
      <c r="I45" s="179"/>
      <c r="J45" s="179" t="s">
        <v>122</v>
      </c>
      <c r="K45" s="180">
        <f>K44*1.13</f>
        <v>3.39</v>
      </c>
      <c r="L45" s="181"/>
      <c r="M45" s="182"/>
    </row>
    <row r="46" ht="12" customHeight="1" spans="1:12">
      <c r="A46" s="76" t="s">
        <v>123</v>
      </c>
      <c r="B46" s="77"/>
      <c r="C46" s="78"/>
      <c r="D46" s="79"/>
      <c r="E46" s="78"/>
      <c r="F46" s="78"/>
      <c r="G46" s="80"/>
      <c r="H46" s="81"/>
      <c r="I46" s="81"/>
      <c r="J46" s="81"/>
      <c r="K46" s="183"/>
      <c r="L46" s="184"/>
    </row>
    <row r="47" ht="12" customHeight="1" spans="1:12">
      <c r="A47" s="61">
        <v>1</v>
      </c>
      <c r="B47" s="82" t="s">
        <v>124</v>
      </c>
      <c r="C47" s="83"/>
      <c r="D47" s="84" t="s">
        <v>125</v>
      </c>
      <c r="E47" s="64"/>
      <c r="F47" s="85" t="s">
        <v>120</v>
      </c>
      <c r="G47" s="86">
        <v>0.8</v>
      </c>
      <c r="H47" s="87"/>
      <c r="I47" s="185"/>
      <c r="J47" s="185">
        <v>1</v>
      </c>
      <c r="K47" s="152">
        <f t="shared" si="4"/>
        <v>0.8</v>
      </c>
      <c r="L47" s="177"/>
    </row>
    <row r="48" ht="12" customHeight="1" spans="1:12">
      <c r="A48" s="61">
        <v>2</v>
      </c>
      <c r="B48" s="82" t="s">
        <v>126</v>
      </c>
      <c r="C48" s="88"/>
      <c r="D48" s="89" t="s">
        <v>127</v>
      </c>
      <c r="E48" s="90"/>
      <c r="F48" s="85" t="s">
        <v>120</v>
      </c>
      <c r="G48" s="91">
        <v>28.5</v>
      </c>
      <c r="H48" s="87"/>
      <c r="I48" s="185"/>
      <c r="J48" s="185">
        <v>1</v>
      </c>
      <c r="K48" s="152">
        <f t="shared" si="4"/>
        <v>28.5</v>
      </c>
      <c r="L48" s="177"/>
    </row>
    <row r="49" ht="12" customHeight="1" spans="1:12">
      <c r="A49" s="61">
        <v>3</v>
      </c>
      <c r="B49" s="92"/>
      <c r="C49" s="83"/>
      <c r="D49" s="84"/>
      <c r="E49" s="64"/>
      <c r="F49" s="85"/>
      <c r="G49" s="86"/>
      <c r="H49" s="87"/>
      <c r="I49" s="185"/>
      <c r="J49" s="185"/>
      <c r="K49" s="152"/>
      <c r="L49" s="177"/>
    </row>
    <row r="50" ht="12" customHeight="1" spans="1:12">
      <c r="A50" s="93"/>
      <c r="B50" s="94"/>
      <c r="C50" s="95"/>
      <c r="D50" s="94"/>
      <c r="E50" s="95"/>
      <c r="F50" s="95"/>
      <c r="G50" s="96"/>
      <c r="H50" s="97" t="s">
        <v>128</v>
      </c>
      <c r="I50" s="186"/>
      <c r="J50" s="187"/>
      <c r="K50" s="188">
        <f>SUM(K47:K49)</f>
        <v>29.3</v>
      </c>
      <c r="L50" s="178"/>
    </row>
    <row r="51" ht="12" customHeight="1" spans="1:12">
      <c r="A51" s="76" t="s">
        <v>129</v>
      </c>
      <c r="B51" s="57"/>
      <c r="C51" s="98"/>
      <c r="D51" s="99"/>
      <c r="E51" s="98"/>
      <c r="F51" s="98"/>
      <c r="G51" s="100"/>
      <c r="H51" s="101"/>
      <c r="I51" s="101"/>
      <c r="J51" s="101"/>
      <c r="K51" s="101"/>
      <c r="L51" s="189"/>
    </row>
    <row r="52" ht="12" customHeight="1" spans="1:12">
      <c r="A52" s="102">
        <v>1</v>
      </c>
      <c r="B52" s="62" t="s">
        <v>130</v>
      </c>
      <c r="C52" s="103"/>
      <c r="D52" s="104"/>
      <c r="E52" s="105"/>
      <c r="F52" s="63" t="s">
        <v>120</v>
      </c>
      <c r="G52" s="65">
        <v>1</v>
      </c>
      <c r="H52" s="66"/>
      <c r="I52" s="190"/>
      <c r="J52" s="66">
        <v>1.3</v>
      </c>
      <c r="K52" s="191">
        <f t="shared" ref="K52:K60" si="5">J52*G52</f>
        <v>1.3</v>
      </c>
      <c r="L52" s="192"/>
    </row>
    <row r="53" ht="12" customHeight="1" spans="1:12">
      <c r="A53" s="102">
        <v>2</v>
      </c>
      <c r="B53" s="92" t="s">
        <v>131</v>
      </c>
      <c r="C53" s="83"/>
      <c r="D53" s="106" t="s">
        <v>132</v>
      </c>
      <c r="E53" s="64"/>
      <c r="F53" s="63" t="s">
        <v>120</v>
      </c>
      <c r="G53" s="86">
        <v>1</v>
      </c>
      <c r="H53" s="87"/>
      <c r="I53" s="185"/>
      <c r="J53" s="193">
        <v>5.1</v>
      </c>
      <c r="K53" s="152">
        <f t="shared" si="5"/>
        <v>5.1</v>
      </c>
      <c r="L53" s="192"/>
    </row>
    <row r="54" ht="12" customHeight="1" spans="1:12">
      <c r="A54" s="102">
        <v>3</v>
      </c>
      <c r="B54" s="107" t="s">
        <v>133</v>
      </c>
      <c r="C54" s="108"/>
      <c r="D54" s="109"/>
      <c r="E54" s="108"/>
      <c r="F54" s="63" t="s">
        <v>120</v>
      </c>
      <c r="G54" s="65">
        <v>1</v>
      </c>
      <c r="H54" s="66"/>
      <c r="I54" s="150"/>
      <c r="J54" s="194">
        <v>0.5</v>
      </c>
      <c r="K54" s="152">
        <f t="shared" si="5"/>
        <v>0.5</v>
      </c>
      <c r="L54" s="195"/>
    </row>
    <row r="55" ht="12" customHeight="1" spans="1:12">
      <c r="A55" s="102">
        <v>4</v>
      </c>
      <c r="B55" s="107" t="s">
        <v>134</v>
      </c>
      <c r="C55" s="108"/>
      <c r="D55" s="110"/>
      <c r="E55" s="108"/>
      <c r="F55" s="63" t="s">
        <v>120</v>
      </c>
      <c r="G55" s="65">
        <v>1</v>
      </c>
      <c r="H55" s="66"/>
      <c r="I55" s="150"/>
      <c r="J55" s="194">
        <v>1.3</v>
      </c>
      <c r="K55" s="152">
        <f t="shared" si="5"/>
        <v>1.3</v>
      </c>
      <c r="L55" s="195"/>
    </row>
    <row r="56" ht="12" customHeight="1" spans="1:12">
      <c r="A56" s="102">
        <v>5</v>
      </c>
      <c r="B56" s="107" t="s">
        <v>135</v>
      </c>
      <c r="C56" s="111"/>
      <c r="D56" s="112" t="s">
        <v>136</v>
      </c>
      <c r="E56" s="108"/>
      <c r="F56" s="63" t="s">
        <v>120</v>
      </c>
      <c r="G56" s="65">
        <v>1</v>
      </c>
      <c r="H56" s="66"/>
      <c r="I56" s="150"/>
      <c r="J56" s="66">
        <v>5.5</v>
      </c>
      <c r="K56" s="152">
        <f t="shared" si="5"/>
        <v>5.5</v>
      </c>
      <c r="L56" s="195"/>
    </row>
    <row r="57" ht="12" customHeight="1" spans="1:12">
      <c r="A57" s="102">
        <v>6</v>
      </c>
      <c r="B57" s="113" t="s">
        <v>137</v>
      </c>
      <c r="C57" s="108"/>
      <c r="D57" s="110"/>
      <c r="E57" s="108"/>
      <c r="F57" s="114" t="s">
        <v>120</v>
      </c>
      <c r="G57" s="65">
        <v>1</v>
      </c>
      <c r="H57" s="87"/>
      <c r="I57" s="185"/>
      <c r="J57" s="193">
        <v>1</v>
      </c>
      <c r="K57" s="152">
        <f t="shared" si="5"/>
        <v>1</v>
      </c>
      <c r="L57" s="192"/>
    </row>
    <row r="58" ht="12" customHeight="1" spans="1:12">
      <c r="A58" s="102">
        <v>7</v>
      </c>
      <c r="B58" s="113" t="s">
        <v>138</v>
      </c>
      <c r="C58" s="108"/>
      <c r="D58" s="115"/>
      <c r="E58" s="108"/>
      <c r="F58" s="114" t="s">
        <v>120</v>
      </c>
      <c r="G58" s="65">
        <v>1</v>
      </c>
      <c r="H58" s="66"/>
      <c r="I58" s="150"/>
      <c r="J58" s="66">
        <v>0.5</v>
      </c>
      <c r="K58" s="152">
        <f t="shared" si="5"/>
        <v>0.5</v>
      </c>
      <c r="L58" s="195"/>
    </row>
    <row r="59" ht="12" customHeight="1" spans="1:12">
      <c r="A59" s="102">
        <v>8</v>
      </c>
      <c r="B59" s="113" t="s">
        <v>139</v>
      </c>
      <c r="C59" s="108"/>
      <c r="D59" s="115" t="s">
        <v>140</v>
      </c>
      <c r="E59" s="108"/>
      <c r="F59" s="114" t="s">
        <v>120</v>
      </c>
      <c r="G59" s="65">
        <v>1</v>
      </c>
      <c r="H59" s="66"/>
      <c r="I59" s="150"/>
      <c r="J59" s="66">
        <v>0.26</v>
      </c>
      <c r="K59" s="152">
        <f t="shared" si="5"/>
        <v>0.26</v>
      </c>
      <c r="L59" s="195"/>
    </row>
    <row r="60" ht="12" customHeight="1" spans="1:12">
      <c r="A60" s="102">
        <v>9</v>
      </c>
      <c r="B60" s="113" t="s">
        <v>141</v>
      </c>
      <c r="C60" s="108"/>
      <c r="D60" s="115" t="s">
        <v>142</v>
      </c>
      <c r="E60" s="108"/>
      <c r="F60" s="114" t="s">
        <v>120</v>
      </c>
      <c r="G60" s="65">
        <v>1</v>
      </c>
      <c r="H60" s="66"/>
      <c r="I60" s="150"/>
      <c r="J60" s="66">
        <v>0.25</v>
      </c>
      <c r="K60" s="152">
        <f t="shared" si="5"/>
        <v>0.25</v>
      </c>
      <c r="L60" s="195"/>
    </row>
    <row r="61" ht="12" customHeight="1" spans="1:12">
      <c r="A61" s="116"/>
      <c r="B61" s="94"/>
      <c r="C61" s="117"/>
      <c r="D61" s="118"/>
      <c r="E61" s="95"/>
      <c r="F61" s="95"/>
      <c r="G61" s="96"/>
      <c r="H61" s="97" t="s">
        <v>143</v>
      </c>
      <c r="I61" s="186"/>
      <c r="J61" s="187"/>
      <c r="K61" s="188">
        <f>SUM(K52:K60)</f>
        <v>15.71</v>
      </c>
      <c r="L61" s="196"/>
    </row>
    <row r="62" s="1" customFormat="1" ht="12" customHeight="1" spans="1:13">
      <c r="A62" s="119"/>
      <c r="B62" s="73"/>
      <c r="C62" s="73"/>
      <c r="D62" s="74"/>
      <c r="E62" s="74"/>
      <c r="F62" s="74"/>
      <c r="G62" s="74"/>
      <c r="H62" s="75"/>
      <c r="I62" s="179"/>
      <c r="J62" s="179" t="s">
        <v>122</v>
      </c>
      <c r="K62" s="180">
        <f>(K58+K59)*0.13+K61</f>
        <v>15.8088</v>
      </c>
      <c r="L62" s="197"/>
      <c r="M62" s="182"/>
    </row>
    <row r="63" ht="12" customHeight="1" spans="1:12">
      <c r="A63" s="120" t="s">
        <v>144</v>
      </c>
      <c r="B63" s="57"/>
      <c r="C63" s="57"/>
      <c r="D63" s="99"/>
      <c r="E63" s="121"/>
      <c r="F63" s="121"/>
      <c r="G63" s="122"/>
      <c r="H63" s="123"/>
      <c r="I63" s="123"/>
      <c r="J63" s="123"/>
      <c r="K63" s="123"/>
      <c r="L63" s="198"/>
    </row>
    <row r="64" ht="12" customHeight="1" spans="1:12">
      <c r="A64" s="124">
        <v>1</v>
      </c>
      <c r="B64" s="125" t="s">
        <v>145</v>
      </c>
      <c r="C64" s="126"/>
      <c r="D64" s="126"/>
      <c r="E64" s="108"/>
      <c r="F64" s="108"/>
      <c r="G64" s="127"/>
      <c r="H64" s="128"/>
      <c r="I64" s="199"/>
      <c r="J64" s="200"/>
      <c r="K64" s="201">
        <f>SUM(F66:F72)</f>
        <v>22.76</v>
      </c>
      <c r="L64" s="202"/>
    </row>
    <row r="65" ht="12" customHeight="1" spans="1:12">
      <c r="A65" s="124">
        <v>2</v>
      </c>
      <c r="B65" s="210" t="s">
        <v>146</v>
      </c>
      <c r="C65" s="210" t="s">
        <v>147</v>
      </c>
      <c r="D65" s="211"/>
      <c r="E65" s="212" t="s">
        <v>148</v>
      </c>
      <c r="F65" s="213" t="s">
        <v>145</v>
      </c>
      <c r="G65" s="127"/>
      <c r="H65" s="128"/>
      <c r="I65" s="199"/>
      <c r="J65" s="200"/>
      <c r="K65" s="152"/>
      <c r="L65" s="250"/>
    </row>
    <row r="66" ht="12" customHeight="1" spans="1:12">
      <c r="A66" s="124">
        <v>3</v>
      </c>
      <c r="B66" s="214" t="s">
        <v>149</v>
      </c>
      <c r="C66" s="215"/>
      <c r="D66" s="215"/>
      <c r="E66" s="216"/>
      <c r="F66" s="217">
        <v>2.33</v>
      </c>
      <c r="G66" s="127"/>
      <c r="H66" s="128"/>
      <c r="I66" s="251"/>
      <c r="J66" s="200"/>
      <c r="K66" s="252"/>
      <c r="L66" s="250"/>
    </row>
    <row r="67" ht="12" customHeight="1" spans="1:12">
      <c r="A67" s="124">
        <v>4</v>
      </c>
      <c r="B67" s="218" t="s">
        <v>150</v>
      </c>
      <c r="C67" s="215"/>
      <c r="D67" s="215"/>
      <c r="E67" s="216"/>
      <c r="F67" s="217">
        <v>15</v>
      </c>
      <c r="G67" s="127"/>
      <c r="H67" s="128"/>
      <c r="I67" s="199"/>
      <c r="J67" s="200"/>
      <c r="K67" s="152"/>
      <c r="L67" s="253"/>
    </row>
    <row r="68" ht="12" customHeight="1" spans="1:12">
      <c r="A68" s="124">
        <v>5</v>
      </c>
      <c r="B68" s="214" t="s">
        <v>151</v>
      </c>
      <c r="C68" s="215"/>
      <c r="D68" s="215"/>
      <c r="E68" s="216"/>
      <c r="F68" s="217"/>
      <c r="G68" s="127"/>
      <c r="H68" s="128"/>
      <c r="I68" s="199"/>
      <c r="J68" s="200"/>
      <c r="K68" s="252"/>
      <c r="L68" s="250"/>
    </row>
    <row r="69" ht="12" customHeight="1" spans="1:12">
      <c r="A69" s="124">
        <v>6</v>
      </c>
      <c r="B69" s="218" t="s">
        <v>152</v>
      </c>
      <c r="C69" s="215"/>
      <c r="D69" s="215"/>
      <c r="E69" s="216"/>
      <c r="F69" s="217">
        <v>3.7</v>
      </c>
      <c r="G69" s="219"/>
      <c r="H69" s="128"/>
      <c r="I69" s="199"/>
      <c r="J69" s="200"/>
      <c r="K69" s="152"/>
      <c r="L69" s="254" t="s">
        <v>153</v>
      </c>
    </row>
    <row r="70" ht="12" customHeight="1" spans="1:12">
      <c r="A70" s="124">
        <v>7</v>
      </c>
      <c r="B70" s="220" t="s">
        <v>154</v>
      </c>
      <c r="C70" s="215"/>
      <c r="D70" s="215"/>
      <c r="E70" s="216"/>
      <c r="F70" s="217">
        <v>0.38</v>
      </c>
      <c r="G70" s="127"/>
      <c r="H70" s="128"/>
      <c r="I70" s="199"/>
      <c r="J70" s="200"/>
      <c r="K70" s="152"/>
      <c r="L70" s="253"/>
    </row>
    <row r="71" ht="12" customHeight="1" spans="1:12">
      <c r="A71" s="124">
        <v>8</v>
      </c>
      <c r="B71" s="220" t="s">
        <v>155</v>
      </c>
      <c r="C71" s="215"/>
      <c r="D71" s="215"/>
      <c r="E71" s="216"/>
      <c r="F71" s="217">
        <v>0.35</v>
      </c>
      <c r="G71" s="127"/>
      <c r="H71" s="128"/>
      <c r="I71" s="199"/>
      <c r="J71" s="200"/>
      <c r="K71" s="252"/>
      <c r="L71" s="250"/>
    </row>
    <row r="72" ht="12" customHeight="1" spans="1:12">
      <c r="A72" s="124">
        <v>9</v>
      </c>
      <c r="B72" s="221" t="s">
        <v>156</v>
      </c>
      <c r="C72" s="215"/>
      <c r="D72" s="215"/>
      <c r="E72" s="216"/>
      <c r="F72" s="217">
        <v>1</v>
      </c>
      <c r="G72" s="219"/>
      <c r="H72" s="128"/>
      <c r="I72" s="199"/>
      <c r="J72" s="200"/>
      <c r="K72" s="152"/>
      <c r="L72" s="250"/>
    </row>
    <row r="73" ht="12" customHeight="1" spans="1:12">
      <c r="A73" s="124">
        <v>10</v>
      </c>
      <c r="B73" s="214" t="s">
        <v>157</v>
      </c>
      <c r="C73" s="222"/>
      <c r="D73" s="108"/>
      <c r="E73" s="108"/>
      <c r="F73" s="223"/>
      <c r="G73" s="127"/>
      <c r="H73" s="128"/>
      <c r="I73" s="199"/>
      <c r="J73" s="200"/>
      <c r="K73" s="252">
        <v>4</v>
      </c>
      <c r="L73" s="250"/>
    </row>
    <row r="74" ht="12" customHeight="1" spans="1:12">
      <c r="A74" s="124">
        <v>11</v>
      </c>
      <c r="B74" s="218" t="s">
        <v>158</v>
      </c>
      <c r="C74" s="224"/>
      <c r="D74" s="225"/>
      <c r="E74" s="108"/>
      <c r="F74" s="223"/>
      <c r="G74" s="127"/>
      <c r="H74" s="128"/>
      <c r="I74" s="199"/>
      <c r="J74" s="200"/>
      <c r="K74" s="152">
        <v>4</v>
      </c>
      <c r="L74" s="255"/>
    </row>
    <row r="75" ht="12" customHeight="1" spans="1:12">
      <c r="A75" s="226"/>
      <c r="B75" s="52"/>
      <c r="C75" s="52"/>
      <c r="D75" s="227"/>
      <c r="E75" s="95"/>
      <c r="F75" s="95"/>
      <c r="G75" s="95"/>
      <c r="H75" s="228" t="s">
        <v>159</v>
      </c>
      <c r="I75" s="228"/>
      <c r="J75" s="228"/>
      <c r="K75" s="256">
        <f>SUM(K64:K74)</f>
        <v>30.76</v>
      </c>
      <c r="L75" s="196"/>
    </row>
    <row r="76" s="1" customFormat="1" ht="12" customHeight="1" spans="1:13">
      <c r="A76" s="119"/>
      <c r="B76" s="73"/>
      <c r="C76" s="73"/>
      <c r="D76" s="74"/>
      <c r="E76" s="74"/>
      <c r="F76" s="74"/>
      <c r="G76" s="74"/>
      <c r="H76" s="75"/>
      <c r="I76" s="179"/>
      <c r="J76" s="179" t="s">
        <v>122</v>
      </c>
      <c r="K76" s="180">
        <f>K75*1.13</f>
        <v>34.7588</v>
      </c>
      <c r="L76" s="197"/>
      <c r="M76" s="182"/>
    </row>
    <row r="77" ht="12" customHeight="1" spans="1:12">
      <c r="A77" s="229" t="s">
        <v>160</v>
      </c>
      <c r="B77" s="230"/>
      <c r="C77" s="230"/>
      <c r="D77" s="231"/>
      <c r="E77" s="232"/>
      <c r="F77" s="232"/>
      <c r="G77" s="233"/>
      <c r="H77" s="231"/>
      <c r="I77" s="231"/>
      <c r="J77" s="231"/>
      <c r="K77" s="233"/>
      <c r="L77" s="257"/>
    </row>
    <row r="78" ht="12" customHeight="1" spans="1:12">
      <c r="A78" s="124">
        <v>1</v>
      </c>
      <c r="B78" s="234" t="s">
        <v>161</v>
      </c>
      <c r="C78" s="234"/>
      <c r="D78" s="235"/>
      <c r="E78" s="236"/>
      <c r="F78" s="237"/>
      <c r="G78" s="238"/>
      <c r="H78" s="239"/>
      <c r="I78" s="239"/>
      <c r="J78" s="239"/>
      <c r="K78" s="180">
        <v>0</v>
      </c>
      <c r="L78" s="197"/>
    </row>
    <row r="79" ht="12" customHeight="1" spans="1:12">
      <c r="A79" s="226"/>
      <c r="B79" s="95"/>
      <c r="C79" s="95"/>
      <c r="D79" s="95"/>
      <c r="E79" s="95"/>
      <c r="F79" s="95"/>
      <c r="G79" s="240" t="s">
        <v>162</v>
      </c>
      <c r="H79" s="240"/>
      <c r="I79" s="240"/>
      <c r="J79" s="240"/>
      <c r="K79" s="256">
        <v>0</v>
      </c>
      <c r="L79" s="196"/>
    </row>
    <row r="80" ht="16" customHeight="1" spans="1:13">
      <c r="A80" s="124">
        <v>2</v>
      </c>
      <c r="B80" s="241" t="s">
        <v>163</v>
      </c>
      <c r="C80" s="242"/>
      <c r="D80" s="243"/>
      <c r="E80" s="242"/>
      <c r="F80" s="242"/>
      <c r="G80" s="244"/>
      <c r="H80" s="244"/>
      <c r="I80" s="258"/>
      <c r="J80" s="244"/>
      <c r="K80" s="259">
        <v>2</v>
      </c>
      <c r="L80" s="260"/>
      <c r="M80" s="2" t="s">
        <v>164</v>
      </c>
    </row>
    <row r="81" ht="18" customHeight="1" spans="1:13">
      <c r="A81" s="245" t="s">
        <v>165</v>
      </c>
      <c r="B81" s="245"/>
      <c r="C81" s="246">
        <f>SUM(K40+K44+K50+K61+K75+K79+K80)</f>
        <v>99.1600186</v>
      </c>
      <c r="D81" s="246"/>
      <c r="E81" s="247"/>
      <c r="F81" s="247"/>
      <c r="G81" s="248"/>
      <c r="H81" s="249"/>
      <c r="I81" s="261"/>
      <c r="J81" s="262" t="s">
        <v>42</v>
      </c>
      <c r="K81" s="263">
        <f>K40+K45+K50+K62+K76+K79+K80</f>
        <v>103.6476186</v>
      </c>
      <c r="L81" s="264"/>
      <c r="M81" s="265" t="s">
        <v>166</v>
      </c>
    </row>
    <row r="82" ht="12" customHeight="1" spans="11:11">
      <c r="K82" s="266">
        <v>97</v>
      </c>
    </row>
    <row r="83" ht="12" customHeight="1" spans="11:11">
      <c r="K83" s="267"/>
    </row>
  </sheetData>
  <mergeCells count="36">
    <mergeCell ref="A1:L1"/>
    <mergeCell ref="A2:B2"/>
    <mergeCell ref="E2:G2"/>
    <mergeCell ref="I2:J2"/>
    <mergeCell ref="A3:B3"/>
    <mergeCell ref="E3:G3"/>
    <mergeCell ref="I3:J3"/>
    <mergeCell ref="A4:B4"/>
    <mergeCell ref="E4:G4"/>
    <mergeCell ref="I4:J4"/>
    <mergeCell ref="A5:B5"/>
    <mergeCell ref="E5:G5"/>
    <mergeCell ref="I5:J5"/>
    <mergeCell ref="A6:B6"/>
    <mergeCell ref="E6:G6"/>
    <mergeCell ref="I6:J6"/>
    <mergeCell ref="A7:B7"/>
    <mergeCell ref="E7:G7"/>
    <mergeCell ref="I7:J7"/>
    <mergeCell ref="E40:G40"/>
    <mergeCell ref="H40:J40"/>
    <mergeCell ref="H44:J44"/>
    <mergeCell ref="H50:J50"/>
    <mergeCell ref="H61:J61"/>
    <mergeCell ref="B64:D64"/>
    <mergeCell ref="E75:G75"/>
    <mergeCell ref="H75:J75"/>
    <mergeCell ref="A77:B77"/>
    <mergeCell ref="B79:F79"/>
    <mergeCell ref="G79:J79"/>
    <mergeCell ref="C81:D81"/>
    <mergeCell ref="N9:N13"/>
    <mergeCell ref="N15:N21"/>
    <mergeCell ref="S9:S13"/>
    <mergeCell ref="S15:S21"/>
    <mergeCell ref="K2:L7"/>
  </mergeCells>
  <dataValidations count="1">
    <dataValidation allowBlank="1" showInputMessage="1" showErrorMessage="1" promptTitle="部位名称" sqref="B9"/>
  </dataValidations>
  <pageMargins left="0" right="0" top="0" bottom="0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22FW-723电商龙盛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李莹楠</dc:creator>
  <cp:lastModifiedBy>Administrator</cp:lastModifiedBy>
  <dcterms:created xsi:type="dcterms:W3CDTF">2015-06-05T18:17:00Z</dcterms:created>
  <dcterms:modified xsi:type="dcterms:W3CDTF">2022-06-11T12:48:25Z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B9066BFCD1AA422885E5D9BFF8DFAE41</vt:lpwstr>
  </property>
  <property fmtid="{D5CDD505-2E9C-101B-9397-08002B2CF9AE}" pid="3" name="KSOProductBuildVer">
    <vt:lpwstr>2052-11.8.2.10229</vt:lpwstr>
  </property>
</Properties>
</file>