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716" sheetId="2" r:id="rId1"/>
    <sheet name="Sheet1" sheetId="1" r:id="rId2"/>
  </sheets>
  <definedNames>
    <definedName name="_xlnm.Print_Area" localSheetId="0">'716'!$A$1:$L$78</definedName>
  </definedNames>
  <calcPr calcId="144525"/>
</workbook>
</file>

<file path=xl/sharedStrings.xml><?xml version="1.0" encoding="utf-8"?>
<sst xmlns="http://schemas.openxmlformats.org/spreadsheetml/2006/main" count="210" uniqueCount="146">
  <si>
    <t>探路者控股集团股份有限公司
鞋品成本核算单</t>
  </si>
  <si>
    <t>设计编号：</t>
  </si>
  <si>
    <t>22FW-216</t>
  </si>
  <si>
    <t>季节：</t>
  </si>
  <si>
    <t>22FW</t>
  </si>
  <si>
    <t>性别:</t>
  </si>
  <si>
    <t>男女款均价</t>
  </si>
  <si>
    <t>鞋图</t>
  </si>
  <si>
    <r>
      <rPr>
        <sz val="10"/>
        <color indexed="8"/>
        <rFont val="宋体"/>
        <charset val="134"/>
      </rPr>
      <t>量产编号</t>
    </r>
    <r>
      <rPr>
        <sz val="10"/>
        <color indexed="8"/>
        <rFont val="Arial"/>
        <charset val="134"/>
      </rPr>
      <t>:</t>
    </r>
    <r>
      <rPr>
        <sz val="10"/>
        <color indexed="8"/>
        <rFont val="宋体"/>
        <charset val="134"/>
      </rPr>
      <t>：</t>
    </r>
  </si>
  <si>
    <t>系列：</t>
  </si>
  <si>
    <t>尺码段:</t>
  </si>
  <si>
    <t>36-45#</t>
  </si>
  <si>
    <r>
      <rPr>
        <sz val="10"/>
        <color indexed="8"/>
        <rFont val="宋体"/>
        <charset val="134"/>
      </rPr>
      <t>鞋型名称</t>
    </r>
    <r>
      <rPr>
        <sz val="10"/>
        <color indexed="8"/>
        <rFont val="Arial"/>
        <charset val="134"/>
      </rPr>
      <t>:</t>
    </r>
    <r>
      <rPr>
        <sz val="10"/>
        <color indexed="8"/>
        <rFont val="宋体"/>
        <charset val="134"/>
      </rPr>
      <t>：</t>
    </r>
    <r>
      <rPr>
        <sz val="10"/>
        <color indexed="8"/>
        <rFont val="Arial"/>
        <charset val="134"/>
      </rPr>
      <t>91716</t>
    </r>
  </si>
  <si>
    <t>男式徒步鞋</t>
  </si>
  <si>
    <t>驻厂开发员:</t>
  </si>
  <si>
    <t>样品码：</t>
  </si>
  <si>
    <t>42#</t>
  </si>
  <si>
    <t>底模编号：</t>
  </si>
  <si>
    <t>HCT-204</t>
  </si>
  <si>
    <t xml:space="preserve">开发工厂:  </t>
  </si>
  <si>
    <t>龙盛</t>
  </si>
  <si>
    <t>报价码：</t>
  </si>
  <si>
    <t>楦头编号：</t>
  </si>
  <si>
    <t>HCT-105-2</t>
  </si>
  <si>
    <t>小类:</t>
  </si>
  <si>
    <t>报价日期:</t>
  </si>
  <si>
    <t>鞋子结构：</t>
  </si>
  <si>
    <t>拉邦</t>
  </si>
  <si>
    <r>
      <rPr>
        <b/>
        <sz val="10"/>
        <color indexed="8"/>
        <rFont val="Arial"/>
        <charset val="134"/>
      </rPr>
      <t>A.</t>
    </r>
    <r>
      <rPr>
        <b/>
        <sz val="10"/>
        <color indexed="8"/>
        <rFont val="宋体"/>
        <charset val="134"/>
      </rPr>
      <t>面部材料</t>
    </r>
  </si>
  <si>
    <t>序号</t>
  </si>
  <si>
    <t>部位名称</t>
  </si>
  <si>
    <t>片数
/双</t>
  </si>
  <si>
    <t>材料/工艺描述</t>
  </si>
  <si>
    <t>颜色描述</t>
  </si>
  <si>
    <t>规格</t>
  </si>
  <si>
    <t>材料单价</t>
  </si>
  <si>
    <t>净用量</t>
  </si>
  <si>
    <t>损耗</t>
  </si>
  <si>
    <t>毛用量</t>
  </si>
  <si>
    <t>含税成本</t>
  </si>
  <si>
    <t>供应商</t>
  </si>
  <si>
    <t>鞋面</t>
  </si>
  <si>
    <t xml:space="preserve">YSY2222三明治+2mmKFF海棉+3036布 </t>
  </si>
  <si>
    <t>54"</t>
  </si>
  <si>
    <t>舌面</t>
  </si>
  <si>
    <t>YSY2222三明治</t>
  </si>
  <si>
    <t>鞋头</t>
  </si>
  <si>
    <t>1.4mm常隆939</t>
  </si>
  <si>
    <t>鞋身饰片</t>
  </si>
  <si>
    <t>1.4mm常隆098</t>
  </si>
  <si>
    <t>后套面</t>
  </si>
  <si>
    <t>挡泥片</t>
  </si>
  <si>
    <t>鞋头饰片</t>
  </si>
  <si>
    <t>眼片</t>
  </si>
  <si>
    <t>后眼片</t>
  </si>
  <si>
    <t>后上片</t>
  </si>
  <si>
    <t>舌饰片</t>
  </si>
  <si>
    <t>后套垫片</t>
  </si>
  <si>
    <t>0.8mm反光革</t>
  </si>
  <si>
    <t>鞋身饰片垫片</t>
  </si>
  <si>
    <t>舌里</t>
  </si>
  <si>
    <t xml:space="preserve">YSY3139网布防霉抗菌+3mmKFF海棉+28针TC </t>
  </si>
  <si>
    <t>44"</t>
  </si>
  <si>
    <t>反口里</t>
  </si>
  <si>
    <t>眼里</t>
  </si>
  <si>
    <t>0.8mm透气革上自粘</t>
  </si>
  <si>
    <t xml:space="preserve">舌棉 </t>
  </si>
  <si>
    <t>2mmKFF海棉</t>
  </si>
  <si>
    <t>领口泡棉</t>
  </si>
  <si>
    <t>8mmKFF海棉</t>
  </si>
  <si>
    <t>领口补强</t>
  </si>
  <si>
    <t>1.0mm不织布上自粘</t>
  </si>
  <si>
    <t>后套补强</t>
  </si>
  <si>
    <t>后眼补强</t>
  </si>
  <si>
    <t>0.6mm长纤上自粘</t>
  </si>
  <si>
    <t>M</t>
  </si>
  <si>
    <t>前衬</t>
  </si>
  <si>
    <t>1.0mm低温热熔胶</t>
  </si>
  <si>
    <t>34.5“</t>
  </si>
  <si>
    <t>后衬</t>
  </si>
  <si>
    <t>SL272康特港宝（硬度：60-65度）</t>
  </si>
  <si>
    <t>双</t>
  </si>
  <si>
    <t>鞋身织带前</t>
  </si>
  <si>
    <t>12mm双色上轻浆织带</t>
  </si>
  <si>
    <t>鞋身织带后</t>
  </si>
  <si>
    <t>口门织带</t>
  </si>
  <si>
    <t>12mm平纹上轻浆织带+3M</t>
  </si>
  <si>
    <t>舌织带</t>
  </si>
  <si>
    <t>后提织带</t>
  </si>
  <si>
    <t>15mm平纹上轻浆织带+3M</t>
  </si>
  <si>
    <t>眼扣1</t>
  </si>
  <si>
    <t>鸡眼扣</t>
  </si>
  <si>
    <t>套</t>
  </si>
  <si>
    <t>眼扣2</t>
  </si>
  <si>
    <t>勾扣</t>
  </si>
  <si>
    <t>样鞋为勾扣，估价</t>
  </si>
  <si>
    <t>中底布</t>
  </si>
  <si>
    <t>1.2MM针扎棉+1.0MM中底布</t>
  </si>
  <si>
    <t>锁头带</t>
  </si>
  <si>
    <t>4MM棉纱带</t>
  </si>
  <si>
    <r>
      <rPr>
        <b/>
        <sz val="10"/>
        <color indexed="8"/>
        <rFont val="Arial"/>
        <charset val="134"/>
      </rPr>
      <t xml:space="preserve">        [A] </t>
    </r>
    <r>
      <rPr>
        <b/>
        <sz val="10"/>
        <color indexed="8"/>
        <rFont val="宋体"/>
        <charset val="134"/>
      </rPr>
      <t>面部材料成本小计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</si>
  <si>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>B.</t>
    </r>
    <r>
      <rPr>
        <b/>
        <sz val="10"/>
        <color indexed="8"/>
        <rFont val="宋体"/>
        <charset val="134"/>
      </rPr>
      <t>面部工艺</t>
    </r>
  </si>
  <si>
    <t>高频+印刷+挂钉</t>
  </si>
  <si>
    <t>舌饰片后套印压中边肚印刷</t>
  </si>
  <si>
    <t>PAIR</t>
  </si>
  <si>
    <t>电雕</t>
  </si>
  <si>
    <t>后饰孔 舌饰</t>
  </si>
  <si>
    <r>
      <rPr>
        <b/>
        <sz val="10"/>
        <color indexed="8"/>
        <rFont val="Arial"/>
        <charset val="134"/>
      </rPr>
      <t xml:space="preserve">      [B]</t>
    </r>
    <r>
      <rPr>
        <b/>
        <sz val="10"/>
        <color indexed="8"/>
        <rFont val="宋体"/>
        <charset val="134"/>
      </rPr>
      <t>面部工艺成本小计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</si>
  <si>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>C.</t>
    </r>
    <r>
      <rPr>
        <b/>
        <sz val="10"/>
        <color indexed="8"/>
        <rFont val="宋体"/>
        <charset val="134"/>
      </rPr>
      <t>底部</t>
    </r>
    <r>
      <rPr>
        <b/>
        <sz val="10"/>
        <color indexed="8"/>
        <rFont val="Arial"/>
        <charset val="134"/>
      </rPr>
      <t xml:space="preserve">    </t>
    </r>
  </si>
  <si>
    <t xml:space="preserve">大底 </t>
  </si>
  <si>
    <t>MD+RB</t>
  </si>
  <si>
    <r>
      <rPr>
        <b/>
        <sz val="10"/>
        <color indexed="8"/>
        <rFont val="Arial"/>
        <charset val="134"/>
      </rPr>
      <t>[C]</t>
    </r>
    <r>
      <rPr>
        <b/>
        <sz val="10"/>
        <color indexed="8"/>
        <rFont val="宋体"/>
        <charset val="134"/>
      </rPr>
      <t>底部成本小计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</si>
  <si>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宋体"/>
        <charset val="134"/>
      </rPr>
      <t>D</t>
    </r>
    <r>
      <rPr>
        <b/>
        <sz val="10"/>
        <color indexed="8"/>
        <rFont val="Arial"/>
        <charset val="134"/>
      </rPr>
      <t>.</t>
    </r>
    <r>
      <rPr>
        <b/>
        <sz val="10"/>
        <color indexed="8"/>
        <rFont val="宋体"/>
        <charset val="134"/>
      </rPr>
      <t>其他物料</t>
    </r>
  </si>
  <si>
    <t>鞋带</t>
  </si>
  <si>
    <t>圆绳</t>
  </si>
  <si>
    <t>鞋垫 （模压）</t>
  </si>
  <si>
    <t>五枚鹿皮绒+高弹紫色Ortholite</t>
  </si>
  <si>
    <r>
      <rPr>
        <sz val="9"/>
        <color indexed="8"/>
        <rFont val="宋体"/>
        <charset val="134"/>
      </rPr>
      <t>鞋舌內里</t>
    </r>
    <r>
      <rPr>
        <sz val="9"/>
        <color indexed="8"/>
        <rFont val="Arial"/>
        <charset val="134"/>
      </rPr>
      <t>SIZE</t>
    </r>
    <r>
      <rPr>
        <sz val="9"/>
        <color indexed="8"/>
        <rFont val="宋体"/>
        <charset val="134"/>
      </rPr>
      <t>标</t>
    </r>
  </si>
  <si>
    <r>
      <rPr>
        <sz val="9"/>
        <color indexed="8"/>
        <rFont val="宋体"/>
        <charset val="134"/>
      </rPr>
      <t>白</t>
    </r>
    <r>
      <rPr>
        <sz val="9"/>
        <color indexed="8"/>
        <rFont val="Arial"/>
        <charset val="134"/>
      </rPr>
      <t>/</t>
    </r>
    <r>
      <rPr>
        <sz val="9"/>
        <color indexed="8"/>
        <rFont val="宋体"/>
        <charset val="134"/>
      </rPr>
      <t>黑</t>
    </r>
  </si>
  <si>
    <t>鞋撑</t>
  </si>
  <si>
    <t>车线</t>
  </si>
  <si>
    <t>粘剂/处理剂</t>
  </si>
  <si>
    <t>包装</t>
  </si>
  <si>
    <t>水电</t>
  </si>
  <si>
    <t>办公维修折旧</t>
  </si>
  <si>
    <t>冲刀</t>
  </si>
  <si>
    <t>25*20*10/5000</t>
  </si>
  <si>
    <t>鞋楦</t>
  </si>
  <si>
    <t>200*25/5000</t>
  </si>
  <si>
    <r>
      <rPr>
        <b/>
        <sz val="10"/>
        <color indexed="8"/>
        <rFont val="Arial"/>
        <charset val="134"/>
      </rPr>
      <t xml:space="preserve">[D] </t>
    </r>
    <r>
      <rPr>
        <b/>
        <sz val="10"/>
        <color indexed="8"/>
        <rFont val="宋体"/>
        <charset val="134"/>
      </rPr>
      <t>其他材料成本小计</t>
    </r>
    <r>
      <rPr>
        <b/>
        <sz val="10"/>
        <color indexed="8"/>
        <rFont val="Arial"/>
        <charset val="134"/>
      </rPr>
      <t xml:space="preserve"> :</t>
    </r>
  </si>
  <si>
    <t>E. LOP</t>
  </si>
  <si>
    <t>直接人工</t>
  </si>
  <si>
    <t>部门</t>
  </si>
  <si>
    <t>直接人工配置</t>
  </si>
  <si>
    <t>每小时产能</t>
  </si>
  <si>
    <t>小时工资</t>
  </si>
  <si>
    <t>裁断/准备</t>
  </si>
  <si>
    <t>针车</t>
  </si>
  <si>
    <t>成型</t>
  </si>
  <si>
    <t>管理费</t>
  </si>
  <si>
    <t>开发技转</t>
  </si>
  <si>
    <t>利润</t>
  </si>
  <si>
    <t>人工税收</t>
  </si>
  <si>
    <r>
      <rPr>
        <b/>
        <sz val="10"/>
        <color theme="1"/>
        <rFont val="Arial"/>
        <charset val="134"/>
      </rPr>
      <t>G.</t>
    </r>
    <r>
      <rPr>
        <b/>
        <sz val="10"/>
        <color indexed="8"/>
        <rFont val="宋体"/>
        <charset val="134"/>
      </rPr>
      <t>运费计算：</t>
    </r>
  </si>
  <si>
    <t>运费：</t>
  </si>
  <si>
    <t>最终含税成本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</si>
</sst>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176" formatCode="0.00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\$0.00"/>
    <numFmt numFmtId="179" formatCode="&quot;￥&quot;#,##0.00_);[Red]\(&quot;￥&quot;#,##0.00\)"/>
    <numFmt numFmtId="180" formatCode="0.0000_);[Red]\(0.0000\)"/>
    <numFmt numFmtId="181" formatCode="0.0000_ "/>
    <numFmt numFmtId="182" formatCode="0.0%"/>
    <numFmt numFmtId="183" formatCode="0.00_ "/>
    <numFmt numFmtId="184" formatCode="[$$-409]#,##0.00_);[Red]\([$$-409]#,##0.00\)"/>
    <numFmt numFmtId="7" formatCode="&quot;￥&quot;#,##0.00;&quot;￥&quot;\-#,##0.00"/>
  </numFmts>
  <fonts count="43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9"/>
      <name val="宋体"/>
      <charset val="134"/>
    </font>
    <font>
      <b/>
      <sz val="19"/>
      <name val="Arial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FF0000"/>
      <name val="Arial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10"/>
      <color theme="1"/>
      <name val="Arial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name val="宋体"/>
      <charset val="134"/>
    </font>
    <font>
      <sz val="10"/>
      <name val="Helv"/>
      <charset val="134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新細明體"/>
      <charset val="134"/>
    </font>
    <font>
      <sz val="10"/>
      <name val="MS Sans Serif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6" borderId="4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9" borderId="51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/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13" borderId="49" applyNumberFormat="0" applyAlignment="0" applyProtection="0">
      <alignment vertical="center"/>
    </xf>
    <xf numFmtId="0" fontId="37" fillId="13" borderId="48" applyNumberFormat="0" applyAlignment="0" applyProtection="0">
      <alignment vertical="center"/>
    </xf>
    <xf numFmtId="0" fontId="36" fillId="24" borderId="52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0" fillId="0" borderId="54" applyNumberFormat="0" applyFill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0" borderId="0"/>
    <xf numFmtId="0" fontId="41" fillId="0" borderId="0"/>
    <xf numFmtId="0" fontId="42" fillId="0" borderId="0"/>
  </cellStyleXfs>
  <cellXfs count="20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left"/>
    </xf>
    <xf numFmtId="0" fontId="4" fillId="0" borderId="3" xfId="52" applyFont="1" applyFill="1" applyBorder="1" applyAlignment="1">
      <alignment horizontal="left"/>
    </xf>
    <xf numFmtId="0" fontId="4" fillId="0" borderId="4" xfId="52" applyFont="1" applyFill="1" applyBorder="1" applyAlignment="1">
      <alignment horizontal="center"/>
    </xf>
    <xf numFmtId="0" fontId="4" fillId="0" borderId="5" xfId="52" applyFont="1" applyFill="1" applyBorder="1" applyAlignment="1">
      <alignment horizontal="left" wrapText="1"/>
    </xf>
    <xf numFmtId="178" fontId="5" fillId="0" borderId="4" xfId="52" applyNumberFormat="1" applyFont="1" applyFill="1" applyBorder="1" applyAlignment="1">
      <alignment horizontal="center" wrapText="1"/>
    </xf>
    <xf numFmtId="178" fontId="5" fillId="0" borderId="3" xfId="52" applyNumberFormat="1" applyFont="1" applyFill="1" applyBorder="1" applyAlignment="1">
      <alignment horizontal="center" wrapText="1"/>
    </xf>
    <xf numFmtId="176" fontId="4" fillId="0" borderId="5" xfId="52" applyNumberFormat="1" applyFont="1" applyFill="1" applyBorder="1" applyAlignment="1">
      <alignment horizontal="left" wrapText="1"/>
    </xf>
    <xf numFmtId="0" fontId="4" fillId="0" borderId="6" xfId="52" applyFont="1" applyFill="1" applyBorder="1" applyAlignment="1">
      <alignment horizontal="left"/>
    </xf>
    <xf numFmtId="0" fontId="4" fillId="0" borderId="7" xfId="52" applyFont="1" applyFill="1" applyBorder="1" applyAlignment="1">
      <alignment horizontal="left"/>
    </xf>
    <xf numFmtId="0" fontId="4" fillId="0" borderId="8" xfId="52" applyFont="1" applyFill="1" applyBorder="1" applyAlignment="1">
      <alignment horizontal="center"/>
    </xf>
    <xf numFmtId="0" fontId="4" fillId="0" borderId="9" xfId="52" applyFont="1" applyFill="1" applyBorder="1" applyAlignment="1">
      <alignment horizontal="left" wrapText="1"/>
    </xf>
    <xf numFmtId="178" fontId="4" fillId="0" borderId="8" xfId="52" applyNumberFormat="1" applyFont="1" applyFill="1" applyBorder="1" applyAlignment="1">
      <alignment horizontal="center" wrapText="1"/>
    </xf>
    <xf numFmtId="178" fontId="5" fillId="0" borderId="8" xfId="52" applyNumberFormat="1" applyFont="1" applyFill="1" applyBorder="1" applyAlignment="1">
      <alignment horizontal="center" wrapText="1"/>
    </xf>
    <xf numFmtId="178" fontId="5" fillId="0" borderId="7" xfId="52" applyNumberFormat="1" applyFont="1" applyFill="1" applyBorder="1" applyAlignment="1">
      <alignment horizontal="center" wrapText="1"/>
    </xf>
    <xf numFmtId="176" fontId="4" fillId="0" borderId="9" xfId="52" applyNumberFormat="1" applyFont="1" applyFill="1" applyBorder="1" applyAlignment="1">
      <alignment horizontal="left" wrapText="1"/>
    </xf>
    <xf numFmtId="1" fontId="4" fillId="0" borderId="9" xfId="52" applyNumberFormat="1" applyFont="1" applyFill="1" applyBorder="1" applyAlignment="1">
      <alignment horizontal="left" wrapText="1"/>
    </xf>
    <xf numFmtId="0" fontId="6" fillId="2" borderId="10" xfId="51" applyFont="1" applyFill="1" applyBorder="1" applyAlignment="1">
      <alignment horizontal="left"/>
    </xf>
    <xf numFmtId="0" fontId="6" fillId="2" borderId="11" xfId="51" applyFont="1" applyFill="1" applyBorder="1" applyAlignment="1">
      <alignment horizontal="left"/>
    </xf>
    <xf numFmtId="0" fontId="6" fillId="2" borderId="11" xfId="51" applyFont="1" applyFill="1" applyBorder="1" applyAlignment="1">
      <alignment horizontal="center"/>
    </xf>
    <xf numFmtId="179" fontId="6" fillId="2" borderId="11" xfId="51" applyNumberFormat="1" applyFont="1" applyFill="1" applyBorder="1" applyAlignment="1">
      <alignment horizontal="left"/>
    </xf>
    <xf numFmtId="0" fontId="7" fillId="0" borderId="12" xfId="17" applyFont="1" applyFill="1" applyBorder="1" applyAlignment="1">
      <alignment horizontal="left" vertical="center" wrapText="1"/>
    </xf>
    <xf numFmtId="0" fontId="7" fillId="0" borderId="13" xfId="17" applyFont="1" applyFill="1" applyBorder="1" applyAlignment="1">
      <alignment horizontal="center" vertical="center" wrapText="1"/>
    </xf>
    <xf numFmtId="0" fontId="7" fillId="0" borderId="13" xfId="51" applyFont="1" applyFill="1" applyBorder="1" applyAlignment="1">
      <alignment horizontal="center" vertical="center" wrapText="1"/>
    </xf>
    <xf numFmtId="179" fontId="7" fillId="0" borderId="13" xfId="51" applyNumberFormat="1" applyFont="1" applyFill="1" applyBorder="1" applyAlignment="1">
      <alignment horizontal="center" vertical="center" wrapText="1"/>
    </xf>
    <xf numFmtId="0" fontId="8" fillId="0" borderId="12" xfId="51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left" vertical="center" wrapText="1" shrinkToFit="1"/>
    </xf>
    <xf numFmtId="0" fontId="4" fillId="0" borderId="13" xfId="17" applyFont="1" applyFill="1" applyBorder="1" applyAlignment="1">
      <alignment horizontal="center" vertical="center" shrinkToFit="1"/>
    </xf>
    <xf numFmtId="0" fontId="4" fillId="0" borderId="13" xfId="50" applyFont="1" applyFill="1" applyBorder="1" applyAlignment="1">
      <alignment horizontal="left" vertical="center" shrinkToFit="1"/>
    </xf>
    <xf numFmtId="0" fontId="4" fillId="0" borderId="13" xfId="51" applyFont="1" applyFill="1" applyBorder="1" applyAlignment="1">
      <alignment horizontal="center" vertical="center"/>
    </xf>
    <xf numFmtId="179" fontId="8" fillId="0" borderId="13" xfId="51" applyNumberFormat="1" applyFont="1" applyFill="1" applyBorder="1" applyAlignment="1">
      <alignment horizontal="center" vertical="center"/>
    </xf>
    <xf numFmtId="180" fontId="8" fillId="0" borderId="13" xfId="51" applyNumberFormat="1" applyFont="1" applyFill="1" applyBorder="1" applyAlignment="1">
      <alignment horizontal="center" vertical="center"/>
    </xf>
    <xf numFmtId="179" fontId="9" fillId="0" borderId="13" xfId="51" applyNumberFormat="1" applyFont="1" applyFill="1" applyBorder="1" applyAlignment="1">
      <alignment horizontal="center" vertical="center"/>
    </xf>
    <xf numFmtId="0" fontId="10" fillId="0" borderId="13" xfId="50" applyFont="1" applyFill="1" applyBorder="1" applyAlignment="1">
      <alignment horizontal="left" vertical="center" shrinkToFit="1"/>
    </xf>
    <xf numFmtId="180" fontId="11" fillId="0" borderId="13" xfId="51" applyNumberFormat="1" applyFont="1" applyFill="1" applyBorder="1" applyAlignment="1">
      <alignment horizontal="center" vertical="center"/>
    </xf>
    <xf numFmtId="0" fontId="11" fillId="0" borderId="12" xfId="51" applyFont="1" applyFill="1" applyBorder="1" applyAlignment="1">
      <alignment horizontal="center" vertical="center"/>
    </xf>
    <xf numFmtId="0" fontId="12" fillId="0" borderId="13" xfId="50" applyFont="1" applyFill="1" applyBorder="1" applyAlignment="1">
      <alignment horizontal="left" vertical="center" wrapText="1" shrinkToFit="1"/>
    </xf>
    <xf numFmtId="0" fontId="12" fillId="0" borderId="13" xfId="17" applyFont="1" applyFill="1" applyBorder="1" applyAlignment="1">
      <alignment horizontal="center" vertical="center" shrinkToFit="1"/>
    </xf>
    <xf numFmtId="0" fontId="12" fillId="0" borderId="13" xfId="50" applyFont="1" applyFill="1" applyBorder="1" applyAlignment="1">
      <alignment horizontal="left" vertical="center" shrinkToFit="1"/>
    </xf>
    <xf numFmtId="0" fontId="12" fillId="0" borderId="13" xfId="51" applyFont="1" applyFill="1" applyBorder="1" applyAlignment="1">
      <alignment horizontal="center" vertical="center"/>
    </xf>
    <xf numFmtId="179" fontId="13" fillId="0" borderId="13" xfId="51" applyNumberFormat="1" applyFont="1" applyFill="1" applyBorder="1" applyAlignment="1">
      <alignment horizontal="center" vertical="center"/>
    </xf>
    <xf numFmtId="179" fontId="11" fillId="0" borderId="13" xfId="51" applyNumberFormat="1" applyFont="1" applyFill="1" applyBorder="1" applyAlignment="1">
      <alignment horizontal="center" vertical="center"/>
    </xf>
    <xf numFmtId="0" fontId="4" fillId="0" borderId="13" xfId="5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5" fillId="3" borderId="15" xfId="51" applyFont="1" applyFill="1" applyBorder="1" applyAlignment="1">
      <alignment vertical="center"/>
    </xf>
    <xf numFmtId="0" fontId="5" fillId="3" borderId="16" xfId="51" applyFont="1" applyFill="1" applyBorder="1" applyAlignment="1">
      <alignment vertical="center"/>
    </xf>
    <xf numFmtId="0" fontId="5" fillId="3" borderId="16" xfId="51" applyFont="1" applyFill="1" applyBorder="1" applyAlignment="1">
      <alignment horizontal="center" vertical="center"/>
    </xf>
    <xf numFmtId="0" fontId="15" fillId="3" borderId="17" xfId="17" applyFont="1" applyFill="1" applyBorder="1" applyAlignment="1">
      <alignment horizontal="left" vertical="center" shrinkToFit="1"/>
    </xf>
    <xf numFmtId="0" fontId="6" fillId="3" borderId="18" xfId="51" applyFont="1" applyFill="1" applyBorder="1" applyAlignment="1">
      <alignment horizontal="right" vertical="center"/>
    </xf>
    <xf numFmtId="0" fontId="6" fillId="2" borderId="19" xfId="51" applyFont="1" applyFill="1" applyBorder="1" applyAlignment="1">
      <alignment vertical="center"/>
    </xf>
    <xf numFmtId="0" fontId="5" fillId="2" borderId="9" xfId="51" applyFont="1" applyFill="1" applyBorder="1" applyAlignment="1">
      <alignment vertical="center"/>
    </xf>
    <xf numFmtId="0" fontId="5" fillId="2" borderId="9" xfId="51" applyFont="1" applyFill="1" applyBorder="1" applyAlignment="1">
      <alignment horizontal="center" vertical="center"/>
    </xf>
    <xf numFmtId="0" fontId="15" fillId="2" borderId="7" xfId="17" applyFont="1" applyFill="1" applyBorder="1" applyAlignment="1">
      <alignment horizontal="left" vertical="center" shrinkToFit="1"/>
    </xf>
    <xf numFmtId="179" fontId="5" fillId="2" borderId="9" xfId="51" applyNumberFormat="1" applyFont="1" applyFill="1" applyBorder="1" applyAlignment="1">
      <alignment horizontal="center" vertical="center"/>
    </xf>
    <xf numFmtId="179" fontId="8" fillId="4" borderId="13" xfId="51" applyNumberFormat="1" applyFont="1" applyFill="1" applyBorder="1" applyAlignment="1">
      <alignment horizontal="center" vertical="center"/>
    </xf>
    <xf numFmtId="0" fontId="5" fillId="3" borderId="9" xfId="51" applyFont="1" applyFill="1" applyBorder="1" applyAlignment="1">
      <alignment horizontal="center" vertical="center"/>
    </xf>
    <xf numFmtId="0" fontId="5" fillId="3" borderId="9" xfId="51" applyFont="1" applyFill="1" applyBorder="1" applyAlignment="1">
      <alignment horizontal="left" vertical="center"/>
    </xf>
    <xf numFmtId="179" fontId="5" fillId="3" borderId="9" xfId="51" applyNumberFormat="1" applyFont="1" applyFill="1" applyBorder="1" applyAlignment="1">
      <alignment horizontal="center" vertical="center"/>
    </xf>
    <xf numFmtId="0" fontId="6" fillId="3" borderId="20" xfId="51" applyFont="1" applyFill="1" applyBorder="1" applyAlignment="1">
      <alignment horizontal="right" vertical="center"/>
    </xf>
    <xf numFmtId="0" fontId="7" fillId="2" borderId="19" xfId="51" applyFont="1" applyFill="1" applyBorder="1" applyAlignment="1">
      <alignment vertical="center"/>
    </xf>
    <xf numFmtId="0" fontId="5" fillId="2" borderId="9" xfId="51" applyFont="1" applyFill="1" applyBorder="1" applyAlignment="1">
      <alignment horizontal="right" vertical="center"/>
    </xf>
    <xf numFmtId="9" fontId="5" fillId="2" borderId="9" xfId="17" applyNumberFormat="1" applyFont="1" applyFill="1" applyBorder="1" applyAlignment="1">
      <alignment horizontal="center" vertical="center"/>
    </xf>
    <xf numFmtId="9" fontId="5" fillId="2" borderId="9" xfId="17" applyNumberFormat="1" applyFont="1" applyFill="1" applyBorder="1" applyAlignment="1">
      <alignment horizontal="left" vertical="center"/>
    </xf>
    <xf numFmtId="179" fontId="5" fillId="2" borderId="9" xfId="17" applyNumberFormat="1" applyFont="1" applyFill="1" applyBorder="1" applyAlignment="1">
      <alignment vertical="center"/>
    </xf>
    <xf numFmtId="9" fontId="5" fillId="2" borderId="9" xfId="17" applyNumberFormat="1" applyFont="1" applyFill="1" applyBorder="1" applyAlignment="1">
      <alignment vertical="center"/>
    </xf>
    <xf numFmtId="179" fontId="8" fillId="0" borderId="21" xfId="51" applyNumberFormat="1" applyFont="1" applyFill="1" applyBorder="1" applyAlignment="1">
      <alignment vertical="center"/>
    </xf>
    <xf numFmtId="0" fontId="5" fillId="3" borderId="22" xfId="51" applyFont="1" applyFill="1" applyBorder="1" applyAlignment="1">
      <alignment vertical="center"/>
    </xf>
    <xf numFmtId="0" fontId="5" fillId="3" borderId="23" xfId="51" applyFont="1" applyFill="1" applyBorder="1" applyAlignment="1">
      <alignment vertical="center"/>
    </xf>
    <xf numFmtId="0" fontId="5" fillId="3" borderId="23" xfId="51" applyFont="1" applyFill="1" applyBorder="1" applyAlignment="1">
      <alignment horizontal="center" vertical="center"/>
    </xf>
    <xf numFmtId="179" fontId="5" fillId="3" borderId="23" xfId="51" applyNumberFormat="1" applyFont="1" applyFill="1" applyBorder="1" applyAlignment="1">
      <alignment vertical="center"/>
    </xf>
    <xf numFmtId="0" fontId="6" fillId="3" borderId="24" xfId="51" applyFont="1" applyFill="1" applyBorder="1" applyAlignment="1">
      <alignment horizontal="right" vertical="center"/>
    </xf>
    <xf numFmtId="0" fontId="7" fillId="2" borderId="25" xfId="51" applyFont="1" applyFill="1" applyBorder="1" applyAlignment="1">
      <alignment vertical="center"/>
    </xf>
    <xf numFmtId="0" fontId="5" fillId="2" borderId="5" xfId="51" applyFont="1" applyFill="1" applyBorder="1" applyAlignment="1">
      <alignment vertical="center"/>
    </xf>
    <xf numFmtId="9" fontId="5" fillId="2" borderId="5" xfId="17" applyNumberFormat="1" applyFont="1" applyFill="1" applyBorder="1" applyAlignment="1">
      <alignment horizontal="center" vertical="center"/>
    </xf>
    <xf numFmtId="9" fontId="5" fillId="2" borderId="5" xfId="17" applyNumberFormat="1" applyFont="1" applyFill="1" applyBorder="1" applyAlignment="1">
      <alignment vertical="center"/>
    </xf>
    <xf numFmtId="179" fontId="5" fillId="2" borderId="5" xfId="17" applyNumberFormat="1" applyFont="1" applyFill="1" applyBorder="1" applyAlignment="1">
      <alignment vertical="center"/>
    </xf>
    <xf numFmtId="0" fontId="8" fillId="0" borderId="19" xfId="51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left" vertical="center" wrapText="1" shrinkToFit="1"/>
    </xf>
    <xf numFmtId="0" fontId="4" fillId="0" borderId="9" xfId="17" applyFont="1" applyFill="1" applyBorder="1" applyAlignment="1">
      <alignment horizontal="center" vertical="center" shrinkToFit="1"/>
    </xf>
    <xf numFmtId="0" fontId="4" fillId="0" borderId="9" xfId="17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shrinkToFit="1"/>
    </xf>
    <xf numFmtId="179" fontId="8" fillId="0" borderId="9" xfId="51" applyNumberFormat="1" applyFont="1" applyFill="1" applyBorder="1" applyAlignment="1">
      <alignment horizontal="center" vertical="center"/>
    </xf>
    <xf numFmtId="180" fontId="8" fillId="0" borderId="9" xfId="51" applyNumberFormat="1" applyFont="1" applyFill="1" applyBorder="1" applyAlignment="1">
      <alignment horizontal="center" vertical="center"/>
    </xf>
    <xf numFmtId="0" fontId="4" fillId="0" borderId="9" xfId="51" applyFont="1" applyFill="1" applyBorder="1" applyAlignment="1">
      <alignment horizontal="center" vertical="center"/>
    </xf>
    <xf numFmtId="0" fontId="15" fillId="0" borderId="9" xfId="17" applyFont="1" applyFill="1" applyBorder="1" applyAlignment="1">
      <alignment horizontal="left" vertical="center" wrapText="1"/>
    </xf>
    <xf numFmtId="0" fontId="8" fillId="0" borderId="9" xfId="51" applyFont="1" applyFill="1" applyBorder="1" applyAlignment="1">
      <alignment horizontal="center" vertical="center"/>
    </xf>
    <xf numFmtId="0" fontId="15" fillId="0" borderId="9" xfId="17" applyFont="1" applyFill="1" applyBorder="1" applyAlignment="1">
      <alignment horizontal="center" vertical="center" shrinkToFit="1"/>
    </xf>
    <xf numFmtId="0" fontId="15" fillId="0" borderId="9" xfId="51" applyFont="1" applyFill="1" applyBorder="1" applyAlignment="1" applyProtection="1">
      <alignment horizontal="center" vertical="center"/>
      <protection hidden="1"/>
    </xf>
    <xf numFmtId="181" fontId="8" fillId="0" borderId="9" xfId="51" applyNumberFormat="1" applyFont="1" applyFill="1" applyBorder="1" applyAlignment="1">
      <alignment horizontal="center" vertical="center"/>
    </xf>
    <xf numFmtId="0" fontId="15" fillId="4" borderId="9" xfId="51" applyFont="1" applyFill="1" applyBorder="1" applyAlignment="1">
      <alignment vertical="center"/>
    </xf>
    <xf numFmtId="0" fontId="15" fillId="4" borderId="9" xfId="51" applyFont="1" applyFill="1" applyBorder="1" applyAlignment="1">
      <alignment horizontal="left" vertical="center"/>
    </xf>
    <xf numFmtId="0" fontId="16" fillId="4" borderId="9" xfId="51" applyFont="1" applyFill="1" applyBorder="1" applyAlignment="1">
      <alignment horizontal="left" vertical="center"/>
    </xf>
    <xf numFmtId="0" fontId="4" fillId="0" borderId="9" xfId="50" applyFont="1" applyFill="1" applyBorder="1" applyAlignment="1">
      <alignment horizontal="left" vertical="center" shrinkToFit="1"/>
    </xf>
    <xf numFmtId="0" fontId="13" fillId="4" borderId="9" xfId="51" applyFont="1" applyFill="1" applyBorder="1" applyAlignment="1">
      <alignment horizontal="left" vertical="center"/>
    </xf>
    <xf numFmtId="176" fontId="4" fillId="0" borderId="26" xfId="52" applyNumberFormat="1" applyFont="1" applyFill="1" applyBorder="1" applyAlignment="1">
      <alignment horizontal="center" wrapText="1"/>
    </xf>
    <xf numFmtId="176" fontId="4" fillId="0" borderId="3" xfId="52" applyNumberFormat="1" applyFont="1" applyFill="1" applyBorder="1" applyAlignment="1">
      <alignment horizontal="center" wrapText="1"/>
    </xf>
    <xf numFmtId="179" fontId="7" fillId="0" borderId="27" xfId="52" applyNumberFormat="1" applyFont="1" applyFill="1" applyBorder="1" applyAlignment="1">
      <alignment horizontal="center" vertical="center" wrapText="1"/>
    </xf>
    <xf numFmtId="179" fontId="6" fillId="0" borderId="28" xfId="52" applyNumberFormat="1" applyFont="1" applyFill="1" applyBorder="1" applyAlignment="1">
      <alignment horizontal="center" vertical="center" wrapText="1"/>
    </xf>
    <xf numFmtId="176" fontId="4" fillId="0" borderId="20" xfId="52" applyNumberFormat="1" applyFont="1" applyFill="1" applyBorder="1" applyAlignment="1">
      <alignment horizontal="center" wrapText="1"/>
    </xf>
    <xf numFmtId="176" fontId="4" fillId="0" borderId="7" xfId="52" applyNumberFormat="1" applyFont="1" applyFill="1" applyBorder="1" applyAlignment="1">
      <alignment horizontal="center" wrapText="1"/>
    </xf>
    <xf numFmtId="179" fontId="6" fillId="0" borderId="29" xfId="52" applyNumberFormat="1" applyFont="1" applyFill="1" applyBorder="1" applyAlignment="1">
      <alignment horizontal="center" vertical="center" wrapText="1"/>
    </xf>
    <xf numFmtId="179" fontId="6" fillId="0" borderId="30" xfId="52" applyNumberFormat="1" applyFont="1" applyFill="1" applyBorder="1" applyAlignment="1">
      <alignment horizontal="center" vertical="center" wrapText="1"/>
    </xf>
    <xf numFmtId="14" fontId="4" fillId="0" borderId="20" xfId="52" applyNumberFormat="1" applyFont="1" applyFill="1" applyBorder="1" applyAlignment="1">
      <alignment horizontal="center" wrapText="1"/>
    </xf>
    <xf numFmtId="14" fontId="4" fillId="0" borderId="7" xfId="52" applyNumberFormat="1" applyFont="1" applyFill="1" applyBorder="1" applyAlignment="1">
      <alignment horizontal="center" wrapText="1"/>
    </xf>
    <xf numFmtId="179" fontId="6" fillId="0" borderId="18" xfId="52" applyNumberFormat="1" applyFont="1" applyFill="1" applyBorder="1" applyAlignment="1">
      <alignment horizontal="center" vertical="center" wrapText="1"/>
    </xf>
    <xf numFmtId="179" fontId="6" fillId="0" borderId="31" xfId="52" applyNumberFormat="1" applyFont="1" applyFill="1" applyBorder="1" applyAlignment="1">
      <alignment horizontal="center" vertical="center" wrapText="1"/>
    </xf>
    <xf numFmtId="177" fontId="6" fillId="2" borderId="11" xfId="51" applyNumberFormat="1" applyFont="1" applyFill="1" applyBorder="1" applyAlignment="1">
      <alignment horizontal="left"/>
    </xf>
    <xf numFmtId="0" fontId="6" fillId="2" borderId="32" xfId="51" applyFont="1" applyFill="1" applyBorder="1" applyAlignment="1">
      <alignment horizontal="left"/>
    </xf>
    <xf numFmtId="9" fontId="7" fillId="0" borderId="13" xfId="51" applyNumberFormat="1" applyFont="1" applyFill="1" applyBorder="1" applyAlignment="1">
      <alignment horizontal="center" vertical="center" wrapText="1"/>
    </xf>
    <xf numFmtId="177" fontId="7" fillId="5" borderId="13" xfId="51" applyNumberFormat="1" applyFont="1" applyFill="1" applyBorder="1" applyAlignment="1">
      <alignment horizontal="center" vertical="center" wrapText="1"/>
    </xf>
    <xf numFmtId="0" fontId="7" fillId="0" borderId="33" xfId="51" applyFont="1" applyFill="1" applyBorder="1" applyAlignment="1">
      <alignment horizontal="center" vertical="center" wrapText="1"/>
    </xf>
    <xf numFmtId="182" fontId="8" fillId="0" borderId="13" xfId="51" applyNumberFormat="1" applyFont="1" applyFill="1" applyBorder="1" applyAlignment="1">
      <alignment horizontal="center" vertical="center"/>
    </xf>
    <xf numFmtId="181" fontId="8" fillId="0" borderId="13" xfId="51" applyNumberFormat="1" applyFont="1" applyFill="1" applyBorder="1" applyAlignment="1">
      <alignment horizontal="center" vertical="center"/>
    </xf>
    <xf numFmtId="177" fontId="8" fillId="0" borderId="13" xfId="51" applyNumberFormat="1" applyFont="1" applyFill="1" applyBorder="1" applyAlignment="1">
      <alignment horizontal="center" vertical="center"/>
    </xf>
    <xf numFmtId="0" fontId="4" fillId="0" borderId="34" xfId="50" applyFont="1" applyFill="1" applyBorder="1" applyAlignment="1">
      <alignment horizontal="center" vertical="center" shrinkToFit="1"/>
    </xf>
    <xf numFmtId="0" fontId="12" fillId="0" borderId="34" xfId="50" applyFont="1" applyFill="1" applyBorder="1" applyAlignment="1">
      <alignment horizontal="center" vertical="center" shrinkToFit="1"/>
    </xf>
    <xf numFmtId="182" fontId="11" fillId="0" borderId="13" xfId="51" applyNumberFormat="1" applyFont="1" applyFill="1" applyBorder="1" applyAlignment="1">
      <alignment horizontal="center" vertical="center"/>
    </xf>
    <xf numFmtId="181" fontId="11" fillId="0" borderId="13" xfId="51" applyNumberFormat="1" applyFont="1" applyFill="1" applyBorder="1" applyAlignment="1">
      <alignment horizontal="center" vertical="center"/>
    </xf>
    <xf numFmtId="177" fontId="11" fillId="0" borderId="13" xfId="51" applyNumberFormat="1" applyFont="1" applyFill="1" applyBorder="1" applyAlignment="1">
      <alignment horizontal="center" vertical="center"/>
    </xf>
    <xf numFmtId="0" fontId="6" fillId="3" borderId="35" xfId="51" applyFont="1" applyFill="1" applyBorder="1" applyAlignment="1">
      <alignment horizontal="right" vertical="center"/>
    </xf>
    <xf numFmtId="0" fontId="6" fillId="3" borderId="17" xfId="51" applyFont="1" applyFill="1" applyBorder="1" applyAlignment="1">
      <alignment horizontal="right" vertical="center"/>
    </xf>
    <xf numFmtId="179" fontId="6" fillId="3" borderId="16" xfId="51" applyNumberFormat="1" applyFont="1" applyFill="1" applyBorder="1" applyAlignment="1">
      <alignment horizontal="center" vertical="center"/>
    </xf>
    <xf numFmtId="9" fontId="5" fillId="3" borderId="36" xfId="51" applyNumberFormat="1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horizontal="center" vertical="center" wrapText="1"/>
    </xf>
    <xf numFmtId="177" fontId="5" fillId="2" borderId="9" xfId="51" applyNumberFormat="1" applyFont="1" applyFill="1" applyBorder="1" applyAlignment="1">
      <alignment horizontal="center" vertical="center"/>
    </xf>
    <xf numFmtId="9" fontId="5" fillId="2" borderId="37" xfId="51" applyNumberFormat="1" applyFont="1" applyFill="1" applyBorder="1" applyAlignment="1">
      <alignment horizontal="center" vertical="center"/>
    </xf>
    <xf numFmtId="0" fontId="6" fillId="3" borderId="8" xfId="51" applyFont="1" applyFill="1" applyBorder="1" applyAlignment="1">
      <alignment horizontal="right" vertical="center"/>
    </xf>
    <xf numFmtId="0" fontId="6" fillId="3" borderId="7" xfId="51" applyFont="1" applyFill="1" applyBorder="1" applyAlignment="1">
      <alignment horizontal="right" vertical="center"/>
    </xf>
    <xf numFmtId="179" fontId="6" fillId="3" borderId="9" xfId="51" applyNumberFormat="1" applyFont="1" applyFill="1" applyBorder="1" applyAlignment="1">
      <alignment horizontal="center" vertical="center"/>
    </xf>
    <xf numFmtId="9" fontId="5" fillId="3" borderId="37" xfId="51" applyNumberFormat="1" applyFont="1" applyFill="1" applyBorder="1" applyAlignment="1">
      <alignment horizontal="center" vertical="center"/>
    </xf>
    <xf numFmtId="177" fontId="5" fillId="2" borderId="9" xfId="17" applyNumberFormat="1" applyFont="1" applyFill="1" applyBorder="1" applyAlignment="1">
      <alignment vertical="center"/>
    </xf>
    <xf numFmtId="9" fontId="5" fillId="2" borderId="37" xfId="17" applyNumberFormat="1" applyFont="1" applyFill="1" applyBorder="1" applyAlignment="1">
      <alignment vertical="center"/>
    </xf>
    <xf numFmtId="0" fontId="6" fillId="3" borderId="11" xfId="51" applyFont="1" applyFill="1" applyBorder="1" applyAlignment="1">
      <alignment horizontal="right" vertical="center"/>
    </xf>
    <xf numFmtId="0" fontId="6" fillId="3" borderId="38" xfId="51" applyFont="1" applyFill="1" applyBorder="1" applyAlignment="1">
      <alignment horizontal="right" vertical="center"/>
    </xf>
    <xf numFmtId="179" fontId="6" fillId="3" borderId="23" xfId="51" applyNumberFormat="1" applyFont="1" applyFill="1" applyBorder="1" applyAlignment="1">
      <alignment horizontal="center" vertical="center"/>
    </xf>
    <xf numFmtId="9" fontId="5" fillId="3" borderId="39" xfId="51" applyNumberFormat="1" applyFont="1" applyFill="1" applyBorder="1" applyAlignment="1">
      <alignment horizontal="center" vertical="center"/>
    </xf>
    <xf numFmtId="9" fontId="5" fillId="2" borderId="40" xfId="17" applyNumberFormat="1" applyFont="1" applyFill="1" applyBorder="1" applyAlignment="1">
      <alignment vertical="center"/>
    </xf>
    <xf numFmtId="182" fontId="8" fillId="0" borderId="9" xfId="51" applyNumberFormat="1" applyFont="1" applyFill="1" applyBorder="1" applyAlignment="1">
      <alignment horizontal="center" vertical="center"/>
    </xf>
    <xf numFmtId="177" fontId="8" fillId="0" borderId="9" xfId="51" applyNumberFormat="1" applyFont="1" applyFill="1" applyBorder="1" applyAlignment="1">
      <alignment horizontal="center" vertical="center"/>
    </xf>
    <xf numFmtId="0" fontId="4" fillId="0" borderId="37" xfId="50" applyFont="1" applyFill="1" applyBorder="1" applyAlignment="1">
      <alignment horizontal="center" vertical="center" shrinkToFit="1"/>
    </xf>
    <xf numFmtId="0" fontId="15" fillId="0" borderId="37" xfId="17" applyFont="1" applyFill="1" applyBorder="1" applyAlignment="1">
      <alignment horizontal="center" vertical="center"/>
    </xf>
    <xf numFmtId="0" fontId="5" fillId="3" borderId="19" xfId="51" applyFont="1" applyFill="1" applyBorder="1" applyAlignment="1">
      <alignment vertical="center"/>
    </xf>
    <xf numFmtId="0" fontId="5" fillId="3" borderId="9" xfId="51" applyFont="1" applyFill="1" applyBorder="1" applyAlignment="1">
      <alignment vertical="center"/>
    </xf>
    <xf numFmtId="179" fontId="5" fillId="3" borderId="9" xfId="51" applyNumberFormat="1" applyFont="1" applyFill="1" applyBorder="1" applyAlignment="1">
      <alignment vertical="center"/>
    </xf>
    <xf numFmtId="0" fontId="6" fillId="3" borderId="9" xfId="51" applyFont="1" applyFill="1" applyBorder="1" applyAlignment="1">
      <alignment horizontal="right" vertical="center"/>
    </xf>
    <xf numFmtId="0" fontId="6" fillId="2" borderId="15" xfId="51" applyFont="1" applyFill="1" applyBorder="1" applyAlignment="1">
      <alignment vertical="center"/>
    </xf>
    <xf numFmtId="0" fontId="5" fillId="2" borderId="41" xfId="51" applyFont="1" applyFill="1" applyBorder="1" applyAlignment="1">
      <alignment vertical="center"/>
    </xf>
    <xf numFmtId="9" fontId="5" fillId="2" borderId="18" xfId="17" applyNumberFormat="1" applyFont="1" applyFill="1" applyBorder="1" applyAlignment="1">
      <alignment vertical="center"/>
    </xf>
    <xf numFmtId="9" fontId="5" fillId="2" borderId="35" xfId="17" applyNumberFormat="1" applyFont="1" applyFill="1" applyBorder="1" applyAlignment="1">
      <alignment horizontal="center" vertical="center"/>
    </xf>
    <xf numFmtId="179" fontId="5" fillId="2" borderId="35" xfId="17" applyNumberFormat="1" applyFont="1" applyFill="1" applyBorder="1" applyAlignment="1">
      <alignment vertical="center"/>
    </xf>
    <xf numFmtId="9" fontId="5" fillId="2" borderId="35" xfId="17" applyNumberFormat="1" applyFont="1" applyFill="1" applyBorder="1" applyAlignment="1">
      <alignment vertical="center"/>
    </xf>
    <xf numFmtId="0" fontId="15" fillId="0" borderId="18" xfId="51" applyFont="1" applyFill="1" applyBorder="1" applyAlignment="1">
      <alignment horizontal="left" vertical="center"/>
    </xf>
    <xf numFmtId="0" fontId="15" fillId="0" borderId="35" xfId="51" applyFont="1" applyFill="1" applyBorder="1" applyAlignment="1">
      <alignment horizontal="left" vertical="center"/>
    </xf>
    <xf numFmtId="0" fontId="15" fillId="0" borderId="17" xfId="51" applyFont="1" applyFill="1" applyBorder="1" applyAlignment="1">
      <alignment horizontal="left" vertical="center"/>
    </xf>
    <xf numFmtId="0" fontId="15" fillId="0" borderId="17" xfId="51" applyFont="1" applyFill="1" applyBorder="1" applyAlignment="1">
      <alignment horizontal="center" vertical="center"/>
    </xf>
    <xf numFmtId="0" fontId="15" fillId="0" borderId="9" xfId="51" applyFont="1" applyFill="1" applyBorder="1" applyAlignment="1">
      <alignment horizontal="center" vertical="center"/>
    </xf>
    <xf numFmtId="44" fontId="15" fillId="0" borderId="9" xfId="4" applyNumberFormat="1" applyFont="1" applyFill="1" applyBorder="1" applyAlignment="1">
      <alignment horizontal="center" vertical="center"/>
    </xf>
    <xf numFmtId="0" fontId="15" fillId="0" borderId="9" xfId="51" applyFont="1" applyFill="1" applyBorder="1" applyAlignment="1">
      <alignment horizontal="center"/>
    </xf>
    <xf numFmtId="0" fontId="15" fillId="0" borderId="7" xfId="51" applyFont="1" applyFill="1" applyBorder="1" applyAlignment="1">
      <alignment horizontal="left" vertical="center"/>
    </xf>
    <xf numFmtId="0" fontId="8" fillId="0" borderId="9" xfId="51" applyFont="1" applyFill="1" applyBorder="1" applyAlignment="1">
      <alignment horizontal="left" vertical="center"/>
    </xf>
    <xf numFmtId="183" fontId="8" fillId="0" borderId="9" xfId="51" applyNumberFormat="1" applyFont="1" applyFill="1" applyBorder="1" applyAlignment="1">
      <alignment horizontal="left"/>
    </xf>
    <xf numFmtId="44" fontId="9" fillId="0" borderId="9" xfId="4" applyNumberFormat="1" applyFont="1" applyFill="1" applyBorder="1" applyAlignment="1">
      <alignment horizontal="center" vertical="center"/>
    </xf>
    <xf numFmtId="0" fontId="15" fillId="4" borderId="7" xfId="51" applyFont="1" applyFill="1" applyBorder="1" applyAlignment="1">
      <alignment horizontal="left" vertical="center"/>
    </xf>
    <xf numFmtId="0" fontId="15" fillId="0" borderId="0" xfId="51" applyFont="1" applyFill="1" applyBorder="1" applyAlignment="1">
      <alignment horizontal="center" vertical="center"/>
    </xf>
    <xf numFmtId="0" fontId="13" fillId="0" borderId="7" xfId="51" applyFont="1" applyFill="1" applyBorder="1" applyAlignment="1">
      <alignment horizontal="left" vertical="center"/>
    </xf>
    <xf numFmtId="0" fontId="15" fillId="4" borderId="7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/>
    </xf>
    <xf numFmtId="0" fontId="15" fillId="4" borderId="17" xfId="51" applyFont="1" applyFill="1" applyBorder="1" applyAlignment="1">
      <alignment horizontal="left" vertical="center"/>
    </xf>
    <xf numFmtId="0" fontId="15" fillId="4" borderId="17" xfId="51" applyFont="1" applyFill="1" applyBorder="1" applyAlignment="1">
      <alignment horizontal="center" vertical="center"/>
    </xf>
    <xf numFmtId="0" fontId="17" fillId="3" borderId="22" xfId="51" applyFont="1" applyFill="1" applyBorder="1" applyAlignment="1">
      <alignment horizontal="center" vertical="center"/>
    </xf>
    <xf numFmtId="0" fontId="4" fillId="3" borderId="23" xfId="51" applyFont="1" applyFill="1" applyBorder="1" applyAlignment="1">
      <alignment horizontal="center" vertical="center"/>
    </xf>
    <xf numFmtId="0" fontId="12" fillId="3" borderId="23" xfId="51" applyFont="1" applyFill="1" applyBorder="1" applyAlignment="1">
      <alignment horizontal="center" vertical="center"/>
    </xf>
    <xf numFmtId="9" fontId="6" fillId="3" borderId="23" xfId="51" applyNumberFormat="1" applyFont="1" applyFill="1" applyBorder="1" applyAlignment="1">
      <alignment horizontal="center" vertical="center"/>
    </xf>
    <xf numFmtId="0" fontId="7" fillId="2" borderId="42" xfId="51" applyFont="1" applyFill="1" applyBorder="1" applyAlignment="1">
      <alignment horizontal="left" vertical="center"/>
    </xf>
    <xf numFmtId="0" fontId="5" fillId="2" borderId="43" xfId="51" applyFont="1" applyFill="1" applyBorder="1" applyAlignment="1">
      <alignment horizontal="left" vertical="center"/>
    </xf>
    <xf numFmtId="179" fontId="5" fillId="2" borderId="43" xfId="51" applyNumberFormat="1" applyFont="1" applyFill="1" applyBorder="1" applyAlignment="1">
      <alignment horizontal="left" vertical="center"/>
    </xf>
    <xf numFmtId="0" fontId="18" fillId="2" borderId="43" xfId="51" applyFont="1" applyFill="1" applyBorder="1" applyAlignment="1">
      <alignment horizontal="left" vertical="center"/>
    </xf>
    <xf numFmtId="0" fontId="5" fillId="2" borderId="43" xfId="51" applyFont="1" applyFill="1" applyBorder="1" applyAlignment="1">
      <alignment horizontal="center" vertical="center"/>
    </xf>
    <xf numFmtId="179" fontId="5" fillId="2" borderId="43" xfId="51" applyNumberFormat="1" applyFont="1" applyFill="1" applyBorder="1" applyAlignment="1">
      <alignment horizontal="center" vertical="center"/>
    </xf>
    <xf numFmtId="0" fontId="4" fillId="2" borderId="43" xfId="5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9" fontId="5" fillId="2" borderId="31" xfId="17" applyNumberFormat="1" applyFont="1" applyFill="1" applyBorder="1" applyAlignment="1">
      <alignment vertical="center"/>
    </xf>
    <xf numFmtId="183" fontId="8" fillId="0" borderId="9" xfId="51" applyNumberFormat="1" applyFont="1" applyFill="1" applyBorder="1" applyAlignment="1">
      <alignment horizontal="center" vertical="center"/>
    </xf>
    <xf numFmtId="44" fontId="8" fillId="0" borderId="37" xfId="11" applyNumberFormat="1" applyFont="1" applyFill="1" applyBorder="1" applyAlignment="1">
      <alignment horizontal="center" vertical="center"/>
    </xf>
    <xf numFmtId="9" fontId="8" fillId="0" borderId="9" xfId="51" applyNumberFormat="1" applyFont="1" applyFill="1" applyBorder="1" applyAlignment="1">
      <alignment horizontal="center" vertical="center"/>
    </xf>
    <xf numFmtId="9" fontId="8" fillId="0" borderId="9" xfId="11" applyNumberFormat="1" applyFont="1" applyFill="1" applyBorder="1" applyAlignment="1">
      <alignment horizontal="center" vertical="center"/>
    </xf>
    <xf numFmtId="44" fontId="8" fillId="0" borderId="37" xfId="51" applyNumberFormat="1" applyFont="1" applyFill="1" applyBorder="1" applyAlignment="1">
      <alignment horizontal="center" vertical="center"/>
    </xf>
    <xf numFmtId="183" fontId="8" fillId="0" borderId="9" xfId="11" applyNumberFormat="1" applyFont="1" applyFill="1" applyBorder="1" applyAlignment="1">
      <alignment horizontal="center" vertical="center"/>
    </xf>
    <xf numFmtId="0" fontId="8" fillId="0" borderId="37" xfId="51" applyFont="1" applyFill="1" applyBorder="1" applyAlignment="1">
      <alignment horizontal="center" vertical="center"/>
    </xf>
    <xf numFmtId="0" fontId="13" fillId="0" borderId="37" xfId="51" applyFont="1" applyFill="1" applyBorder="1" applyAlignment="1">
      <alignment horizontal="center" vertical="center"/>
    </xf>
    <xf numFmtId="183" fontId="11" fillId="0" borderId="9" xfId="11" applyNumberFormat="1" applyFont="1" applyFill="1" applyBorder="1" applyAlignment="1">
      <alignment horizontal="center" vertical="center"/>
    </xf>
    <xf numFmtId="9" fontId="6" fillId="3" borderId="38" xfId="51" applyNumberFormat="1" applyFont="1" applyFill="1" applyBorder="1" applyAlignment="1">
      <alignment horizontal="center" vertical="center"/>
    </xf>
    <xf numFmtId="179" fontId="5" fillId="3" borderId="23" xfId="51" applyNumberFormat="1" applyFont="1" applyFill="1" applyBorder="1" applyAlignment="1">
      <alignment horizontal="center" vertical="center"/>
    </xf>
    <xf numFmtId="9" fontId="12" fillId="3" borderId="39" xfId="51" applyNumberFormat="1" applyFont="1" applyFill="1" applyBorder="1" applyAlignment="1">
      <alignment horizontal="center" vertical="center"/>
    </xf>
    <xf numFmtId="184" fontId="12" fillId="5" borderId="44" xfId="51" applyNumberFormat="1" applyFont="1" applyFill="1" applyBorder="1" applyAlignment="1">
      <alignment horizontal="center" vertical="center"/>
    </xf>
    <xf numFmtId="184" fontId="12" fillId="5" borderId="45" xfId="51" applyNumberFormat="1" applyFont="1" applyFill="1" applyBorder="1" applyAlignment="1">
      <alignment horizontal="center" vertical="center"/>
    </xf>
    <xf numFmtId="179" fontId="6" fillId="5" borderId="43" xfId="51" applyNumberFormat="1" applyFont="1" applyFill="1" applyBorder="1" applyAlignment="1">
      <alignment horizontal="center" vertical="center"/>
    </xf>
    <xf numFmtId="9" fontId="5" fillId="2" borderId="46" xfId="51" applyNumberFormat="1" applyFont="1" applyFill="1" applyBorder="1" applyAlignment="1">
      <alignment horizontal="center" vertical="center"/>
    </xf>
    <xf numFmtId="7" fontId="19" fillId="0" borderId="0" xfId="0" applyNumberFormat="1" applyFont="1" applyFill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  <cellStyle name="常规_訂貨會慢跑鞋部份" xfId="51"/>
    <cellStyle name="一般_CLU421 cfmd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21590</xdr:colOff>
      <xdr:row>1</xdr:row>
      <xdr:rowOff>28575</xdr:rowOff>
    </xdr:from>
    <xdr:to>
      <xdr:col>11</xdr:col>
      <xdr:colOff>842010</xdr:colOff>
      <xdr:row>6</xdr:row>
      <xdr:rowOff>73025</xdr:rowOff>
    </xdr:to>
    <xdr:pic>
      <xdr:nvPicPr>
        <xdr:cNvPr id="2" name="图片 1" descr="1632354321(1)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75775" y="626745"/>
          <a:ext cx="162623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1</xdr:row>
      <xdr:rowOff>19050</xdr:rowOff>
    </xdr:from>
    <xdr:to>
      <xdr:col>11</xdr:col>
      <xdr:colOff>608330</xdr:colOff>
      <xdr:row>6</xdr:row>
      <xdr:rowOff>163830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382760" y="617220"/>
          <a:ext cx="1385570" cy="1021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tabSelected="1" view="pageBreakPreview" zoomScaleNormal="100" topLeftCell="A32" workbookViewId="0">
      <selection activeCell="L17" sqref="L17"/>
    </sheetView>
  </sheetViews>
  <sheetFormatPr defaultColWidth="10" defaultRowHeight="15.6"/>
  <cols>
    <col min="1" max="1" width="12.75" style="1"/>
    <col min="2" max="2" width="15.3796296296296" style="1" customWidth="1"/>
    <col min="3" max="3" width="10.8888888888889" style="1" customWidth="1"/>
    <col min="4" max="4" width="39.25" style="1" customWidth="1"/>
    <col min="5" max="5" width="7.37962962962963" style="1" customWidth="1"/>
    <col min="6" max="6" width="10" style="1"/>
    <col min="7" max="7" width="12.25" style="1" customWidth="1"/>
    <col min="8" max="8" width="10" style="1" customWidth="1"/>
    <col min="9" max="9" width="8.25" style="1" customWidth="1"/>
    <col min="10" max="10" width="10.25" style="1" customWidth="1"/>
    <col min="11" max="11" width="11.75" style="1" customWidth="1"/>
    <col min="12" max="12" width="14.1296296296296" style="1" customWidth="1"/>
    <col min="13" max="13" width="8.62962962962963" style="1" customWidth="1"/>
    <col min="14" max="16384" width="10" style="1"/>
  </cols>
  <sheetData>
    <row r="1" ht="47.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3.8" spans="1:12">
      <c r="A2" s="4" t="s">
        <v>1</v>
      </c>
      <c r="B2" s="5"/>
      <c r="C2" s="6" t="s">
        <v>2</v>
      </c>
      <c r="D2" s="7" t="s">
        <v>3</v>
      </c>
      <c r="E2" s="8" t="s">
        <v>4</v>
      </c>
      <c r="F2" s="8"/>
      <c r="G2" s="9"/>
      <c r="H2" s="10" t="s">
        <v>5</v>
      </c>
      <c r="I2" s="97" t="s">
        <v>6</v>
      </c>
      <c r="J2" s="98"/>
      <c r="K2" s="99" t="s">
        <v>7</v>
      </c>
      <c r="L2" s="100"/>
    </row>
    <row r="3" ht="13.8" spans="1:12">
      <c r="A3" s="11" t="s">
        <v>8</v>
      </c>
      <c r="B3" s="12"/>
      <c r="C3" s="13"/>
      <c r="D3" s="14" t="s">
        <v>9</v>
      </c>
      <c r="E3" s="15"/>
      <c r="F3" s="16"/>
      <c r="G3" s="17"/>
      <c r="H3" s="18" t="s">
        <v>10</v>
      </c>
      <c r="I3" s="101" t="s">
        <v>11</v>
      </c>
      <c r="J3" s="102"/>
      <c r="K3" s="103"/>
      <c r="L3" s="104"/>
    </row>
    <row r="4" ht="13.8" spans="1:12">
      <c r="A4" s="11" t="s">
        <v>12</v>
      </c>
      <c r="B4" s="12"/>
      <c r="C4" s="13" t="s">
        <v>13</v>
      </c>
      <c r="D4" s="14" t="s">
        <v>14</v>
      </c>
      <c r="E4" s="16"/>
      <c r="F4" s="16"/>
      <c r="G4" s="17"/>
      <c r="H4" s="18" t="s">
        <v>15</v>
      </c>
      <c r="I4" s="101" t="s">
        <v>16</v>
      </c>
      <c r="J4" s="102"/>
      <c r="K4" s="103"/>
      <c r="L4" s="104"/>
    </row>
    <row r="5" ht="13.8" spans="1:12">
      <c r="A5" s="11" t="s">
        <v>17</v>
      </c>
      <c r="B5" s="12"/>
      <c r="C5" s="13" t="s">
        <v>18</v>
      </c>
      <c r="D5" s="14" t="s">
        <v>19</v>
      </c>
      <c r="E5" s="15" t="s">
        <v>20</v>
      </c>
      <c r="F5" s="16"/>
      <c r="G5" s="17"/>
      <c r="H5" s="14" t="s">
        <v>21</v>
      </c>
      <c r="I5" s="101" t="s">
        <v>16</v>
      </c>
      <c r="J5" s="102"/>
      <c r="K5" s="103"/>
      <c r="L5" s="104"/>
    </row>
    <row r="6" ht="13.8" spans="1:12">
      <c r="A6" s="11" t="s">
        <v>22</v>
      </c>
      <c r="B6" s="12"/>
      <c r="C6" s="13" t="s">
        <v>23</v>
      </c>
      <c r="D6" s="14" t="s">
        <v>24</v>
      </c>
      <c r="E6" s="15"/>
      <c r="F6" s="16"/>
      <c r="G6" s="17"/>
      <c r="H6" s="14" t="s">
        <v>25</v>
      </c>
      <c r="I6" s="105">
        <v>44635</v>
      </c>
      <c r="J6" s="106"/>
      <c r="K6" s="103"/>
      <c r="L6" s="104"/>
    </row>
    <row r="7" ht="13.8" spans="1:12">
      <c r="A7" s="11" t="s">
        <v>26</v>
      </c>
      <c r="B7" s="12"/>
      <c r="C7" s="13" t="s">
        <v>27</v>
      </c>
      <c r="D7" s="14"/>
      <c r="E7" s="15"/>
      <c r="F7" s="16"/>
      <c r="G7" s="17"/>
      <c r="H7" s="19"/>
      <c r="I7" s="101"/>
      <c r="J7" s="102"/>
      <c r="K7" s="107"/>
      <c r="L7" s="108"/>
    </row>
    <row r="8" ht="13.8" spans="1:12">
      <c r="A8" s="20" t="s">
        <v>28</v>
      </c>
      <c r="B8" s="21"/>
      <c r="C8" s="21"/>
      <c r="D8" s="21"/>
      <c r="E8" s="22"/>
      <c r="F8" s="22"/>
      <c r="G8" s="23"/>
      <c r="H8" s="21"/>
      <c r="I8" s="21"/>
      <c r="J8" s="21"/>
      <c r="K8" s="109"/>
      <c r="L8" s="110"/>
    </row>
    <row r="9" ht="24" spans="1:12">
      <c r="A9" s="24" t="s">
        <v>29</v>
      </c>
      <c r="B9" s="25" t="s">
        <v>30</v>
      </c>
      <c r="C9" s="25" t="s">
        <v>31</v>
      </c>
      <c r="D9" s="25" t="s">
        <v>32</v>
      </c>
      <c r="E9" s="26" t="s">
        <v>33</v>
      </c>
      <c r="F9" s="26" t="s">
        <v>34</v>
      </c>
      <c r="G9" s="27" t="s">
        <v>35</v>
      </c>
      <c r="H9" s="26" t="s">
        <v>36</v>
      </c>
      <c r="I9" s="111" t="s">
        <v>37</v>
      </c>
      <c r="J9" s="26" t="s">
        <v>38</v>
      </c>
      <c r="K9" s="112" t="s">
        <v>39</v>
      </c>
      <c r="L9" s="113" t="s">
        <v>40</v>
      </c>
    </row>
    <row r="10" ht="18" customHeight="1" spans="1:12">
      <c r="A10" s="28">
        <v>1</v>
      </c>
      <c r="B10" s="29" t="s">
        <v>41</v>
      </c>
      <c r="C10" s="30"/>
      <c r="D10" s="31" t="s">
        <v>42</v>
      </c>
      <c r="E10" s="32"/>
      <c r="F10" s="33" t="s">
        <v>43</v>
      </c>
      <c r="G10" s="33">
        <v>40</v>
      </c>
      <c r="H10" s="34">
        <v>0.138</v>
      </c>
      <c r="I10" s="114">
        <v>0.03</v>
      </c>
      <c r="J10" s="115">
        <f t="shared" ref="J10:J41" si="0">(1+I10)*H10</f>
        <v>0.14214</v>
      </c>
      <c r="K10" s="116">
        <f t="shared" ref="K10:K41" si="1">J10*G10</f>
        <v>5.6856</v>
      </c>
      <c r="L10" s="117"/>
    </row>
    <row r="11" ht="18" customHeight="1" spans="1:12">
      <c r="A11" s="28">
        <v>2</v>
      </c>
      <c r="B11" s="29" t="s">
        <v>44</v>
      </c>
      <c r="C11" s="30"/>
      <c r="D11" s="31" t="s">
        <v>45</v>
      </c>
      <c r="E11" s="32"/>
      <c r="F11" s="33" t="s">
        <v>43</v>
      </c>
      <c r="G11" s="33">
        <v>26.5</v>
      </c>
      <c r="H11" s="34">
        <v>0.024</v>
      </c>
      <c r="I11" s="114">
        <v>0.03</v>
      </c>
      <c r="J11" s="115">
        <f t="shared" si="0"/>
        <v>0.02472</v>
      </c>
      <c r="K11" s="116">
        <f t="shared" si="1"/>
        <v>0.65508</v>
      </c>
      <c r="L11" s="117"/>
    </row>
    <row r="12" ht="18" customHeight="1" spans="1:12">
      <c r="A12" s="28">
        <v>3</v>
      </c>
      <c r="B12" s="29" t="s">
        <v>46</v>
      </c>
      <c r="C12" s="30"/>
      <c r="D12" s="31" t="s">
        <v>47</v>
      </c>
      <c r="E12" s="32"/>
      <c r="F12" s="33" t="s">
        <v>43</v>
      </c>
      <c r="G12" s="33">
        <v>58</v>
      </c>
      <c r="H12" s="34">
        <v>0.01</v>
      </c>
      <c r="I12" s="114">
        <v>0.03</v>
      </c>
      <c r="J12" s="115">
        <f t="shared" si="0"/>
        <v>0.0103</v>
      </c>
      <c r="K12" s="116">
        <f t="shared" si="1"/>
        <v>0.5974</v>
      </c>
      <c r="L12" s="117"/>
    </row>
    <row r="13" ht="18" customHeight="1" spans="1:12">
      <c r="A13" s="28">
        <v>4</v>
      </c>
      <c r="B13" s="29" t="s">
        <v>48</v>
      </c>
      <c r="C13" s="30"/>
      <c r="D13" s="31" t="s">
        <v>49</v>
      </c>
      <c r="E13" s="32"/>
      <c r="F13" s="33" t="s">
        <v>43</v>
      </c>
      <c r="G13" s="33">
        <v>58.3</v>
      </c>
      <c r="H13" s="34">
        <v>0.023</v>
      </c>
      <c r="I13" s="114">
        <v>0.03</v>
      </c>
      <c r="J13" s="115">
        <f t="shared" si="0"/>
        <v>0.02369</v>
      </c>
      <c r="K13" s="116">
        <f t="shared" si="1"/>
        <v>1.381127</v>
      </c>
      <c r="L13" s="117"/>
    </row>
    <row r="14" ht="18" customHeight="1" spans="1:12">
      <c r="A14" s="28">
        <v>5</v>
      </c>
      <c r="B14" s="29" t="s">
        <v>50</v>
      </c>
      <c r="C14" s="30"/>
      <c r="D14" s="31" t="s">
        <v>47</v>
      </c>
      <c r="E14" s="32"/>
      <c r="F14" s="33" t="s">
        <v>43</v>
      </c>
      <c r="G14" s="33">
        <v>58</v>
      </c>
      <c r="H14" s="34">
        <v>0.019</v>
      </c>
      <c r="I14" s="114">
        <v>0.03</v>
      </c>
      <c r="J14" s="115">
        <f t="shared" si="0"/>
        <v>0.01957</v>
      </c>
      <c r="K14" s="116">
        <f t="shared" si="1"/>
        <v>1.13506</v>
      </c>
      <c r="L14" s="117"/>
    </row>
    <row r="15" ht="18" customHeight="1" spans="1:12">
      <c r="A15" s="28">
        <v>6</v>
      </c>
      <c r="B15" s="29" t="s">
        <v>51</v>
      </c>
      <c r="C15" s="30"/>
      <c r="D15" s="31" t="s">
        <v>47</v>
      </c>
      <c r="E15" s="32"/>
      <c r="F15" s="35" t="s">
        <v>43</v>
      </c>
      <c r="G15" s="33">
        <v>58</v>
      </c>
      <c r="H15" s="34">
        <v>0.025</v>
      </c>
      <c r="I15" s="114">
        <v>0.03</v>
      </c>
      <c r="J15" s="115">
        <f t="shared" si="0"/>
        <v>0.02575</v>
      </c>
      <c r="K15" s="116">
        <f t="shared" si="1"/>
        <v>1.4935</v>
      </c>
      <c r="L15" s="117"/>
    </row>
    <row r="16" ht="18" customHeight="1" spans="1:12">
      <c r="A16" s="28">
        <v>7</v>
      </c>
      <c r="B16" s="29" t="s">
        <v>52</v>
      </c>
      <c r="C16" s="30"/>
      <c r="D16" s="31" t="s">
        <v>49</v>
      </c>
      <c r="E16" s="32"/>
      <c r="F16" s="33" t="s">
        <v>43</v>
      </c>
      <c r="G16" s="33">
        <v>58.3</v>
      </c>
      <c r="H16" s="34">
        <v>0.0013</v>
      </c>
      <c r="I16" s="114">
        <v>0.03</v>
      </c>
      <c r="J16" s="115">
        <f t="shared" si="0"/>
        <v>0.001339</v>
      </c>
      <c r="K16" s="116">
        <f t="shared" si="1"/>
        <v>0.0780637</v>
      </c>
      <c r="L16" s="117"/>
    </row>
    <row r="17" ht="18" customHeight="1" spans="1:12">
      <c r="A17" s="28">
        <v>8</v>
      </c>
      <c r="B17" s="29" t="s">
        <v>53</v>
      </c>
      <c r="C17" s="30"/>
      <c r="D17" s="31" t="s">
        <v>49</v>
      </c>
      <c r="E17" s="32"/>
      <c r="F17" s="33" t="s">
        <v>43</v>
      </c>
      <c r="G17" s="33">
        <v>58.3</v>
      </c>
      <c r="H17" s="34">
        <v>0.018</v>
      </c>
      <c r="I17" s="114">
        <v>0.03</v>
      </c>
      <c r="J17" s="115">
        <f t="shared" si="0"/>
        <v>0.01854</v>
      </c>
      <c r="K17" s="116">
        <f t="shared" si="1"/>
        <v>1.080882</v>
      </c>
      <c r="L17" s="117"/>
    </row>
    <row r="18" ht="18" customHeight="1" spans="1:12">
      <c r="A18" s="28">
        <v>9</v>
      </c>
      <c r="B18" s="29" t="s">
        <v>54</v>
      </c>
      <c r="C18" s="30"/>
      <c r="D18" s="31" t="s">
        <v>49</v>
      </c>
      <c r="E18" s="32"/>
      <c r="F18" s="33" t="s">
        <v>43</v>
      </c>
      <c r="G18" s="33">
        <v>58.3</v>
      </c>
      <c r="H18" s="34">
        <v>0.007</v>
      </c>
      <c r="I18" s="114">
        <v>0.03</v>
      </c>
      <c r="J18" s="115">
        <f t="shared" si="0"/>
        <v>0.00721</v>
      </c>
      <c r="K18" s="116">
        <f t="shared" si="1"/>
        <v>0.420343</v>
      </c>
      <c r="L18" s="117"/>
    </row>
    <row r="19" ht="18" customHeight="1" spans="1:12">
      <c r="A19" s="28">
        <v>10</v>
      </c>
      <c r="B19" s="29" t="s">
        <v>55</v>
      </c>
      <c r="C19" s="30"/>
      <c r="D19" s="31" t="s">
        <v>49</v>
      </c>
      <c r="E19" s="32"/>
      <c r="F19" s="33" t="s">
        <v>43</v>
      </c>
      <c r="G19" s="33">
        <v>58.3</v>
      </c>
      <c r="H19" s="34">
        <v>0.004</v>
      </c>
      <c r="I19" s="114">
        <v>0.03</v>
      </c>
      <c r="J19" s="115">
        <f t="shared" si="0"/>
        <v>0.00412</v>
      </c>
      <c r="K19" s="116">
        <f t="shared" si="1"/>
        <v>0.240196</v>
      </c>
      <c r="L19" s="117"/>
    </row>
    <row r="20" ht="18" customHeight="1" spans="1:12">
      <c r="A20" s="28">
        <v>11</v>
      </c>
      <c r="B20" s="29" t="s">
        <v>56</v>
      </c>
      <c r="C20" s="30"/>
      <c r="D20" s="31" t="s">
        <v>49</v>
      </c>
      <c r="E20" s="32"/>
      <c r="F20" s="33" t="s">
        <v>43</v>
      </c>
      <c r="G20" s="33">
        <v>58.3</v>
      </c>
      <c r="H20" s="34">
        <v>0.006</v>
      </c>
      <c r="I20" s="114">
        <v>0.03</v>
      </c>
      <c r="J20" s="115">
        <f t="shared" si="0"/>
        <v>0.00618</v>
      </c>
      <c r="K20" s="116">
        <f t="shared" si="1"/>
        <v>0.360294</v>
      </c>
      <c r="L20" s="117"/>
    </row>
    <row r="21" ht="18" customHeight="1" spans="1:12">
      <c r="A21" s="28">
        <v>12</v>
      </c>
      <c r="B21" s="29" t="s">
        <v>57</v>
      </c>
      <c r="C21" s="30"/>
      <c r="D21" s="31" t="s">
        <v>58</v>
      </c>
      <c r="E21" s="32"/>
      <c r="F21" s="33" t="s">
        <v>43</v>
      </c>
      <c r="G21" s="33">
        <v>32</v>
      </c>
      <c r="H21" s="34">
        <v>0.004</v>
      </c>
      <c r="I21" s="114">
        <v>0.03</v>
      </c>
      <c r="J21" s="115">
        <f t="shared" si="0"/>
        <v>0.00412</v>
      </c>
      <c r="K21" s="116">
        <f t="shared" si="1"/>
        <v>0.13184</v>
      </c>
      <c r="L21" s="117"/>
    </row>
    <row r="22" ht="18" customHeight="1" spans="1:12">
      <c r="A22" s="28">
        <v>13</v>
      </c>
      <c r="B22" s="29" t="s">
        <v>59</v>
      </c>
      <c r="C22" s="30"/>
      <c r="D22" s="31" t="s">
        <v>58</v>
      </c>
      <c r="E22" s="32"/>
      <c r="F22" s="33" t="s">
        <v>43</v>
      </c>
      <c r="G22" s="33">
        <v>32</v>
      </c>
      <c r="H22" s="34">
        <v>0.008</v>
      </c>
      <c r="I22" s="114">
        <v>0.03</v>
      </c>
      <c r="J22" s="115">
        <f t="shared" si="0"/>
        <v>0.00824</v>
      </c>
      <c r="K22" s="116">
        <f t="shared" si="1"/>
        <v>0.26368</v>
      </c>
      <c r="L22" s="117"/>
    </row>
    <row r="23" ht="18" customHeight="1" spans="1:12">
      <c r="A23" s="28">
        <v>14</v>
      </c>
      <c r="B23" s="29" t="s">
        <v>60</v>
      </c>
      <c r="C23" s="30"/>
      <c r="D23" s="31" t="s">
        <v>61</v>
      </c>
      <c r="E23" s="32"/>
      <c r="F23" s="33" t="s">
        <v>62</v>
      </c>
      <c r="G23" s="33">
        <v>20.3</v>
      </c>
      <c r="H23" s="34">
        <v>0.032</v>
      </c>
      <c r="I23" s="114">
        <v>0.03</v>
      </c>
      <c r="J23" s="115">
        <f t="shared" si="0"/>
        <v>0.03296</v>
      </c>
      <c r="K23" s="116">
        <f t="shared" si="1"/>
        <v>0.669088</v>
      </c>
      <c r="L23" s="117"/>
    </row>
    <row r="24" ht="18" customHeight="1" spans="1:12">
      <c r="A24" s="28">
        <v>15</v>
      </c>
      <c r="B24" s="29" t="s">
        <v>63</v>
      </c>
      <c r="C24" s="30"/>
      <c r="D24" s="31" t="s">
        <v>61</v>
      </c>
      <c r="E24" s="32"/>
      <c r="F24" s="33" t="s">
        <v>62</v>
      </c>
      <c r="G24" s="33">
        <v>20.3</v>
      </c>
      <c r="H24" s="34">
        <v>0.063</v>
      </c>
      <c r="I24" s="114">
        <v>0.03</v>
      </c>
      <c r="J24" s="115">
        <f t="shared" si="0"/>
        <v>0.06489</v>
      </c>
      <c r="K24" s="116">
        <f t="shared" si="1"/>
        <v>1.317267</v>
      </c>
      <c r="L24" s="117"/>
    </row>
    <row r="25" ht="18" customHeight="1" spans="1:12">
      <c r="A25" s="28">
        <v>16</v>
      </c>
      <c r="B25" s="29" t="s">
        <v>64</v>
      </c>
      <c r="C25" s="30"/>
      <c r="D25" s="31" t="s">
        <v>65</v>
      </c>
      <c r="E25" s="32"/>
      <c r="F25" s="33" t="s">
        <v>43</v>
      </c>
      <c r="G25" s="33">
        <v>27</v>
      </c>
      <c r="H25" s="34">
        <v>0.016</v>
      </c>
      <c r="I25" s="114">
        <v>0.03</v>
      </c>
      <c r="J25" s="115">
        <f t="shared" si="0"/>
        <v>0.01648</v>
      </c>
      <c r="K25" s="116">
        <f t="shared" si="1"/>
        <v>0.44496</v>
      </c>
      <c r="L25" s="117"/>
    </row>
    <row r="26" ht="18" customHeight="1" spans="1:12">
      <c r="A26" s="28">
        <v>17</v>
      </c>
      <c r="B26" s="29" t="s">
        <v>66</v>
      </c>
      <c r="C26" s="30"/>
      <c r="D26" s="31" t="s">
        <v>67</v>
      </c>
      <c r="E26" s="32"/>
      <c r="F26" s="33" t="s">
        <v>43</v>
      </c>
      <c r="G26" s="33">
        <v>3</v>
      </c>
      <c r="H26" s="34">
        <v>0.024</v>
      </c>
      <c r="I26" s="114">
        <v>0.03</v>
      </c>
      <c r="J26" s="115">
        <f t="shared" si="0"/>
        <v>0.02472</v>
      </c>
      <c r="K26" s="116">
        <f t="shared" si="1"/>
        <v>0.07416</v>
      </c>
      <c r="L26" s="117"/>
    </row>
    <row r="27" ht="18" customHeight="1" spans="1:12">
      <c r="A27" s="28">
        <v>18</v>
      </c>
      <c r="B27" s="29" t="s">
        <v>68</v>
      </c>
      <c r="C27" s="30"/>
      <c r="D27" s="31" t="s">
        <v>69</v>
      </c>
      <c r="E27" s="32"/>
      <c r="F27" s="33" t="s">
        <v>43</v>
      </c>
      <c r="G27" s="33">
        <v>10</v>
      </c>
      <c r="H27" s="34">
        <v>0.018</v>
      </c>
      <c r="I27" s="114">
        <v>0.03</v>
      </c>
      <c r="J27" s="115">
        <f t="shared" si="0"/>
        <v>0.01854</v>
      </c>
      <c r="K27" s="116">
        <f t="shared" si="1"/>
        <v>0.1854</v>
      </c>
      <c r="L27" s="117"/>
    </row>
    <row r="28" ht="18" customHeight="1" spans="1:12">
      <c r="A28" s="28">
        <v>19</v>
      </c>
      <c r="B28" s="29" t="s">
        <v>70</v>
      </c>
      <c r="C28" s="30"/>
      <c r="D28" s="31" t="s">
        <v>71</v>
      </c>
      <c r="E28" s="32"/>
      <c r="F28" s="33" t="s">
        <v>43</v>
      </c>
      <c r="G28" s="33">
        <v>6</v>
      </c>
      <c r="H28" s="34">
        <v>0.042</v>
      </c>
      <c r="I28" s="114">
        <v>0.03</v>
      </c>
      <c r="J28" s="115">
        <f t="shared" si="0"/>
        <v>0.04326</v>
      </c>
      <c r="K28" s="116">
        <f t="shared" si="1"/>
        <v>0.25956</v>
      </c>
      <c r="L28" s="117"/>
    </row>
    <row r="29" ht="18" customHeight="1" spans="1:12">
      <c r="A29" s="28">
        <v>20</v>
      </c>
      <c r="B29" s="29" t="s">
        <v>72</v>
      </c>
      <c r="C29" s="30"/>
      <c r="D29" s="31" t="s">
        <v>71</v>
      </c>
      <c r="E29" s="32"/>
      <c r="F29" s="33" t="s">
        <v>43</v>
      </c>
      <c r="G29" s="33">
        <v>6</v>
      </c>
      <c r="H29" s="34">
        <v>0.014</v>
      </c>
      <c r="I29" s="114">
        <v>0.03</v>
      </c>
      <c r="J29" s="115">
        <f t="shared" si="0"/>
        <v>0.01442</v>
      </c>
      <c r="K29" s="116">
        <f t="shared" si="1"/>
        <v>0.08652</v>
      </c>
      <c r="L29" s="117"/>
    </row>
    <row r="30" ht="18" customHeight="1" spans="1:12">
      <c r="A30" s="28">
        <v>21</v>
      </c>
      <c r="B30" s="29" t="s">
        <v>73</v>
      </c>
      <c r="C30" s="30"/>
      <c r="D30" s="31" t="s">
        <v>74</v>
      </c>
      <c r="E30" s="32"/>
      <c r="F30" s="33" t="s">
        <v>75</v>
      </c>
      <c r="G30" s="33">
        <v>15.6</v>
      </c>
      <c r="H30" s="34">
        <v>0.0045</v>
      </c>
      <c r="I30" s="114">
        <v>0.03</v>
      </c>
      <c r="J30" s="115">
        <f t="shared" si="0"/>
        <v>0.004635</v>
      </c>
      <c r="K30" s="116">
        <f t="shared" si="1"/>
        <v>0.072306</v>
      </c>
      <c r="L30" s="117"/>
    </row>
    <row r="31" ht="18" customHeight="1" spans="1:12">
      <c r="A31" s="28">
        <v>22</v>
      </c>
      <c r="B31" s="29" t="s">
        <v>76</v>
      </c>
      <c r="C31" s="30"/>
      <c r="D31" s="31" t="s">
        <v>77</v>
      </c>
      <c r="E31" s="32"/>
      <c r="F31" s="33" t="s">
        <v>78</v>
      </c>
      <c r="G31" s="33">
        <v>18</v>
      </c>
      <c r="H31" s="34">
        <v>0.014</v>
      </c>
      <c r="I31" s="114">
        <v>0.03</v>
      </c>
      <c r="J31" s="115">
        <f t="shared" si="0"/>
        <v>0.01442</v>
      </c>
      <c r="K31" s="116">
        <f t="shared" si="1"/>
        <v>0.25956</v>
      </c>
      <c r="L31" s="117"/>
    </row>
    <row r="32" ht="18" customHeight="1" spans="1:12">
      <c r="A32" s="28">
        <v>23</v>
      </c>
      <c r="B32" s="29" t="s">
        <v>79</v>
      </c>
      <c r="C32" s="30"/>
      <c r="D32" s="31" t="s">
        <v>80</v>
      </c>
      <c r="E32" s="32"/>
      <c r="F32" s="35" t="s">
        <v>81</v>
      </c>
      <c r="G32" s="33">
        <v>0.5</v>
      </c>
      <c r="H32" s="34">
        <v>1</v>
      </c>
      <c r="I32" s="114">
        <v>0.03</v>
      </c>
      <c r="J32" s="115">
        <f t="shared" si="0"/>
        <v>1.03</v>
      </c>
      <c r="K32" s="116">
        <f t="shared" si="1"/>
        <v>0.515</v>
      </c>
      <c r="L32" s="117"/>
    </row>
    <row r="33" ht="18" customHeight="1" spans="1:12">
      <c r="A33" s="28">
        <v>24</v>
      </c>
      <c r="B33" s="29" t="s">
        <v>82</v>
      </c>
      <c r="C33" s="30"/>
      <c r="D33" s="31" t="s">
        <v>83</v>
      </c>
      <c r="E33" s="32"/>
      <c r="F33" s="33" t="s">
        <v>75</v>
      </c>
      <c r="G33" s="33">
        <v>0.75</v>
      </c>
      <c r="H33" s="34">
        <v>0.36</v>
      </c>
      <c r="I33" s="114">
        <v>0.03</v>
      </c>
      <c r="J33" s="115">
        <f t="shared" si="0"/>
        <v>0.3708</v>
      </c>
      <c r="K33" s="116">
        <f t="shared" si="1"/>
        <v>0.2781</v>
      </c>
      <c r="L33" s="117"/>
    </row>
    <row r="34" ht="18" customHeight="1" spans="1:12">
      <c r="A34" s="28">
        <v>25</v>
      </c>
      <c r="B34" s="29" t="s">
        <v>84</v>
      </c>
      <c r="C34" s="30"/>
      <c r="D34" s="31" t="s">
        <v>83</v>
      </c>
      <c r="E34" s="32"/>
      <c r="F34" s="33" t="s">
        <v>75</v>
      </c>
      <c r="G34" s="33">
        <v>0.75</v>
      </c>
      <c r="H34" s="34">
        <v>0.76</v>
      </c>
      <c r="I34" s="114">
        <v>0.03</v>
      </c>
      <c r="J34" s="115">
        <f t="shared" si="0"/>
        <v>0.7828</v>
      </c>
      <c r="K34" s="116">
        <f t="shared" si="1"/>
        <v>0.5871</v>
      </c>
      <c r="L34" s="117"/>
    </row>
    <row r="35" ht="18" customHeight="1" spans="1:12">
      <c r="A35" s="28">
        <v>26</v>
      </c>
      <c r="B35" s="29" t="s">
        <v>85</v>
      </c>
      <c r="C35" s="30"/>
      <c r="D35" s="31" t="s">
        <v>86</v>
      </c>
      <c r="E35" s="32"/>
      <c r="F35" s="33" t="s">
        <v>75</v>
      </c>
      <c r="G35" s="33">
        <v>1.45</v>
      </c>
      <c r="H35" s="34">
        <v>0.1</v>
      </c>
      <c r="I35" s="114">
        <v>0.03</v>
      </c>
      <c r="J35" s="115">
        <f t="shared" si="0"/>
        <v>0.103</v>
      </c>
      <c r="K35" s="116">
        <f t="shared" si="1"/>
        <v>0.14935</v>
      </c>
      <c r="L35" s="117"/>
    </row>
    <row r="36" ht="18" customHeight="1" spans="1:12">
      <c r="A36" s="28">
        <v>27</v>
      </c>
      <c r="B36" s="29" t="s">
        <v>87</v>
      </c>
      <c r="C36" s="30"/>
      <c r="D36" s="31" t="s">
        <v>86</v>
      </c>
      <c r="E36" s="32"/>
      <c r="F36" s="33" t="s">
        <v>75</v>
      </c>
      <c r="G36" s="33">
        <v>1.45</v>
      </c>
      <c r="H36" s="34">
        <v>0.2</v>
      </c>
      <c r="I36" s="114">
        <v>0.03</v>
      </c>
      <c r="J36" s="115">
        <f t="shared" si="0"/>
        <v>0.206</v>
      </c>
      <c r="K36" s="116">
        <f t="shared" si="1"/>
        <v>0.2987</v>
      </c>
      <c r="L36" s="117"/>
    </row>
    <row r="37" ht="18" customHeight="1" spans="1:12">
      <c r="A37" s="28">
        <v>28</v>
      </c>
      <c r="B37" s="29" t="s">
        <v>88</v>
      </c>
      <c r="C37" s="30"/>
      <c r="D37" s="31" t="s">
        <v>89</v>
      </c>
      <c r="E37" s="32"/>
      <c r="F37" s="33" t="s">
        <v>75</v>
      </c>
      <c r="G37" s="33">
        <v>1.65</v>
      </c>
      <c r="H37" s="34">
        <v>0.3</v>
      </c>
      <c r="I37" s="114">
        <v>0.03</v>
      </c>
      <c r="J37" s="115">
        <f t="shared" si="0"/>
        <v>0.309</v>
      </c>
      <c r="K37" s="116">
        <f t="shared" si="1"/>
        <v>0.50985</v>
      </c>
      <c r="L37" s="117"/>
    </row>
    <row r="38" ht="18" customHeight="1" spans="1:12">
      <c r="A38" s="28">
        <v>29</v>
      </c>
      <c r="B38" s="29" t="s">
        <v>90</v>
      </c>
      <c r="C38" s="30"/>
      <c r="D38" s="36" t="s">
        <v>91</v>
      </c>
      <c r="E38" s="32"/>
      <c r="F38" s="35" t="s">
        <v>92</v>
      </c>
      <c r="G38" s="33">
        <v>0.06</v>
      </c>
      <c r="H38" s="37">
        <v>4</v>
      </c>
      <c r="I38" s="114">
        <v>0.03</v>
      </c>
      <c r="J38" s="115">
        <f t="shared" si="0"/>
        <v>4.12</v>
      </c>
      <c r="K38" s="116">
        <f t="shared" si="1"/>
        <v>0.2472</v>
      </c>
      <c r="L38" s="118"/>
    </row>
    <row r="39" ht="18" customHeight="1" spans="1:12">
      <c r="A39" s="38">
        <v>30</v>
      </c>
      <c r="B39" s="39" t="s">
        <v>93</v>
      </c>
      <c r="C39" s="40"/>
      <c r="D39" s="41" t="s">
        <v>94</v>
      </c>
      <c r="E39" s="42"/>
      <c r="F39" s="43" t="s">
        <v>92</v>
      </c>
      <c r="G39" s="44">
        <v>0.25</v>
      </c>
      <c r="H39" s="37">
        <v>4</v>
      </c>
      <c r="I39" s="119">
        <v>0.03</v>
      </c>
      <c r="J39" s="120">
        <f t="shared" si="0"/>
        <v>4.12</v>
      </c>
      <c r="K39" s="121">
        <f t="shared" si="1"/>
        <v>1.03</v>
      </c>
      <c r="L39" s="118" t="s">
        <v>95</v>
      </c>
    </row>
    <row r="40" ht="18" customHeight="1" spans="1:12">
      <c r="A40" s="28">
        <v>31</v>
      </c>
      <c r="B40" s="29" t="s">
        <v>96</v>
      </c>
      <c r="C40" s="30"/>
      <c r="D40" s="29" t="s">
        <v>97</v>
      </c>
      <c r="E40" s="32"/>
      <c r="F40" s="45" t="s">
        <v>43</v>
      </c>
      <c r="G40" s="33">
        <v>12</v>
      </c>
      <c r="H40" s="34">
        <v>0.037</v>
      </c>
      <c r="I40" s="114">
        <v>0.03</v>
      </c>
      <c r="J40" s="115">
        <f t="shared" si="0"/>
        <v>0.03811</v>
      </c>
      <c r="K40" s="116">
        <f t="shared" si="1"/>
        <v>0.45732</v>
      </c>
      <c r="L40" s="117"/>
    </row>
    <row r="41" ht="18" customHeight="1" spans="1:12">
      <c r="A41" s="28">
        <v>32</v>
      </c>
      <c r="B41" s="29" t="s">
        <v>98</v>
      </c>
      <c r="C41" s="30"/>
      <c r="D41" s="29" t="s">
        <v>99</v>
      </c>
      <c r="E41" s="32"/>
      <c r="F41" s="46" t="s">
        <v>81</v>
      </c>
      <c r="G41" s="33">
        <v>0.1</v>
      </c>
      <c r="H41" s="34">
        <v>1</v>
      </c>
      <c r="I41" s="114">
        <v>0.03</v>
      </c>
      <c r="J41" s="115">
        <f t="shared" si="0"/>
        <v>1.03</v>
      </c>
      <c r="K41" s="116">
        <f t="shared" si="1"/>
        <v>0.103</v>
      </c>
      <c r="L41" s="117"/>
    </row>
    <row r="42" ht="13.8" spans="1:13">
      <c r="A42" s="47"/>
      <c r="B42" s="48"/>
      <c r="C42" s="49"/>
      <c r="D42" s="50"/>
      <c r="E42" s="49"/>
      <c r="F42" s="49"/>
      <c r="G42" s="49"/>
      <c r="H42" s="51" t="s">
        <v>100</v>
      </c>
      <c r="I42" s="122"/>
      <c r="J42" s="123"/>
      <c r="K42" s="124">
        <f>SUM(K10:K41)</f>
        <v>21.0675067</v>
      </c>
      <c r="L42" s="125"/>
      <c r="M42" s="126"/>
    </row>
    <row r="43" ht="13.8" spans="1:12">
      <c r="A43" s="52" t="s">
        <v>101</v>
      </c>
      <c r="B43" s="53"/>
      <c r="C43" s="54"/>
      <c r="D43" s="55"/>
      <c r="E43" s="54"/>
      <c r="F43" s="54"/>
      <c r="G43" s="56"/>
      <c r="H43" s="54"/>
      <c r="I43" s="54"/>
      <c r="J43" s="54"/>
      <c r="K43" s="127"/>
      <c r="L43" s="128"/>
    </row>
    <row r="44" ht="13.8" spans="1:12">
      <c r="A44" s="28">
        <v>1</v>
      </c>
      <c r="B44" s="29" t="s">
        <v>102</v>
      </c>
      <c r="C44" s="30"/>
      <c r="D44" s="29" t="s">
        <v>103</v>
      </c>
      <c r="E44" s="32"/>
      <c r="F44" s="45" t="s">
        <v>104</v>
      </c>
      <c r="G44" s="33">
        <v>1.6</v>
      </c>
      <c r="H44" s="34">
        <v>1</v>
      </c>
      <c r="I44" s="114">
        <v>0.03</v>
      </c>
      <c r="J44" s="115">
        <f>(1+I44)*H44</f>
        <v>1.03</v>
      </c>
      <c r="K44" s="116">
        <f>G44*J44</f>
        <v>1.648</v>
      </c>
      <c r="L44" s="117"/>
    </row>
    <row r="45" ht="13.8" spans="1:12">
      <c r="A45" s="28">
        <v>2</v>
      </c>
      <c r="B45" s="29" t="s">
        <v>105</v>
      </c>
      <c r="C45" s="30"/>
      <c r="D45" s="29" t="s">
        <v>106</v>
      </c>
      <c r="E45" s="32"/>
      <c r="F45" s="45" t="s">
        <v>104</v>
      </c>
      <c r="G45" s="33">
        <v>0.7</v>
      </c>
      <c r="H45" s="34">
        <v>1</v>
      </c>
      <c r="I45" s="114">
        <v>0.03</v>
      </c>
      <c r="J45" s="115">
        <f>(1+I45)*H45</f>
        <v>1.03</v>
      </c>
      <c r="K45" s="116">
        <f>G45*J45</f>
        <v>0.721</v>
      </c>
      <c r="L45" s="117"/>
    </row>
    <row r="46" ht="13.8" spans="1:12">
      <c r="A46" s="28">
        <v>3</v>
      </c>
      <c r="B46" s="29"/>
      <c r="C46" s="30"/>
      <c r="D46" s="29"/>
      <c r="E46" s="32"/>
      <c r="F46" s="45" t="s">
        <v>104</v>
      </c>
      <c r="G46" s="57"/>
      <c r="H46" s="34">
        <v>1</v>
      </c>
      <c r="I46" s="114">
        <v>0</v>
      </c>
      <c r="J46" s="115">
        <f>(1+I46)*H46</f>
        <v>1</v>
      </c>
      <c r="K46" s="116">
        <f>G46*J46</f>
        <v>0</v>
      </c>
      <c r="L46" s="117"/>
    </row>
    <row r="47" ht="13.8" spans="1:13">
      <c r="A47" s="58"/>
      <c r="B47" s="58"/>
      <c r="C47" s="58"/>
      <c r="D47" s="59"/>
      <c r="E47" s="58"/>
      <c r="F47" s="58"/>
      <c r="G47" s="60"/>
      <c r="H47" s="61" t="s">
        <v>107</v>
      </c>
      <c r="I47" s="129"/>
      <c r="J47" s="130"/>
      <c r="K47" s="131">
        <f>SUM(K44:K46)</f>
        <v>2.369</v>
      </c>
      <c r="L47" s="132"/>
      <c r="M47" s="126"/>
    </row>
    <row r="48" ht="13.8" spans="1:12">
      <c r="A48" s="62" t="s">
        <v>108</v>
      </c>
      <c r="B48" s="63"/>
      <c r="C48" s="64"/>
      <c r="D48" s="65"/>
      <c r="E48" s="64"/>
      <c r="F48" s="64"/>
      <c r="G48" s="66"/>
      <c r="H48" s="67"/>
      <c r="I48" s="67"/>
      <c r="J48" s="67"/>
      <c r="K48" s="133"/>
      <c r="L48" s="134"/>
    </row>
    <row r="49" ht="13.8" spans="1:12">
      <c r="A49" s="28">
        <v>1</v>
      </c>
      <c r="B49" s="29" t="s">
        <v>109</v>
      </c>
      <c r="C49" s="13" t="s">
        <v>18</v>
      </c>
      <c r="D49" s="29" t="s">
        <v>110</v>
      </c>
      <c r="E49" s="32"/>
      <c r="F49" s="45" t="s">
        <v>104</v>
      </c>
      <c r="G49" s="68">
        <v>29.4</v>
      </c>
      <c r="H49" s="34">
        <v>1</v>
      </c>
      <c r="I49" s="114">
        <v>0</v>
      </c>
      <c r="J49" s="115"/>
      <c r="K49" s="116">
        <f>G49*H49</f>
        <v>29.4</v>
      </c>
      <c r="L49" s="117"/>
    </row>
    <row r="50" ht="13.8" spans="1:12">
      <c r="A50" s="28">
        <v>2</v>
      </c>
      <c r="B50" s="29"/>
      <c r="C50" s="30"/>
      <c r="D50" s="29"/>
      <c r="E50" s="32"/>
      <c r="F50" s="45" t="s">
        <v>104</v>
      </c>
      <c r="G50" s="33"/>
      <c r="H50" s="34"/>
      <c r="I50" s="114">
        <v>0</v>
      </c>
      <c r="J50" s="115"/>
      <c r="K50" s="116">
        <v>0</v>
      </c>
      <c r="L50" s="117"/>
    </row>
    <row r="51" ht="13.8" spans="1:12">
      <c r="A51" s="28">
        <v>3</v>
      </c>
      <c r="B51" s="29"/>
      <c r="C51" s="30"/>
      <c r="D51" s="29"/>
      <c r="E51" s="32"/>
      <c r="F51" s="45" t="s">
        <v>104</v>
      </c>
      <c r="G51" s="33"/>
      <c r="H51" s="34"/>
      <c r="I51" s="114">
        <v>0</v>
      </c>
      <c r="J51" s="115"/>
      <c r="K51" s="116">
        <v>0</v>
      </c>
      <c r="L51" s="117"/>
    </row>
    <row r="52" ht="14.55" spans="1:13">
      <c r="A52" s="69"/>
      <c r="B52" s="70"/>
      <c r="C52" s="71"/>
      <c r="D52" s="70"/>
      <c r="E52" s="71"/>
      <c r="F52" s="71"/>
      <c r="G52" s="72"/>
      <c r="H52" s="73" t="s">
        <v>111</v>
      </c>
      <c r="I52" s="135"/>
      <c r="J52" s="136"/>
      <c r="K52" s="137">
        <f>SUM(K49:K51)</f>
        <v>29.4</v>
      </c>
      <c r="L52" s="138"/>
      <c r="M52" s="126"/>
    </row>
    <row r="53" ht="13.8" spans="1:12">
      <c r="A53" s="74" t="s">
        <v>112</v>
      </c>
      <c r="B53" s="75"/>
      <c r="C53" s="76"/>
      <c r="D53" s="77"/>
      <c r="E53" s="76"/>
      <c r="F53" s="76"/>
      <c r="G53" s="78"/>
      <c r="H53" s="77"/>
      <c r="I53" s="77"/>
      <c r="J53" s="77"/>
      <c r="K53" s="77"/>
      <c r="L53" s="139"/>
    </row>
    <row r="54" ht="13.8" spans="1:12">
      <c r="A54" s="79">
        <v>1</v>
      </c>
      <c r="B54" s="80" t="s">
        <v>113</v>
      </c>
      <c r="C54" s="81"/>
      <c r="D54" s="80" t="s">
        <v>114</v>
      </c>
      <c r="E54" s="82"/>
      <c r="F54" s="83" t="s">
        <v>81</v>
      </c>
      <c r="G54" s="84">
        <v>1.6</v>
      </c>
      <c r="H54" s="85">
        <v>1</v>
      </c>
      <c r="I54" s="140">
        <v>0</v>
      </c>
      <c r="J54" s="91"/>
      <c r="K54" s="141">
        <f>G54*H54</f>
        <v>1.6</v>
      </c>
      <c r="L54" s="142"/>
    </row>
    <row r="55" ht="13.8" spans="1:12">
      <c r="A55" s="79">
        <v>2</v>
      </c>
      <c r="B55" s="80" t="s">
        <v>115</v>
      </c>
      <c r="C55" s="81"/>
      <c r="D55" s="80" t="s">
        <v>116</v>
      </c>
      <c r="E55" s="86"/>
      <c r="F55" s="83" t="s">
        <v>81</v>
      </c>
      <c r="G55" s="84">
        <v>5</v>
      </c>
      <c r="H55" s="85">
        <v>1</v>
      </c>
      <c r="I55" s="140">
        <v>0</v>
      </c>
      <c r="J55" s="91"/>
      <c r="K55" s="141">
        <f t="shared" ref="K55:K64" si="2">G55*H55</f>
        <v>5</v>
      </c>
      <c r="L55" s="142"/>
    </row>
    <row r="56" ht="13.8" spans="1:12">
      <c r="A56" s="79">
        <v>3</v>
      </c>
      <c r="B56" s="87" t="s">
        <v>117</v>
      </c>
      <c r="C56" s="88"/>
      <c r="D56" s="80"/>
      <c r="E56" s="89" t="s">
        <v>118</v>
      </c>
      <c r="F56" s="90" t="s">
        <v>81</v>
      </c>
      <c r="G56" s="84">
        <v>0.45</v>
      </c>
      <c r="H56" s="91">
        <v>1</v>
      </c>
      <c r="I56" s="140">
        <v>0</v>
      </c>
      <c r="J56" s="91"/>
      <c r="K56" s="141">
        <f t="shared" si="2"/>
        <v>0.45</v>
      </c>
      <c r="L56" s="143"/>
    </row>
    <row r="57" ht="13.8" spans="1:12">
      <c r="A57" s="79">
        <v>4</v>
      </c>
      <c r="B57" s="87" t="s">
        <v>119</v>
      </c>
      <c r="C57" s="88"/>
      <c r="D57" s="80"/>
      <c r="E57" s="89"/>
      <c r="F57" s="90" t="s">
        <v>81</v>
      </c>
      <c r="G57" s="84">
        <v>0.5</v>
      </c>
      <c r="H57" s="91">
        <v>1</v>
      </c>
      <c r="I57" s="140">
        <v>0</v>
      </c>
      <c r="J57" s="91"/>
      <c r="K57" s="141">
        <f t="shared" si="2"/>
        <v>0.5</v>
      </c>
      <c r="L57" s="143"/>
    </row>
    <row r="58" ht="13.8" spans="1:12">
      <c r="A58" s="79">
        <v>5</v>
      </c>
      <c r="B58" s="92" t="s">
        <v>120</v>
      </c>
      <c r="C58" s="88"/>
      <c r="D58" s="80"/>
      <c r="E58" s="88"/>
      <c r="F58" s="90" t="s">
        <v>81</v>
      </c>
      <c r="G58" s="84">
        <v>0.3</v>
      </c>
      <c r="H58" s="91">
        <v>1</v>
      </c>
      <c r="I58" s="140">
        <v>0</v>
      </c>
      <c r="J58" s="91"/>
      <c r="K58" s="141">
        <f t="shared" si="2"/>
        <v>0.3</v>
      </c>
      <c r="L58" s="143"/>
    </row>
    <row r="59" ht="13.8" spans="1:12">
      <c r="A59" s="79">
        <v>6</v>
      </c>
      <c r="B59" s="93" t="s">
        <v>121</v>
      </c>
      <c r="C59" s="88"/>
      <c r="D59" s="80"/>
      <c r="E59" s="88"/>
      <c r="F59" s="90" t="s">
        <v>81</v>
      </c>
      <c r="G59" s="84">
        <v>1.2</v>
      </c>
      <c r="H59" s="91">
        <v>1</v>
      </c>
      <c r="I59" s="140">
        <v>0</v>
      </c>
      <c r="J59" s="91"/>
      <c r="K59" s="141">
        <f t="shared" si="2"/>
        <v>1.2</v>
      </c>
      <c r="L59" s="143"/>
    </row>
    <row r="60" ht="13.8" spans="1:12">
      <c r="A60" s="79">
        <v>7</v>
      </c>
      <c r="B60" s="94" t="s">
        <v>122</v>
      </c>
      <c r="C60" s="88"/>
      <c r="D60" s="95"/>
      <c r="E60" s="88"/>
      <c r="F60" s="90" t="s">
        <v>81</v>
      </c>
      <c r="G60" s="84">
        <v>5</v>
      </c>
      <c r="H60" s="91">
        <v>1</v>
      </c>
      <c r="I60" s="140">
        <v>0</v>
      </c>
      <c r="J60" s="91"/>
      <c r="K60" s="141">
        <f t="shared" si="2"/>
        <v>5</v>
      </c>
      <c r="L60" s="143"/>
    </row>
    <row r="61" ht="13.8" spans="1:12">
      <c r="A61" s="79">
        <v>8</v>
      </c>
      <c r="B61" s="96" t="s">
        <v>123</v>
      </c>
      <c r="C61" s="88"/>
      <c r="D61" s="80"/>
      <c r="E61" s="88"/>
      <c r="F61" s="90" t="s">
        <v>81</v>
      </c>
      <c r="G61" s="84">
        <v>1</v>
      </c>
      <c r="H61" s="91">
        <v>1</v>
      </c>
      <c r="I61" s="140">
        <v>0</v>
      </c>
      <c r="J61" s="91"/>
      <c r="K61" s="141">
        <f t="shared" si="2"/>
        <v>1</v>
      </c>
      <c r="L61" s="143"/>
    </row>
    <row r="62" ht="13.8" spans="1:12">
      <c r="A62" s="79">
        <v>9</v>
      </c>
      <c r="B62" s="96" t="s">
        <v>124</v>
      </c>
      <c r="C62" s="88"/>
      <c r="D62" s="95"/>
      <c r="E62" s="88"/>
      <c r="F62" s="90" t="s">
        <v>81</v>
      </c>
      <c r="G62" s="84">
        <v>1</v>
      </c>
      <c r="H62" s="91">
        <v>1</v>
      </c>
      <c r="I62" s="140">
        <v>0</v>
      </c>
      <c r="J62" s="91"/>
      <c r="K62" s="141">
        <f t="shared" si="2"/>
        <v>1</v>
      </c>
      <c r="L62" s="143"/>
    </row>
    <row r="63" ht="13.8" spans="1:12">
      <c r="A63" s="79">
        <v>10</v>
      </c>
      <c r="B63" s="96" t="s">
        <v>125</v>
      </c>
      <c r="C63" s="88"/>
      <c r="D63" s="95" t="s">
        <v>126</v>
      </c>
      <c r="E63" s="88"/>
      <c r="F63" s="90" t="s">
        <v>81</v>
      </c>
      <c r="G63" s="84">
        <v>0.5</v>
      </c>
      <c r="H63" s="91">
        <v>1</v>
      </c>
      <c r="I63" s="140">
        <v>0</v>
      </c>
      <c r="J63" s="91"/>
      <c r="K63" s="141">
        <f t="shared" si="2"/>
        <v>0.5</v>
      </c>
      <c r="L63" s="143"/>
    </row>
    <row r="64" ht="13.8" spans="1:12">
      <c r="A64" s="79">
        <v>11</v>
      </c>
      <c r="B64" s="96" t="s">
        <v>127</v>
      </c>
      <c r="C64" s="88"/>
      <c r="D64" s="95" t="s">
        <v>128</v>
      </c>
      <c r="E64" s="88"/>
      <c r="F64" s="90" t="s">
        <v>81</v>
      </c>
      <c r="G64" s="84">
        <v>0.5</v>
      </c>
      <c r="H64" s="91">
        <v>1</v>
      </c>
      <c r="I64" s="140">
        <v>0</v>
      </c>
      <c r="J64" s="91"/>
      <c r="K64" s="141">
        <f t="shared" si="2"/>
        <v>0.5</v>
      </c>
      <c r="L64" s="143"/>
    </row>
    <row r="65" ht="13.8" spans="1:13">
      <c r="A65" s="144"/>
      <c r="B65" s="145"/>
      <c r="C65" s="145"/>
      <c r="D65" s="58"/>
      <c r="E65" s="58"/>
      <c r="F65" s="58"/>
      <c r="G65" s="146"/>
      <c r="H65" s="147" t="s">
        <v>129</v>
      </c>
      <c r="I65" s="147"/>
      <c r="J65" s="147"/>
      <c r="K65" s="131">
        <f>SUM(K54:K64)</f>
        <v>17.05</v>
      </c>
      <c r="L65" s="132"/>
      <c r="M65" s="126"/>
    </row>
    <row r="66" ht="13.8" spans="1:12">
      <c r="A66" s="148" t="s">
        <v>130</v>
      </c>
      <c r="B66" s="149"/>
      <c r="C66" s="149"/>
      <c r="D66" s="150"/>
      <c r="E66" s="151"/>
      <c r="F66" s="151"/>
      <c r="G66" s="152"/>
      <c r="H66" s="153"/>
      <c r="I66" s="153"/>
      <c r="J66" s="153"/>
      <c r="K66" s="153"/>
      <c r="L66" s="184"/>
    </row>
    <row r="67" ht="13.8" spans="1:12">
      <c r="A67" s="79">
        <v>1</v>
      </c>
      <c r="B67" s="154" t="s">
        <v>131</v>
      </c>
      <c r="C67" s="155"/>
      <c r="D67" s="155"/>
      <c r="E67" s="155"/>
      <c r="F67" s="155"/>
      <c r="G67" s="155"/>
      <c r="H67" s="155"/>
      <c r="I67" s="155"/>
      <c r="J67" s="156"/>
      <c r="K67" s="185"/>
      <c r="L67" s="186"/>
    </row>
    <row r="68" ht="13.8" spans="1:12">
      <c r="A68" s="79">
        <v>2</v>
      </c>
      <c r="B68" s="156" t="s">
        <v>132</v>
      </c>
      <c r="C68" s="157" t="s">
        <v>133</v>
      </c>
      <c r="D68" s="158" t="s">
        <v>134</v>
      </c>
      <c r="E68" s="159" t="s">
        <v>135</v>
      </c>
      <c r="F68" s="160" t="s">
        <v>131</v>
      </c>
      <c r="G68" s="84"/>
      <c r="H68" s="91"/>
      <c r="I68" s="187"/>
      <c r="J68" s="188"/>
      <c r="K68" s="141"/>
      <c r="L68" s="189"/>
    </row>
    <row r="69" ht="13.8" spans="1:12">
      <c r="A69" s="79">
        <v>3</v>
      </c>
      <c r="B69" s="161" t="s">
        <v>136</v>
      </c>
      <c r="C69" s="162"/>
      <c r="D69" s="162"/>
      <c r="E69" s="163"/>
      <c r="F69" s="164" t="s">
        <v>81</v>
      </c>
      <c r="G69" s="84"/>
      <c r="H69" s="91"/>
      <c r="I69" s="140"/>
      <c r="J69" s="188"/>
      <c r="K69" s="190">
        <v>3.16</v>
      </c>
      <c r="L69" s="191"/>
    </row>
    <row r="70" ht="13.8" spans="1:12">
      <c r="A70" s="79">
        <v>4</v>
      </c>
      <c r="B70" s="165" t="s">
        <v>137</v>
      </c>
      <c r="C70" s="162"/>
      <c r="D70" s="162"/>
      <c r="E70" s="163"/>
      <c r="F70" s="164" t="s">
        <v>81</v>
      </c>
      <c r="G70" s="84"/>
      <c r="H70" s="91"/>
      <c r="I70" s="140"/>
      <c r="J70" s="188"/>
      <c r="K70" s="190">
        <v>13.5</v>
      </c>
      <c r="L70" s="191"/>
    </row>
    <row r="71" ht="13.8" spans="1:12">
      <c r="A71" s="79">
        <v>5</v>
      </c>
      <c r="B71" s="165" t="s">
        <v>138</v>
      </c>
      <c r="C71" s="162"/>
      <c r="D71" s="162"/>
      <c r="E71" s="163"/>
      <c r="F71" s="164" t="s">
        <v>81</v>
      </c>
      <c r="G71" s="84"/>
      <c r="H71" s="91"/>
      <c r="I71" s="140"/>
      <c r="J71" s="188"/>
      <c r="K71" s="190">
        <v>4.5</v>
      </c>
      <c r="L71" s="191"/>
    </row>
    <row r="72" ht="13.8" spans="1:12">
      <c r="A72" s="79">
        <v>6</v>
      </c>
      <c r="B72" s="161" t="s">
        <v>139</v>
      </c>
      <c r="C72" s="166"/>
      <c r="D72" s="88"/>
      <c r="E72" s="88"/>
      <c r="F72" s="164" t="s">
        <v>81</v>
      </c>
      <c r="G72" s="84"/>
      <c r="H72" s="91"/>
      <c r="I72" s="140"/>
      <c r="J72" s="188"/>
      <c r="K72" s="190">
        <v>4</v>
      </c>
      <c r="L72" s="192"/>
    </row>
    <row r="73" ht="13.8" spans="1:12">
      <c r="A73" s="79">
        <v>7</v>
      </c>
      <c r="B73" s="167" t="s">
        <v>140</v>
      </c>
      <c r="C73" s="166"/>
      <c r="D73" s="88"/>
      <c r="E73" s="88"/>
      <c r="F73" s="164" t="s">
        <v>81</v>
      </c>
      <c r="G73" s="84"/>
      <c r="H73" s="91"/>
      <c r="I73" s="140"/>
      <c r="J73" s="188"/>
      <c r="K73" s="190">
        <v>1</v>
      </c>
      <c r="L73" s="192"/>
    </row>
    <row r="74" ht="13.8" spans="1:12">
      <c r="A74" s="79">
        <v>8</v>
      </c>
      <c r="B74" s="165" t="s">
        <v>141</v>
      </c>
      <c r="C74" s="168"/>
      <c r="D74" s="169"/>
      <c r="E74" s="88"/>
      <c r="F74" s="164" t="s">
        <v>81</v>
      </c>
      <c r="G74" s="84"/>
      <c r="H74" s="91"/>
      <c r="I74" s="140"/>
      <c r="J74" s="188"/>
      <c r="K74" s="193">
        <v>8</v>
      </c>
      <c r="L74" s="191"/>
    </row>
    <row r="75" ht="13.8" spans="1:12">
      <c r="A75" s="79">
        <v>9</v>
      </c>
      <c r="B75" s="170" t="s">
        <v>142</v>
      </c>
      <c r="C75" s="171"/>
      <c r="D75" s="169"/>
      <c r="E75" s="88"/>
      <c r="F75" s="164" t="s">
        <v>81</v>
      </c>
      <c r="G75" s="84"/>
      <c r="H75" s="91"/>
      <c r="I75" s="140"/>
      <c r="J75" s="188"/>
      <c r="K75" s="193">
        <v>5</v>
      </c>
      <c r="L75" s="191"/>
    </row>
    <row r="76" ht="13.8" spans="1:13">
      <c r="A76" s="172" t="s">
        <v>143</v>
      </c>
      <c r="B76" s="173" t="s">
        <v>144</v>
      </c>
      <c r="C76" s="71"/>
      <c r="D76" s="174"/>
      <c r="E76" s="71"/>
      <c r="F76" s="71"/>
      <c r="G76" s="175"/>
      <c r="H76" s="175"/>
      <c r="I76" s="194"/>
      <c r="J76" s="175"/>
      <c r="K76" s="195">
        <v>2</v>
      </c>
      <c r="L76" s="196"/>
      <c r="M76" s="126"/>
    </row>
    <row r="77" ht="27" customHeight="1" spans="1:12">
      <c r="A77" s="176"/>
      <c r="B77" s="177"/>
      <c r="C77" s="178"/>
      <c r="D77" s="179"/>
      <c r="E77" s="180"/>
      <c r="F77" s="180"/>
      <c r="G77" s="181"/>
      <c r="H77" s="182"/>
      <c r="I77" s="197" t="s">
        <v>145</v>
      </c>
      <c r="J77" s="198"/>
      <c r="K77" s="199">
        <f>SUM(K42,K47,K52,K65,K67:K76)</f>
        <v>111.0465067</v>
      </c>
      <c r="L77" s="200"/>
    </row>
    <row r="78" ht="23.1" customHeight="1" spans="11:11">
      <c r="K78" s="201"/>
    </row>
    <row r="84" spans="5:12">
      <c r="E84" s="183"/>
      <c r="F84" s="183"/>
      <c r="G84" s="183"/>
      <c r="H84" s="183"/>
      <c r="I84" s="183"/>
      <c r="J84" s="183"/>
      <c r="K84" s="183"/>
      <c r="L84" s="183"/>
    </row>
    <row r="85" spans="5:12">
      <c r="E85" s="183"/>
      <c r="F85" s="183"/>
      <c r="G85" s="183"/>
      <c r="H85" s="183"/>
      <c r="I85" s="183"/>
      <c r="J85" s="183"/>
      <c r="K85" s="183"/>
      <c r="L85" s="183"/>
    </row>
    <row r="86" spans="4:12">
      <c r="D86" s="183"/>
      <c r="E86" s="183"/>
      <c r="F86" s="183"/>
      <c r="G86" s="183"/>
      <c r="H86" s="183"/>
      <c r="I86" s="183"/>
      <c r="J86" s="183"/>
      <c r="K86" s="183"/>
      <c r="L86" s="183"/>
    </row>
  </sheetData>
  <mergeCells count="30">
    <mergeCell ref="A1:L1"/>
    <mergeCell ref="A2:B2"/>
    <mergeCell ref="E2:G2"/>
    <mergeCell ref="I2:J2"/>
    <mergeCell ref="A3:B3"/>
    <mergeCell ref="E3:G3"/>
    <mergeCell ref="I3:J3"/>
    <mergeCell ref="A4:B4"/>
    <mergeCell ref="E4:G4"/>
    <mergeCell ref="I4:J4"/>
    <mergeCell ref="A5:B5"/>
    <mergeCell ref="E5:G5"/>
    <mergeCell ref="I5:J5"/>
    <mergeCell ref="A6:B6"/>
    <mergeCell ref="E6:G6"/>
    <mergeCell ref="I6:J6"/>
    <mergeCell ref="A7:B7"/>
    <mergeCell ref="E7:G7"/>
    <mergeCell ref="I7:J7"/>
    <mergeCell ref="E42:G42"/>
    <mergeCell ref="H42:J42"/>
    <mergeCell ref="H47:J47"/>
    <mergeCell ref="H52:J52"/>
    <mergeCell ref="H65:J65"/>
    <mergeCell ref="B67:J67"/>
    <mergeCell ref="I77:J77"/>
    <mergeCell ref="G84:H84"/>
    <mergeCell ref="G85:H85"/>
    <mergeCell ref="G86:H86"/>
    <mergeCell ref="K2:L7"/>
  </mergeCells>
  <dataValidations count="1">
    <dataValidation allowBlank="1" showInputMessage="1" showErrorMessage="1" promptTitle="部位名称" sqref="B9"/>
  </dataValidations>
  <pageMargins left="0.196527777777778" right="0" top="0" bottom="0" header="0" footer="0"/>
  <pageSetup paperSize="9" scale="6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716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李莹楠</dc:creator>
  <cp:lastModifiedBy>Administrator</cp:lastModifiedBy>
  <dcterms:created xsi:type="dcterms:W3CDTF">2015-06-05T18:17:00Z</dcterms:created>
  <dcterms:modified xsi:type="dcterms:W3CDTF">2022-03-15T06:50:35Z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62A7040DBBBB4A90AEEBF87019617DF4</vt:lpwstr>
  </property>
  <property fmtid="{D5CDD505-2E9C-101B-9397-08002B2CF9AE}" pid="3" name="KSOProductBuildVer">
    <vt:lpwstr>2052-11.8.2.10229</vt:lpwstr>
  </property>
</Properties>
</file>