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21" sheetId="2" r:id="rId1"/>
    <sheet name="Sheet1" sheetId="1" r:id="rId2"/>
  </sheets>
  <definedNames>
    <definedName name="_xlnm.Print_Area" localSheetId="0">'921'!$A$1:$L$82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<sst xmlns="http://schemas.openxmlformats.org/spreadsheetml/2006/main" count="175" uniqueCount="140">
  <si>
    <t>探路者控股集团股份有限公司
鞋品成本核算单</t>
  </si>
  <si>
    <t>设计编号：</t>
  </si>
  <si>
    <t>22FW-</t>
  </si>
  <si>
    <t>季节：</t>
  </si>
  <si>
    <t>22FW</t>
  </si>
  <si>
    <t>性别:</t>
  </si>
  <si>
    <t>男女款均价</t>
  </si>
  <si>
    <t>鞋图</t>
  </si>
  <si>
    <r>
      <rPr>
        <sz val="10"/>
        <color indexed="8"/>
        <rFont val="宋体"/>
        <charset val="134"/>
      </rPr>
      <t>量产编号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</si>
  <si>
    <t>系列：</t>
  </si>
  <si>
    <t>尺码段:</t>
  </si>
  <si>
    <t>36-45#</t>
  </si>
  <si>
    <r>
      <rPr>
        <sz val="10"/>
        <color indexed="8"/>
        <rFont val="宋体"/>
        <charset val="134"/>
      </rPr>
      <t>鞋型名称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</si>
  <si>
    <t>男式登山鞋</t>
  </si>
  <si>
    <t>驻厂开发员:</t>
  </si>
  <si>
    <t>样品码：</t>
  </si>
  <si>
    <t>42#</t>
  </si>
  <si>
    <t>底模编号：</t>
  </si>
  <si>
    <t>HCT-220</t>
  </si>
  <si>
    <t xml:space="preserve">开发工厂:  </t>
  </si>
  <si>
    <t>双联</t>
  </si>
  <si>
    <t>报价码：</t>
  </si>
  <si>
    <t>楦头编号：</t>
  </si>
  <si>
    <t>HCT-062</t>
  </si>
  <si>
    <t>小类:</t>
  </si>
  <si>
    <t>报价日期:</t>
  </si>
  <si>
    <t>鞋子结构：</t>
  </si>
  <si>
    <t>拉邦</t>
  </si>
  <si>
    <r>
      <rPr>
        <b/>
        <sz val="10"/>
        <color indexed="8"/>
        <rFont val="Arial"/>
        <charset val="134"/>
      </rPr>
      <t>A.</t>
    </r>
    <r>
      <rPr>
        <b/>
        <sz val="10"/>
        <color indexed="8"/>
        <rFont val="宋体"/>
        <charset val="134"/>
      </rPr>
      <t>面部材料</t>
    </r>
  </si>
  <si>
    <t>序号</t>
  </si>
  <si>
    <t>部位名称</t>
  </si>
  <si>
    <t>片数
/双</t>
  </si>
  <si>
    <t>材料/工艺描述</t>
  </si>
  <si>
    <t>颜色描述</t>
  </si>
  <si>
    <t>规格</t>
  </si>
  <si>
    <t>材料单价</t>
  </si>
  <si>
    <t>净用量</t>
  </si>
  <si>
    <t>损耗</t>
  </si>
  <si>
    <t>毛用量</t>
  </si>
  <si>
    <t>含税成本</t>
  </si>
  <si>
    <t>供应商</t>
  </si>
  <si>
    <t>鞋头外</t>
  </si>
  <si>
    <t>1.4mm高密PU</t>
  </si>
  <si>
    <t>鞋头内</t>
  </si>
  <si>
    <t>后套</t>
  </si>
  <si>
    <t>1.4mm高密+印压线框</t>
  </si>
  <si>
    <t>鞋面片</t>
  </si>
  <si>
    <t>1.4mm高密+万能饰线</t>
  </si>
  <si>
    <t>舌面</t>
  </si>
  <si>
    <t>牛津布上防脱沙+2mm/KFF泡棉+28G/TC</t>
  </si>
  <si>
    <t>领口面</t>
  </si>
  <si>
    <t>牛津布上防脱沙+1.5mm切片+28G/TC</t>
  </si>
  <si>
    <t>鞋身外</t>
  </si>
  <si>
    <t>牛津布上防脱沙+10安帆布</t>
  </si>
  <si>
    <t>鞋身内</t>
  </si>
  <si>
    <t>后套洞饰</t>
  </si>
  <si>
    <t>1.0mm/3M反光革</t>
  </si>
  <si>
    <t>前内裡</t>
  </si>
  <si>
    <t>水晶绒+2mm/KFF+0.8mm不织布</t>
  </si>
  <si>
    <t>后内裡</t>
  </si>
  <si>
    <t>舌裡上</t>
  </si>
  <si>
    <t>水晶绒+2mm/KFF泡棉+28G/TC</t>
  </si>
  <si>
    <t>反口裡上</t>
  </si>
  <si>
    <t>舌裡下</t>
  </si>
  <si>
    <t>水晶绒+3mm/KFF+28G/TC</t>
  </si>
  <si>
    <t>反口裡下</t>
  </si>
  <si>
    <t>前衬</t>
  </si>
  <si>
    <t>1.0mm超低温港宝</t>
  </si>
  <si>
    <t>后衬</t>
  </si>
  <si>
    <t>1.5mm超低温港宝</t>
  </si>
  <si>
    <t>舌泡棉</t>
  </si>
  <si>
    <t>4mm/KFF泡棉</t>
  </si>
  <si>
    <t>领口泡棉</t>
  </si>
  <si>
    <t>10mm/KFF泡棉</t>
  </si>
  <si>
    <t>舌穿带</t>
  </si>
  <si>
    <t>10mm宽织带上浆+3M</t>
  </si>
  <si>
    <t>米</t>
  </si>
  <si>
    <t>后跟织带</t>
  </si>
  <si>
    <t>15mm宽织带上浆+3M</t>
  </si>
  <si>
    <t>鞋面片补强</t>
  </si>
  <si>
    <t>0.6mm长纤自粘</t>
  </si>
  <si>
    <t>鞋口补强</t>
  </si>
  <si>
    <t>后套补强</t>
  </si>
  <si>
    <t>0.8mm丽新布自粘</t>
  </si>
  <si>
    <t>鞋身补强</t>
  </si>
  <si>
    <t>28G/TC+2mm/KFF泡棉 自粘</t>
  </si>
  <si>
    <t>中底板</t>
  </si>
  <si>
    <t>条纹中底布+不织布</t>
  </si>
  <si>
    <t>鞋身裡内外万能补强</t>
  </si>
  <si>
    <t>10mm宽尼龙补强条</t>
  </si>
  <si>
    <t>双</t>
  </si>
  <si>
    <t>鞋身饰扣</t>
  </si>
  <si>
    <t>D型扣</t>
  </si>
  <si>
    <t>套</t>
  </si>
  <si>
    <t>鸡眼扣</t>
  </si>
  <si>
    <t>缩头带</t>
  </si>
  <si>
    <r>
      <rPr>
        <b/>
        <sz val="10"/>
        <color indexed="8"/>
        <rFont val="Arial"/>
        <charset val="134"/>
      </rPr>
      <t xml:space="preserve">        [A] </t>
    </r>
    <r>
      <rPr>
        <b/>
        <sz val="10"/>
        <color indexed="8"/>
        <rFont val="宋体"/>
        <charset val="134"/>
      </rPr>
      <t>面部材料成本小计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</si>
  <si>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>B.</t>
    </r>
    <r>
      <rPr>
        <b/>
        <sz val="10"/>
        <color indexed="8"/>
        <rFont val="宋体"/>
        <charset val="134"/>
      </rPr>
      <t>面部工艺</t>
    </r>
  </si>
  <si>
    <t>高频+印刷+挂钉</t>
  </si>
  <si>
    <t>PAIR</t>
  </si>
  <si>
    <t>电雕</t>
  </si>
  <si>
    <r>
      <rPr>
        <b/>
        <sz val="10"/>
        <color indexed="8"/>
        <rFont val="Arial"/>
        <charset val="134"/>
      </rPr>
      <t xml:space="preserve">      [B]</t>
    </r>
    <r>
      <rPr>
        <b/>
        <sz val="10"/>
        <color indexed="8"/>
        <rFont val="宋体"/>
        <charset val="134"/>
      </rPr>
      <t>面部工艺成本小计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</si>
  <si>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>C.</t>
    </r>
    <r>
      <rPr>
        <b/>
        <sz val="10"/>
        <color indexed="8"/>
        <rFont val="宋体"/>
        <charset val="134"/>
      </rPr>
      <t>底部</t>
    </r>
    <r>
      <rPr>
        <b/>
        <sz val="10"/>
        <color indexed="8"/>
        <rFont val="Arial"/>
        <charset val="134"/>
      </rPr>
      <t xml:space="preserve">    </t>
    </r>
  </si>
  <si>
    <t>大底新利达</t>
  </si>
  <si>
    <t>MD+RB</t>
  </si>
  <si>
    <r>
      <rPr>
        <b/>
        <sz val="10"/>
        <color indexed="8"/>
        <rFont val="Arial"/>
        <charset val="134"/>
      </rPr>
      <t>[C]</t>
    </r>
    <r>
      <rPr>
        <b/>
        <sz val="10"/>
        <color indexed="8"/>
        <rFont val="宋体"/>
        <charset val="134"/>
      </rPr>
      <t>底部成本小计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</si>
  <si>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宋体"/>
        <charset val="134"/>
      </rPr>
      <t>D</t>
    </r>
    <r>
      <rPr>
        <b/>
        <sz val="10"/>
        <color indexed="8"/>
        <rFont val="Arial"/>
        <charset val="134"/>
      </rPr>
      <t>.</t>
    </r>
    <r>
      <rPr>
        <b/>
        <sz val="10"/>
        <color indexed="8"/>
        <rFont val="宋体"/>
        <charset val="134"/>
      </rPr>
      <t>其他物料</t>
    </r>
  </si>
  <si>
    <t>鞋带</t>
  </si>
  <si>
    <t>止滑带</t>
  </si>
  <si>
    <t>鞋垫 （模压）</t>
  </si>
  <si>
    <t>天鹅绒+高弹紫色Ortholite</t>
  </si>
  <si>
    <r>
      <rPr>
        <sz val="9"/>
        <color indexed="8"/>
        <rFont val="宋体"/>
        <charset val="134"/>
      </rPr>
      <t>鞋舌內里</t>
    </r>
    <r>
      <rPr>
        <sz val="9"/>
        <color indexed="8"/>
        <rFont val="Arial"/>
        <charset val="134"/>
      </rPr>
      <t>SIZE</t>
    </r>
    <r>
      <rPr>
        <sz val="9"/>
        <color indexed="8"/>
        <rFont val="宋体"/>
        <charset val="134"/>
      </rPr>
      <t>标</t>
    </r>
  </si>
  <si>
    <r>
      <rPr>
        <sz val="9"/>
        <color indexed="8"/>
        <rFont val="宋体"/>
        <charset val="134"/>
      </rPr>
      <t>白</t>
    </r>
    <r>
      <rPr>
        <sz val="9"/>
        <color indexed="8"/>
        <rFont val="Arial"/>
        <charset val="134"/>
      </rPr>
      <t>/</t>
    </r>
    <r>
      <rPr>
        <sz val="9"/>
        <color indexed="8"/>
        <rFont val="宋体"/>
        <charset val="134"/>
      </rPr>
      <t>黑</t>
    </r>
  </si>
  <si>
    <t>鞋撑</t>
  </si>
  <si>
    <t>车线</t>
  </si>
  <si>
    <t>粘剂/处理剂</t>
  </si>
  <si>
    <t>包装</t>
  </si>
  <si>
    <r>
      <rPr>
        <b/>
        <sz val="10"/>
        <color indexed="8"/>
        <rFont val="Arial"/>
        <charset val="134"/>
      </rPr>
      <t xml:space="preserve">[D] </t>
    </r>
    <r>
      <rPr>
        <b/>
        <sz val="10"/>
        <color indexed="8"/>
        <rFont val="宋体"/>
        <charset val="134"/>
      </rPr>
      <t>其他材料成本小计</t>
    </r>
    <r>
      <rPr>
        <b/>
        <sz val="10"/>
        <color indexed="8"/>
        <rFont val="Arial"/>
        <charset val="134"/>
      </rPr>
      <t xml:space="preserve"> :</t>
    </r>
  </si>
  <si>
    <t>E. LOP</t>
  </si>
  <si>
    <t>直接人工</t>
  </si>
  <si>
    <t>部门</t>
  </si>
  <si>
    <t>直接人工配置</t>
  </si>
  <si>
    <t>每小时产能</t>
  </si>
  <si>
    <t>小时工资</t>
  </si>
  <si>
    <t>裁断/准备</t>
  </si>
  <si>
    <t>针车</t>
  </si>
  <si>
    <t>成型</t>
  </si>
  <si>
    <r>
      <rPr>
        <sz val="9"/>
        <color indexed="8"/>
        <rFont val="宋体"/>
        <charset val="134"/>
      </rPr>
      <t>LOP</t>
    </r>
    <r>
      <rPr>
        <sz val="10"/>
        <color indexed="8"/>
        <rFont val="宋体"/>
        <charset val="134"/>
      </rPr>
      <t>总计：</t>
    </r>
  </si>
  <si>
    <r>
      <rPr>
        <b/>
        <sz val="10"/>
        <color indexed="8"/>
        <rFont val="Arial"/>
        <charset val="134"/>
      </rPr>
      <t>[E].</t>
    </r>
    <r>
      <rPr>
        <b/>
        <sz val="10"/>
        <color indexed="8"/>
        <rFont val="宋体"/>
        <charset val="134"/>
      </rPr>
      <t>加工费用小计：</t>
    </r>
  </si>
  <si>
    <t>管理费</t>
  </si>
  <si>
    <t>利润</t>
  </si>
  <si>
    <t>人工税收</t>
  </si>
  <si>
    <r>
      <rPr>
        <b/>
        <sz val="10"/>
        <color theme="1"/>
        <rFont val="Arial"/>
        <charset val="134"/>
      </rPr>
      <t>G.</t>
    </r>
    <r>
      <rPr>
        <b/>
        <sz val="10"/>
        <color indexed="8"/>
        <rFont val="宋体"/>
        <charset val="134"/>
      </rPr>
      <t>运费计算：</t>
    </r>
  </si>
  <si>
    <t>运费：</t>
  </si>
  <si>
    <r>
      <rPr>
        <b/>
        <sz val="10"/>
        <color theme="1"/>
        <rFont val="Arial"/>
        <charset val="134"/>
      </rPr>
      <t>H.</t>
    </r>
    <r>
      <rPr>
        <b/>
        <sz val="10"/>
        <color indexed="8"/>
        <rFont val="宋体"/>
        <charset val="134"/>
      </rPr>
      <t>测试</t>
    </r>
    <r>
      <rPr>
        <b/>
        <sz val="10"/>
        <color indexed="8"/>
        <rFont val="宋体"/>
        <charset val="134"/>
      </rPr>
      <t>费计算：</t>
    </r>
  </si>
  <si>
    <t>目标价：105</t>
  </si>
  <si>
    <t>最终含税成本</t>
  </si>
  <si>
    <t>备注</t>
  </si>
  <si>
    <t>1、面PU材料按起订量100码来算，订单不足100码，每双成本加1元，低于50码成本价加2元</t>
  </si>
  <si>
    <t>大底降低1元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</si>
</sst>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0.00"/>
    <numFmt numFmtId="177" formatCode="0.0000"/>
    <numFmt numFmtId="178" formatCode="&quot;￥&quot;#,##0.00_);[Red]\(&quot;￥&quot;#,##0.00\)"/>
    <numFmt numFmtId="179" formatCode="0.0000_);[Red]\(0.0000\)"/>
    <numFmt numFmtId="180" formatCode="0.0000_ "/>
    <numFmt numFmtId="181" formatCode="0.00_);[Red]\(0.00\)"/>
    <numFmt numFmtId="182" formatCode="0.0%"/>
    <numFmt numFmtId="183" formatCode="0.00_ "/>
    <numFmt numFmtId="184" formatCode="[$$-409]#,##0.00_);[Red]\([$$-409]#,##0.00\)"/>
  </numFmts>
  <fonts count="4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9"/>
      <name val="宋体"/>
      <charset val="134"/>
    </font>
    <font>
      <b/>
      <sz val="19"/>
      <name val="Arial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rgb="FF000000"/>
      <name val="Arial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Arial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2"/>
      <name val="新細明體"/>
      <charset val="134"/>
    </font>
    <font>
      <sz val="10"/>
      <name val="MS Sans Serif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50" applyNumberFormat="0" applyAlignment="0" applyProtection="0">
      <alignment vertical="center"/>
    </xf>
    <xf numFmtId="0" fontId="28" fillId="8" borderId="51" applyNumberFormat="0" applyAlignment="0" applyProtection="0">
      <alignment vertical="center"/>
    </xf>
    <xf numFmtId="0" fontId="29" fillId="8" borderId="50" applyNumberFormat="0" applyAlignment="0" applyProtection="0">
      <alignment vertical="center"/>
    </xf>
    <xf numFmtId="0" fontId="30" fillId="9" borderId="52" applyNumberFormat="0" applyAlignment="0" applyProtection="0">
      <alignment vertical="center"/>
    </xf>
    <xf numFmtId="0" fontId="31" fillId="0" borderId="53" applyNumberFormat="0" applyFill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/>
    <xf numFmtId="0" fontId="2" fillId="0" borderId="0"/>
    <xf numFmtId="0" fontId="39" fillId="0" borderId="0"/>
    <xf numFmtId="0" fontId="40" fillId="0" borderId="0"/>
  </cellStyleXfs>
  <cellXfs count="190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left"/>
    </xf>
    <xf numFmtId="0" fontId="5" fillId="0" borderId="3" xfId="52" applyFont="1" applyFill="1" applyBorder="1" applyAlignment="1">
      <alignment horizontal="left"/>
    </xf>
    <xf numFmtId="0" fontId="5" fillId="0" borderId="4" xfId="52" applyFont="1" applyFill="1" applyBorder="1" applyAlignment="1">
      <alignment horizontal="center"/>
    </xf>
    <xf numFmtId="0" fontId="5" fillId="0" borderId="5" xfId="52" applyFont="1" applyFill="1" applyBorder="1" applyAlignment="1">
      <alignment horizontal="left" wrapText="1"/>
    </xf>
    <xf numFmtId="176" fontId="6" fillId="0" borderId="4" xfId="52" applyNumberFormat="1" applyFont="1" applyFill="1" applyBorder="1" applyAlignment="1">
      <alignment horizontal="center" wrapText="1"/>
    </xf>
    <xf numFmtId="176" fontId="6" fillId="0" borderId="3" xfId="52" applyNumberFormat="1" applyFont="1" applyFill="1" applyBorder="1" applyAlignment="1">
      <alignment horizontal="center" wrapText="1"/>
    </xf>
    <xf numFmtId="177" fontId="5" fillId="0" borderId="5" xfId="52" applyNumberFormat="1" applyFont="1" applyFill="1" applyBorder="1" applyAlignment="1">
      <alignment horizontal="left" wrapText="1"/>
    </xf>
    <xf numFmtId="0" fontId="5" fillId="0" borderId="6" xfId="52" applyFont="1" applyFill="1" applyBorder="1" applyAlignment="1">
      <alignment horizontal="left"/>
    </xf>
    <xf numFmtId="0" fontId="5" fillId="0" borderId="7" xfId="52" applyFont="1" applyFill="1" applyBorder="1" applyAlignment="1">
      <alignment horizontal="left"/>
    </xf>
    <xf numFmtId="0" fontId="5" fillId="0" borderId="8" xfId="52" applyFont="1" applyFill="1" applyBorder="1" applyAlignment="1">
      <alignment horizontal="center"/>
    </xf>
    <xf numFmtId="0" fontId="5" fillId="0" borderId="9" xfId="52" applyFont="1" applyFill="1" applyBorder="1" applyAlignment="1">
      <alignment horizontal="left" wrapText="1"/>
    </xf>
    <xf numFmtId="176" fontId="5" fillId="0" borderId="8" xfId="52" applyNumberFormat="1" applyFont="1" applyFill="1" applyBorder="1" applyAlignment="1">
      <alignment horizontal="center" wrapText="1"/>
    </xf>
    <xf numFmtId="176" fontId="6" fillId="0" borderId="8" xfId="52" applyNumberFormat="1" applyFont="1" applyFill="1" applyBorder="1" applyAlignment="1">
      <alignment horizontal="center" wrapText="1"/>
    </xf>
    <xf numFmtId="176" fontId="6" fillId="0" borderId="7" xfId="52" applyNumberFormat="1" applyFont="1" applyFill="1" applyBorder="1" applyAlignment="1">
      <alignment horizontal="center" wrapText="1"/>
    </xf>
    <xf numFmtId="177" fontId="5" fillId="0" borderId="9" xfId="52" applyNumberFormat="1" applyFont="1" applyFill="1" applyBorder="1" applyAlignment="1">
      <alignment horizontal="left" wrapText="1"/>
    </xf>
    <xf numFmtId="1" fontId="5" fillId="0" borderId="9" xfId="52" applyNumberFormat="1" applyFont="1" applyFill="1" applyBorder="1" applyAlignment="1">
      <alignment horizontal="left" wrapText="1"/>
    </xf>
    <xf numFmtId="0" fontId="7" fillId="2" borderId="10" xfId="51" applyFont="1" applyFill="1" applyBorder="1" applyAlignment="1">
      <alignment horizontal="left"/>
    </xf>
    <xf numFmtId="0" fontId="7" fillId="2" borderId="11" xfId="51" applyFont="1" applyFill="1" applyBorder="1" applyAlignment="1">
      <alignment horizontal="left"/>
    </xf>
    <xf numFmtId="0" fontId="7" fillId="2" borderId="11" xfId="51" applyFont="1" applyFill="1" applyBorder="1" applyAlignment="1">
      <alignment horizontal="center"/>
    </xf>
    <xf numFmtId="178" fontId="7" fillId="2" borderId="11" xfId="51" applyNumberFormat="1" applyFont="1" applyFill="1" applyBorder="1" applyAlignment="1">
      <alignment horizontal="left"/>
    </xf>
    <xf numFmtId="0" fontId="8" fillId="0" borderId="12" xfId="49" applyFont="1" applyFill="1" applyBorder="1" applyAlignment="1">
      <alignment horizontal="left" vertical="center" wrapText="1"/>
    </xf>
    <xf numFmtId="0" fontId="8" fillId="0" borderId="13" xfId="49" applyFont="1" applyFill="1" applyBorder="1" applyAlignment="1">
      <alignment horizontal="center" vertical="center" wrapText="1"/>
    </xf>
    <xf numFmtId="0" fontId="8" fillId="0" borderId="13" xfId="51" applyFont="1" applyFill="1" applyBorder="1" applyAlignment="1">
      <alignment horizontal="center" vertical="center" wrapText="1"/>
    </xf>
    <xf numFmtId="178" fontId="8" fillId="0" borderId="13" xfId="51" applyNumberFormat="1" applyFont="1" applyFill="1" applyBorder="1" applyAlignment="1">
      <alignment horizontal="center" vertical="center" wrapText="1"/>
    </xf>
    <xf numFmtId="0" fontId="9" fillId="0" borderId="12" xfId="51" applyFont="1" applyFill="1" applyBorder="1" applyAlignment="1">
      <alignment horizontal="center" vertical="center"/>
    </xf>
    <xf numFmtId="0" fontId="5" fillId="0" borderId="13" xfId="50" applyFont="1" applyFill="1" applyBorder="1" applyAlignment="1">
      <alignment horizontal="left" vertical="center" wrapText="1" shrinkToFit="1"/>
    </xf>
    <xf numFmtId="0" fontId="5" fillId="0" borderId="13" xfId="49" applyFont="1" applyFill="1" applyBorder="1" applyAlignment="1">
      <alignment horizontal="center" vertical="center" shrinkToFit="1"/>
    </xf>
    <xf numFmtId="0" fontId="5" fillId="0" borderId="13" xfId="50" applyFont="1" applyFill="1" applyBorder="1" applyAlignment="1">
      <alignment horizontal="left" vertical="center" shrinkToFit="1"/>
    </xf>
    <xf numFmtId="0" fontId="5" fillId="0" borderId="13" xfId="51" applyFont="1" applyFill="1" applyBorder="1" applyAlignment="1">
      <alignment horizontal="center" vertical="center"/>
    </xf>
    <xf numFmtId="0" fontId="5" fillId="0" borderId="13" xfId="50" applyFont="1" applyFill="1" applyBorder="1" applyAlignment="1">
      <alignment horizontal="center" vertical="center" shrinkToFit="1"/>
    </xf>
    <xf numFmtId="178" fontId="9" fillId="0" borderId="13" xfId="51" applyNumberFormat="1" applyFont="1" applyFill="1" applyBorder="1" applyAlignment="1">
      <alignment horizontal="center" vertical="center"/>
    </xf>
    <xf numFmtId="179" fontId="9" fillId="0" borderId="13" xfId="51" applyNumberFormat="1" applyFont="1" applyFill="1" applyBorder="1" applyAlignment="1">
      <alignment horizontal="center" vertical="center"/>
    </xf>
    <xf numFmtId="179" fontId="10" fillId="0" borderId="13" xfId="51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 shrinkToFit="1"/>
    </xf>
    <xf numFmtId="0" fontId="6" fillId="3" borderId="15" xfId="51" applyFont="1" applyFill="1" applyBorder="1" applyAlignment="1">
      <alignment vertical="center"/>
    </xf>
    <xf numFmtId="0" fontId="6" fillId="3" borderId="16" xfId="51" applyFont="1" applyFill="1" applyBorder="1" applyAlignment="1">
      <alignment vertical="center"/>
    </xf>
    <xf numFmtId="0" fontId="6" fillId="3" borderId="16" xfId="51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horizontal="left" vertical="center" shrinkToFit="1"/>
    </xf>
    <xf numFmtId="0" fontId="7" fillId="3" borderId="18" xfId="51" applyFont="1" applyFill="1" applyBorder="1" applyAlignment="1">
      <alignment horizontal="right" vertical="center"/>
    </xf>
    <xf numFmtId="0" fontId="7" fillId="2" borderId="19" xfId="51" applyFont="1" applyFill="1" applyBorder="1" applyAlignment="1">
      <alignment vertical="center"/>
    </xf>
    <xf numFmtId="0" fontId="6" fillId="2" borderId="9" xfId="51" applyFont="1" applyFill="1" applyBorder="1" applyAlignment="1">
      <alignment vertical="center"/>
    </xf>
    <xf numFmtId="0" fontId="6" fillId="2" borderId="9" xfId="51" applyFont="1" applyFill="1" applyBorder="1" applyAlignment="1">
      <alignment horizontal="center" vertical="center"/>
    </xf>
    <xf numFmtId="0" fontId="12" fillId="2" borderId="7" xfId="49" applyFont="1" applyFill="1" applyBorder="1" applyAlignment="1">
      <alignment horizontal="left" vertical="center" shrinkToFit="1"/>
    </xf>
    <xf numFmtId="178" fontId="6" fillId="2" borderId="9" xfId="51" applyNumberFormat="1" applyFont="1" applyFill="1" applyBorder="1" applyAlignment="1">
      <alignment horizontal="center" vertical="center"/>
    </xf>
    <xf numFmtId="178" fontId="9" fillId="4" borderId="13" xfId="51" applyNumberFormat="1" applyFont="1" applyFill="1" applyBorder="1" applyAlignment="1">
      <alignment horizontal="center" vertical="center"/>
    </xf>
    <xf numFmtId="0" fontId="6" fillId="3" borderId="9" xfId="51" applyFont="1" applyFill="1" applyBorder="1" applyAlignment="1">
      <alignment horizontal="center" vertical="center"/>
    </xf>
    <xf numFmtId="0" fontId="6" fillId="3" borderId="9" xfId="51" applyFont="1" applyFill="1" applyBorder="1" applyAlignment="1">
      <alignment horizontal="left" vertical="center"/>
    </xf>
    <xf numFmtId="178" fontId="6" fillId="3" borderId="9" xfId="51" applyNumberFormat="1" applyFont="1" applyFill="1" applyBorder="1" applyAlignment="1">
      <alignment horizontal="center" vertical="center"/>
    </xf>
    <xf numFmtId="0" fontId="7" fillId="3" borderId="20" xfId="51" applyFont="1" applyFill="1" applyBorder="1" applyAlignment="1">
      <alignment horizontal="right" vertical="center"/>
    </xf>
    <xf numFmtId="0" fontId="8" fillId="2" borderId="19" xfId="51" applyFont="1" applyFill="1" applyBorder="1" applyAlignment="1">
      <alignment vertical="center"/>
    </xf>
    <xf numFmtId="0" fontId="6" fillId="2" borderId="9" xfId="51" applyFont="1" applyFill="1" applyBorder="1" applyAlignment="1">
      <alignment horizontal="right" vertical="center"/>
    </xf>
    <xf numFmtId="9" fontId="6" fillId="2" borderId="9" xfId="49" applyNumberFormat="1" applyFont="1" applyFill="1" applyBorder="1" applyAlignment="1">
      <alignment horizontal="center" vertical="center"/>
    </xf>
    <xf numFmtId="9" fontId="6" fillId="2" borderId="9" xfId="49" applyNumberFormat="1" applyFont="1" applyFill="1" applyBorder="1" applyAlignment="1">
      <alignment horizontal="left" vertical="center"/>
    </xf>
    <xf numFmtId="178" fontId="6" fillId="2" borderId="9" xfId="49" applyNumberFormat="1" applyFont="1" applyFill="1" applyBorder="1" applyAlignment="1">
      <alignment vertical="center"/>
    </xf>
    <xf numFmtId="9" fontId="6" fillId="2" borderId="9" xfId="49" applyNumberFormat="1" applyFont="1" applyFill="1" applyBorder="1" applyAlignment="1">
      <alignment vertical="center"/>
    </xf>
    <xf numFmtId="178" fontId="9" fillId="0" borderId="21" xfId="51" applyNumberFormat="1" applyFont="1" applyFill="1" applyBorder="1" applyAlignment="1">
      <alignment vertical="center"/>
    </xf>
    <xf numFmtId="0" fontId="6" fillId="3" borderId="22" xfId="51" applyFont="1" applyFill="1" applyBorder="1" applyAlignment="1">
      <alignment vertical="center"/>
    </xf>
    <xf numFmtId="0" fontId="6" fillId="3" borderId="23" xfId="51" applyFont="1" applyFill="1" applyBorder="1" applyAlignment="1">
      <alignment vertical="center"/>
    </xf>
    <xf numFmtId="0" fontId="6" fillId="3" borderId="23" xfId="51" applyFont="1" applyFill="1" applyBorder="1" applyAlignment="1">
      <alignment horizontal="center" vertical="center"/>
    </xf>
    <xf numFmtId="178" fontId="6" fillId="3" borderId="23" xfId="51" applyNumberFormat="1" applyFont="1" applyFill="1" applyBorder="1" applyAlignment="1">
      <alignment vertical="center"/>
    </xf>
    <xf numFmtId="0" fontId="7" fillId="3" borderId="24" xfId="51" applyFont="1" applyFill="1" applyBorder="1" applyAlignment="1">
      <alignment horizontal="right" vertical="center"/>
    </xf>
    <xf numFmtId="0" fontId="8" fillId="2" borderId="25" xfId="51" applyFont="1" applyFill="1" applyBorder="1" applyAlignment="1">
      <alignment vertical="center"/>
    </xf>
    <xf numFmtId="0" fontId="6" fillId="2" borderId="5" xfId="51" applyFont="1" applyFill="1" applyBorder="1" applyAlignment="1">
      <alignment vertical="center"/>
    </xf>
    <xf numFmtId="9" fontId="6" fillId="2" borderId="5" xfId="49" applyNumberFormat="1" applyFont="1" applyFill="1" applyBorder="1" applyAlignment="1">
      <alignment horizontal="center" vertical="center"/>
    </xf>
    <xf numFmtId="9" fontId="6" fillId="2" borderId="5" xfId="49" applyNumberFormat="1" applyFont="1" applyFill="1" applyBorder="1" applyAlignment="1">
      <alignment vertical="center"/>
    </xf>
    <xf numFmtId="178" fontId="6" fillId="2" borderId="5" xfId="49" applyNumberFormat="1" applyFont="1" applyFill="1" applyBorder="1" applyAlignment="1">
      <alignment vertical="center"/>
    </xf>
    <xf numFmtId="0" fontId="9" fillId="0" borderId="19" xfId="51" applyFont="1" applyFill="1" applyBorder="1" applyAlignment="1">
      <alignment horizontal="center" vertical="center"/>
    </xf>
    <xf numFmtId="0" fontId="5" fillId="0" borderId="9" xfId="50" applyFont="1" applyFill="1" applyBorder="1" applyAlignment="1">
      <alignment horizontal="left" vertical="center" wrapText="1" shrinkToFit="1"/>
    </xf>
    <xf numFmtId="0" fontId="5" fillId="0" borderId="9" xfId="49" applyFont="1" applyFill="1" applyBorder="1" applyAlignment="1">
      <alignment horizontal="center" vertical="center" shrinkToFi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shrinkToFit="1"/>
    </xf>
    <xf numFmtId="178" fontId="9" fillId="0" borderId="9" xfId="51" applyNumberFormat="1" applyFont="1" applyFill="1" applyBorder="1" applyAlignment="1">
      <alignment horizontal="center" vertical="center"/>
    </xf>
    <xf numFmtId="179" fontId="9" fillId="0" borderId="9" xfId="51" applyNumberFormat="1" applyFont="1" applyFill="1" applyBorder="1" applyAlignment="1">
      <alignment horizontal="center" vertical="center"/>
    </xf>
    <xf numFmtId="0" fontId="5" fillId="0" borderId="9" xfId="51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left" vertical="center" wrapText="1"/>
    </xf>
    <xf numFmtId="0" fontId="9" fillId="0" borderId="9" xfId="51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 shrinkToFit="1"/>
    </xf>
    <xf numFmtId="0" fontId="12" fillId="0" borderId="9" xfId="51" applyFont="1" applyFill="1" applyBorder="1" applyAlignment="1" applyProtection="1">
      <alignment horizontal="center" vertical="center"/>
      <protection hidden="1"/>
    </xf>
    <xf numFmtId="180" fontId="9" fillId="0" borderId="9" xfId="51" applyNumberFormat="1" applyFont="1" applyFill="1" applyBorder="1" applyAlignment="1">
      <alignment horizontal="center" vertical="center"/>
    </xf>
    <xf numFmtId="0" fontId="12" fillId="4" borderId="9" xfId="51" applyFont="1" applyFill="1" applyBorder="1" applyAlignment="1">
      <alignment vertical="center"/>
    </xf>
    <xf numFmtId="0" fontId="12" fillId="4" borderId="9" xfId="51" applyFont="1" applyFill="1" applyBorder="1" applyAlignment="1">
      <alignment horizontal="left" vertical="center"/>
    </xf>
    <xf numFmtId="0" fontId="5" fillId="0" borderId="9" xfId="50" applyFont="1" applyFill="1" applyBorder="1" applyAlignment="1">
      <alignment horizontal="left" vertical="center" shrinkToFit="1"/>
    </xf>
    <xf numFmtId="0" fontId="6" fillId="3" borderId="19" xfId="51" applyFont="1" applyFill="1" applyBorder="1" applyAlignment="1">
      <alignment vertical="center"/>
    </xf>
    <xf numFmtId="0" fontId="6" fillId="3" borderId="9" xfId="51" applyFont="1" applyFill="1" applyBorder="1" applyAlignment="1">
      <alignment vertical="center"/>
    </xf>
    <xf numFmtId="178" fontId="6" fillId="3" borderId="9" xfId="51" applyNumberFormat="1" applyFont="1" applyFill="1" applyBorder="1" applyAlignment="1">
      <alignment vertical="center"/>
    </xf>
    <xf numFmtId="0" fontId="7" fillId="3" borderId="9" xfId="51" applyFont="1" applyFill="1" applyBorder="1" applyAlignment="1">
      <alignment horizontal="right" vertical="center"/>
    </xf>
    <xf numFmtId="177" fontId="5" fillId="0" borderId="26" xfId="52" applyNumberFormat="1" applyFont="1" applyFill="1" applyBorder="1" applyAlignment="1">
      <alignment horizontal="center" wrapText="1"/>
    </xf>
    <xf numFmtId="177" fontId="5" fillId="0" borderId="3" xfId="52" applyNumberFormat="1" applyFont="1" applyFill="1" applyBorder="1" applyAlignment="1">
      <alignment horizontal="center" wrapText="1"/>
    </xf>
    <xf numFmtId="178" fontId="8" fillId="0" borderId="27" xfId="52" applyNumberFormat="1" applyFont="1" applyFill="1" applyBorder="1" applyAlignment="1">
      <alignment horizontal="center" vertical="center" wrapText="1"/>
    </xf>
    <xf numFmtId="178" fontId="7" fillId="0" borderId="28" xfId="52" applyNumberFormat="1" applyFont="1" applyFill="1" applyBorder="1" applyAlignment="1">
      <alignment horizontal="center" vertical="center" wrapText="1"/>
    </xf>
    <xf numFmtId="177" fontId="5" fillId="0" borderId="20" xfId="52" applyNumberFormat="1" applyFont="1" applyFill="1" applyBorder="1" applyAlignment="1">
      <alignment horizontal="center" wrapText="1"/>
    </xf>
    <xf numFmtId="177" fontId="5" fillId="0" borderId="7" xfId="52" applyNumberFormat="1" applyFont="1" applyFill="1" applyBorder="1" applyAlignment="1">
      <alignment horizontal="center" wrapText="1"/>
    </xf>
    <xf numFmtId="178" fontId="7" fillId="0" borderId="29" xfId="52" applyNumberFormat="1" applyFont="1" applyFill="1" applyBorder="1" applyAlignment="1">
      <alignment horizontal="center" vertical="center" wrapText="1"/>
    </xf>
    <xf numFmtId="178" fontId="7" fillId="0" borderId="30" xfId="52" applyNumberFormat="1" applyFont="1" applyFill="1" applyBorder="1" applyAlignment="1">
      <alignment horizontal="center" vertical="center" wrapText="1"/>
    </xf>
    <xf numFmtId="178" fontId="7" fillId="0" borderId="18" xfId="52" applyNumberFormat="1" applyFont="1" applyFill="1" applyBorder="1" applyAlignment="1">
      <alignment horizontal="center" vertical="center" wrapText="1"/>
    </xf>
    <xf numFmtId="178" fontId="7" fillId="0" borderId="31" xfId="52" applyNumberFormat="1" applyFont="1" applyFill="1" applyBorder="1" applyAlignment="1">
      <alignment horizontal="center" vertical="center" wrapText="1"/>
    </xf>
    <xf numFmtId="181" fontId="7" fillId="2" borderId="11" xfId="51" applyNumberFormat="1" applyFont="1" applyFill="1" applyBorder="1" applyAlignment="1">
      <alignment horizontal="left"/>
    </xf>
    <xf numFmtId="0" fontId="7" fillId="2" borderId="32" xfId="51" applyFont="1" applyFill="1" applyBorder="1" applyAlignment="1">
      <alignment horizontal="left"/>
    </xf>
    <xf numFmtId="9" fontId="8" fillId="0" borderId="13" xfId="51" applyNumberFormat="1" applyFont="1" applyFill="1" applyBorder="1" applyAlignment="1">
      <alignment horizontal="center" vertical="center" wrapText="1"/>
    </xf>
    <xf numFmtId="181" fontId="8" fillId="5" borderId="13" xfId="51" applyNumberFormat="1" applyFont="1" applyFill="1" applyBorder="1" applyAlignment="1">
      <alignment horizontal="center" vertical="center" wrapText="1"/>
    </xf>
    <xf numFmtId="0" fontId="8" fillId="0" borderId="33" xfId="51" applyFont="1" applyFill="1" applyBorder="1" applyAlignment="1">
      <alignment horizontal="center" vertical="center" wrapText="1"/>
    </xf>
    <xf numFmtId="182" fontId="9" fillId="0" borderId="13" xfId="51" applyNumberFormat="1" applyFont="1" applyFill="1" applyBorder="1" applyAlignment="1">
      <alignment horizontal="center" vertical="center"/>
    </xf>
    <xf numFmtId="180" fontId="9" fillId="0" borderId="13" xfId="51" applyNumberFormat="1" applyFont="1" applyFill="1" applyBorder="1" applyAlignment="1">
      <alignment horizontal="center" vertical="center"/>
    </xf>
    <xf numFmtId="181" fontId="9" fillId="0" borderId="13" xfId="51" applyNumberFormat="1" applyFont="1" applyFill="1" applyBorder="1" applyAlignment="1">
      <alignment horizontal="center" vertical="center"/>
    </xf>
    <xf numFmtId="0" fontId="5" fillId="0" borderId="34" xfId="50" applyFont="1" applyFill="1" applyBorder="1" applyAlignment="1">
      <alignment horizontal="center" vertical="center" shrinkToFit="1"/>
    </xf>
    <xf numFmtId="0" fontId="7" fillId="3" borderId="35" xfId="51" applyFont="1" applyFill="1" applyBorder="1" applyAlignment="1">
      <alignment horizontal="right" vertical="center"/>
    </xf>
    <xf numFmtId="0" fontId="7" fillId="3" borderId="17" xfId="51" applyFont="1" applyFill="1" applyBorder="1" applyAlignment="1">
      <alignment horizontal="right" vertical="center"/>
    </xf>
    <xf numFmtId="178" fontId="7" fillId="3" borderId="16" xfId="51" applyNumberFormat="1" applyFont="1" applyFill="1" applyBorder="1" applyAlignment="1">
      <alignment horizontal="center" vertical="center"/>
    </xf>
    <xf numFmtId="9" fontId="6" fillId="3" borderId="36" xfId="51" applyNumberFormat="1" applyFont="1" applyFill="1" applyBorder="1" applyAlignment="1">
      <alignment horizontal="center" vertical="center"/>
    </xf>
    <xf numFmtId="181" fontId="6" fillId="2" borderId="9" xfId="51" applyNumberFormat="1" applyFont="1" applyFill="1" applyBorder="1" applyAlignment="1">
      <alignment horizontal="center" vertical="center"/>
    </xf>
    <xf numFmtId="9" fontId="6" fillId="2" borderId="37" xfId="51" applyNumberFormat="1" applyFont="1" applyFill="1" applyBorder="1" applyAlignment="1">
      <alignment horizontal="center" vertical="center"/>
    </xf>
    <xf numFmtId="0" fontId="7" fillId="3" borderId="8" xfId="51" applyFont="1" applyFill="1" applyBorder="1" applyAlignment="1">
      <alignment horizontal="right" vertical="center"/>
    </xf>
    <xf numFmtId="0" fontId="7" fillId="3" borderId="7" xfId="51" applyFont="1" applyFill="1" applyBorder="1" applyAlignment="1">
      <alignment horizontal="right" vertical="center"/>
    </xf>
    <xf numFmtId="178" fontId="7" fillId="3" borderId="9" xfId="51" applyNumberFormat="1" applyFont="1" applyFill="1" applyBorder="1" applyAlignment="1">
      <alignment horizontal="center" vertical="center"/>
    </xf>
    <xf numFmtId="9" fontId="6" fillId="3" borderId="37" xfId="51" applyNumberFormat="1" applyFont="1" applyFill="1" applyBorder="1" applyAlignment="1">
      <alignment horizontal="center" vertical="center"/>
    </xf>
    <xf numFmtId="181" fontId="6" fillId="2" borderId="9" xfId="49" applyNumberFormat="1" applyFont="1" applyFill="1" applyBorder="1" applyAlignment="1">
      <alignment vertical="center"/>
    </xf>
    <xf numFmtId="9" fontId="6" fillId="2" borderId="37" xfId="49" applyNumberFormat="1" applyFont="1" applyFill="1" applyBorder="1" applyAlignment="1">
      <alignment vertical="center"/>
    </xf>
    <xf numFmtId="0" fontId="7" fillId="3" borderId="11" xfId="51" applyFont="1" applyFill="1" applyBorder="1" applyAlignment="1">
      <alignment horizontal="right" vertical="center"/>
    </xf>
    <xf numFmtId="0" fontId="7" fillId="3" borderId="38" xfId="51" applyFont="1" applyFill="1" applyBorder="1" applyAlignment="1">
      <alignment horizontal="right" vertical="center"/>
    </xf>
    <xf numFmtId="178" fontId="7" fillId="3" borderId="23" xfId="51" applyNumberFormat="1" applyFont="1" applyFill="1" applyBorder="1" applyAlignment="1">
      <alignment horizontal="center" vertical="center"/>
    </xf>
    <xf numFmtId="9" fontId="6" fillId="3" borderId="39" xfId="51" applyNumberFormat="1" applyFont="1" applyFill="1" applyBorder="1" applyAlignment="1">
      <alignment horizontal="center" vertical="center"/>
    </xf>
    <xf numFmtId="9" fontId="6" fillId="2" borderId="40" xfId="49" applyNumberFormat="1" applyFont="1" applyFill="1" applyBorder="1" applyAlignment="1">
      <alignment vertical="center"/>
    </xf>
    <xf numFmtId="182" fontId="9" fillId="0" borderId="9" xfId="51" applyNumberFormat="1" applyFont="1" applyFill="1" applyBorder="1" applyAlignment="1">
      <alignment horizontal="center" vertical="center"/>
    </xf>
    <xf numFmtId="181" fontId="9" fillId="0" borderId="9" xfId="51" applyNumberFormat="1" applyFont="1" applyFill="1" applyBorder="1" applyAlignment="1">
      <alignment horizontal="center" vertical="center"/>
    </xf>
    <xf numFmtId="0" fontId="5" fillId="0" borderId="37" xfId="50" applyFont="1" applyFill="1" applyBorder="1" applyAlignment="1">
      <alignment horizontal="center" vertical="center" shrinkToFit="1"/>
    </xf>
    <xf numFmtId="0" fontId="12" fillId="0" borderId="37" xfId="49" applyFont="1" applyFill="1" applyBorder="1" applyAlignment="1">
      <alignment horizontal="center" vertical="center"/>
    </xf>
    <xf numFmtId="0" fontId="7" fillId="2" borderId="15" xfId="51" applyFont="1" applyFill="1" applyBorder="1" applyAlignment="1">
      <alignment vertical="center"/>
    </xf>
    <xf numFmtId="0" fontId="6" fillId="2" borderId="41" xfId="51" applyFont="1" applyFill="1" applyBorder="1" applyAlignment="1">
      <alignment vertical="center"/>
    </xf>
    <xf numFmtId="9" fontId="6" fillId="2" borderId="18" xfId="49" applyNumberFormat="1" applyFont="1" applyFill="1" applyBorder="1" applyAlignment="1">
      <alignment vertical="center"/>
    </xf>
    <xf numFmtId="9" fontId="6" fillId="2" borderId="35" xfId="49" applyNumberFormat="1" applyFont="1" applyFill="1" applyBorder="1" applyAlignment="1">
      <alignment horizontal="center" vertical="center"/>
    </xf>
    <xf numFmtId="178" fontId="6" fillId="2" borderId="35" xfId="49" applyNumberFormat="1" applyFont="1" applyFill="1" applyBorder="1" applyAlignment="1">
      <alignment vertical="center"/>
    </xf>
    <xf numFmtId="9" fontId="6" fillId="2" borderId="35" xfId="49" applyNumberFormat="1" applyFont="1" applyFill="1" applyBorder="1" applyAlignment="1">
      <alignment vertical="center"/>
    </xf>
    <xf numFmtId="0" fontId="12" fillId="0" borderId="18" xfId="51" applyFont="1" applyFill="1" applyBorder="1" applyAlignment="1">
      <alignment horizontal="left" vertical="center"/>
    </xf>
    <xf numFmtId="0" fontId="12" fillId="0" borderId="35" xfId="51" applyFont="1" applyFill="1" applyBorder="1" applyAlignment="1">
      <alignment horizontal="left" vertical="center"/>
    </xf>
    <xf numFmtId="0" fontId="12" fillId="0" borderId="17" xfId="51" applyFont="1" applyFill="1" applyBorder="1" applyAlignment="1">
      <alignment horizontal="left" vertical="center"/>
    </xf>
    <xf numFmtId="0" fontId="12" fillId="0" borderId="17" xfId="51" applyFont="1" applyFill="1" applyBorder="1" applyAlignment="1">
      <alignment horizontal="center" vertical="center"/>
    </xf>
    <xf numFmtId="0" fontId="12" fillId="0" borderId="9" xfId="51" applyFont="1" applyFill="1" applyBorder="1" applyAlignment="1">
      <alignment horizontal="center" vertical="center"/>
    </xf>
    <xf numFmtId="44" fontId="12" fillId="0" borderId="9" xfId="2" applyNumberFormat="1" applyFont="1" applyFill="1" applyBorder="1" applyAlignment="1">
      <alignment horizontal="center" vertical="center"/>
    </xf>
    <xf numFmtId="0" fontId="12" fillId="0" borderId="9" xfId="51" applyFont="1" applyFill="1" applyBorder="1" applyAlignment="1">
      <alignment horizontal="center"/>
    </xf>
    <xf numFmtId="0" fontId="12" fillId="0" borderId="7" xfId="51" applyFont="1" applyFill="1" applyBorder="1" applyAlignment="1">
      <alignment horizontal="left" vertical="center"/>
    </xf>
    <xf numFmtId="0" fontId="9" fillId="0" borderId="9" xfId="51" applyFont="1" applyFill="1" applyBorder="1" applyAlignment="1">
      <alignment horizontal="left" vertical="center"/>
    </xf>
    <xf numFmtId="183" fontId="9" fillId="0" borderId="9" xfId="51" applyNumberFormat="1" applyFont="1" applyFill="1" applyBorder="1" applyAlignment="1">
      <alignment horizontal="left"/>
    </xf>
    <xf numFmtId="44" fontId="13" fillId="0" borderId="9" xfId="2" applyNumberFormat="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left" vertical="center"/>
    </xf>
    <xf numFmtId="0" fontId="12" fillId="5" borderId="7" xfId="51" applyFont="1" applyFill="1" applyBorder="1" applyAlignment="1">
      <alignment horizontal="center" vertical="center"/>
    </xf>
    <xf numFmtId="0" fontId="6" fillId="5" borderId="16" xfId="51" applyFont="1" applyFill="1" applyBorder="1" applyAlignment="1">
      <alignment vertical="center"/>
    </xf>
    <xf numFmtId="0" fontId="6" fillId="5" borderId="9" xfId="51" applyFont="1" applyFill="1" applyBorder="1" applyAlignment="1">
      <alignment horizontal="left" vertical="center"/>
    </xf>
    <xf numFmtId="0" fontId="6" fillId="5" borderId="9" xfId="51" applyFont="1" applyFill="1" applyBorder="1" applyAlignment="1">
      <alignment horizontal="center" vertical="center"/>
    </xf>
    <xf numFmtId="0" fontId="7" fillId="5" borderId="9" xfId="51" applyFont="1" applyFill="1" applyBorder="1" applyAlignment="1">
      <alignment horizontal="center" vertical="center"/>
    </xf>
    <xf numFmtId="0" fontId="6" fillId="5" borderId="17" xfId="51" applyFont="1" applyFill="1" applyBorder="1" applyAlignment="1">
      <alignment vertical="center"/>
    </xf>
    <xf numFmtId="0" fontId="6" fillId="5" borderId="0" xfId="51" applyFont="1" applyFill="1" applyBorder="1" applyAlignment="1">
      <alignment vertical="center"/>
    </xf>
    <xf numFmtId="0" fontId="12" fillId="0" borderId="0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9" fillId="0" borderId="0" xfId="51" applyFont="1" applyFill="1" applyBorder="1" applyAlignment="1">
      <alignment horizontal="center"/>
    </xf>
    <xf numFmtId="0" fontId="12" fillId="4" borderId="17" xfId="51" applyFont="1" applyFill="1" applyBorder="1" applyAlignment="1">
      <alignment horizontal="left" vertical="center"/>
    </xf>
    <xf numFmtId="0" fontId="12" fillId="4" borderId="17" xfId="51" applyFont="1" applyFill="1" applyBorder="1" applyAlignment="1">
      <alignment horizontal="center" vertical="center"/>
    </xf>
    <xf numFmtId="0" fontId="14" fillId="3" borderId="22" xfId="51" applyFont="1" applyFill="1" applyBorder="1" applyAlignment="1">
      <alignment horizontal="center" vertical="center"/>
    </xf>
    <xf numFmtId="0" fontId="5" fillId="3" borderId="23" xfId="51" applyFont="1" applyFill="1" applyBorder="1" applyAlignment="1">
      <alignment horizontal="center" vertical="center"/>
    </xf>
    <xf numFmtId="9" fontId="7" fillId="3" borderId="23" xfId="51" applyNumberFormat="1" applyFont="1" applyFill="1" applyBorder="1" applyAlignment="1">
      <alignment horizontal="center" vertical="center"/>
    </xf>
    <xf numFmtId="0" fontId="14" fillId="3" borderId="22" xfId="51" applyFont="1" applyFill="1" applyBorder="1" applyAlignment="1">
      <alignment horizontal="center" vertical="center" shrinkToFit="1"/>
    </xf>
    <xf numFmtId="0" fontId="8" fillId="2" borderId="42" xfId="51" applyFont="1" applyFill="1" applyBorder="1" applyAlignment="1">
      <alignment horizontal="left" vertical="center"/>
    </xf>
    <xf numFmtId="0" fontId="6" fillId="2" borderId="43" xfId="51" applyFont="1" applyFill="1" applyBorder="1" applyAlignment="1">
      <alignment horizontal="left" vertical="center"/>
    </xf>
    <xf numFmtId="178" fontId="6" fillId="2" borderId="43" xfId="51" applyNumberFormat="1" applyFont="1" applyFill="1" applyBorder="1" applyAlignment="1">
      <alignment horizontal="left" vertical="center"/>
    </xf>
    <xf numFmtId="0" fontId="15" fillId="2" borderId="43" xfId="51" applyFont="1" applyFill="1" applyBorder="1" applyAlignment="1">
      <alignment horizontal="left" vertical="center"/>
    </xf>
    <xf numFmtId="0" fontId="6" fillId="2" borderId="43" xfId="51" applyFont="1" applyFill="1" applyBorder="1" applyAlignment="1">
      <alignment horizontal="center" vertical="center"/>
    </xf>
    <xf numFmtId="178" fontId="6" fillId="2" borderId="43" xfId="51" applyNumberFormat="1" applyFont="1" applyFill="1" applyBorder="1" applyAlignment="1">
      <alignment horizontal="center" vertical="center"/>
    </xf>
    <xf numFmtId="0" fontId="5" fillId="2" borderId="43" xfId="5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9" fontId="6" fillId="2" borderId="31" xfId="49" applyNumberFormat="1" applyFont="1" applyFill="1" applyBorder="1" applyAlignment="1">
      <alignment vertical="center"/>
    </xf>
    <xf numFmtId="183" fontId="9" fillId="0" borderId="9" xfId="51" applyNumberFormat="1" applyFont="1" applyFill="1" applyBorder="1" applyAlignment="1">
      <alignment horizontal="center" vertical="center"/>
    </xf>
    <xf numFmtId="44" fontId="9" fillId="0" borderId="37" xfId="3" applyNumberFormat="1" applyFont="1" applyFill="1" applyBorder="1" applyAlignment="1">
      <alignment horizontal="center" vertical="center"/>
    </xf>
    <xf numFmtId="9" fontId="9" fillId="0" borderId="9" xfId="51" applyNumberFormat="1" applyFont="1" applyFill="1" applyBorder="1" applyAlignment="1">
      <alignment horizontal="center" vertical="center"/>
    </xf>
    <xf numFmtId="9" fontId="9" fillId="0" borderId="9" xfId="3" applyNumberFormat="1" applyFont="1" applyFill="1" applyBorder="1" applyAlignment="1">
      <alignment horizontal="center" vertical="center"/>
    </xf>
    <xf numFmtId="44" fontId="9" fillId="0" borderId="37" xfId="51" applyNumberFormat="1" applyFont="1" applyFill="1" applyBorder="1" applyAlignment="1">
      <alignment horizontal="center" vertical="center"/>
    </xf>
    <xf numFmtId="183" fontId="9" fillId="0" borderId="9" xfId="3" applyNumberFormat="1" applyFont="1" applyFill="1" applyBorder="1" applyAlignment="1">
      <alignment horizontal="center" vertical="center"/>
    </xf>
    <xf numFmtId="0" fontId="9" fillId="0" borderId="37" xfId="51" applyFont="1" applyFill="1" applyBorder="1" applyAlignment="1">
      <alignment horizontal="center" vertical="center"/>
    </xf>
    <xf numFmtId="178" fontId="6" fillId="5" borderId="9" xfId="51" applyNumberFormat="1" applyFont="1" applyFill="1" applyBorder="1" applyAlignment="1">
      <alignment horizontal="center" vertical="center"/>
    </xf>
    <xf numFmtId="9" fontId="6" fillId="5" borderId="37" xfId="51" applyNumberFormat="1" applyFont="1" applyFill="1" applyBorder="1" applyAlignment="1">
      <alignment horizontal="center" vertical="center"/>
    </xf>
    <xf numFmtId="9" fontId="7" fillId="3" borderId="38" xfId="51" applyNumberFormat="1" applyFont="1" applyFill="1" applyBorder="1" applyAlignment="1">
      <alignment horizontal="center" vertical="center"/>
    </xf>
    <xf numFmtId="178" fontId="6" fillId="3" borderId="23" xfId="51" applyNumberFormat="1" applyFont="1" applyFill="1" applyBorder="1" applyAlignment="1">
      <alignment horizontal="center" vertical="center"/>
    </xf>
    <xf numFmtId="184" fontId="16" fillId="5" borderId="44" xfId="51" applyNumberFormat="1" applyFont="1" applyFill="1" applyBorder="1" applyAlignment="1">
      <alignment horizontal="right" vertical="center"/>
    </xf>
    <xf numFmtId="184" fontId="16" fillId="5" borderId="45" xfId="51" applyNumberFormat="1" applyFont="1" applyFill="1" applyBorder="1" applyAlignment="1">
      <alignment horizontal="right" vertical="center"/>
    </xf>
    <xf numFmtId="178" fontId="7" fillId="5" borderId="43" xfId="51" applyNumberFormat="1" applyFont="1" applyFill="1" applyBorder="1" applyAlignment="1">
      <alignment horizontal="center" vertical="center"/>
    </xf>
    <xf numFmtId="9" fontId="6" fillId="2" borderId="46" xfId="51" applyNumberFormat="1" applyFont="1" applyFill="1" applyBorder="1" applyAlignment="1">
      <alignment horizontal="center" vertical="center"/>
    </xf>
    <xf numFmtId="7" fontId="17" fillId="0" borderId="0" xfId="0" applyNumberFormat="1" applyFont="1" applyFill="1" applyBorder="1" applyAlignment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1_1" xfId="50"/>
    <cellStyle name="常规_訂貨會慢跑鞋部份" xfId="51"/>
    <cellStyle name="一般_CLU421 cfmd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60960</xdr:colOff>
      <xdr:row>2</xdr:row>
      <xdr:rowOff>26035</xdr:rowOff>
    </xdr:from>
    <xdr:to>
      <xdr:col>11</xdr:col>
      <xdr:colOff>608965</xdr:colOff>
      <xdr:row>5</xdr:row>
      <xdr:rowOff>0</xdr:rowOff>
    </xdr:to>
    <xdr:pic>
      <xdr:nvPicPr>
        <xdr:cNvPr id="2" name="图片 1" descr="78831eccc894390fc73d85e6b84d62f"/>
        <xdr:cNvPicPr>
          <a:picLocks noChangeAspect="1"/>
        </xdr:cNvPicPr>
      </xdr:nvPicPr>
      <xdr:blipFill>
        <a:blip r:embed="rId1"/>
        <a:srcRect l="7074" t="26723" r="26460" b="17311"/>
        <a:stretch>
          <a:fillRect/>
        </a:stretch>
      </xdr:blipFill>
      <xdr:spPr>
        <a:xfrm>
          <a:off x="9966960" y="805180"/>
          <a:ext cx="1290955" cy="516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view="pageBreakPreview" zoomScaleNormal="100" topLeftCell="A5" workbookViewId="0">
      <selection activeCell="L80" sqref="L80"/>
    </sheetView>
  </sheetViews>
  <sheetFormatPr defaultColWidth="10" defaultRowHeight="14.25"/>
  <cols>
    <col min="1" max="1" width="12.75" style="1"/>
    <col min="2" max="2" width="18.375" style="1" customWidth="1"/>
    <col min="3" max="3" width="12" style="1" customWidth="1"/>
    <col min="4" max="4" width="32.375" style="1" customWidth="1"/>
    <col min="5" max="5" width="9.75" style="1" customWidth="1"/>
    <col min="6" max="7" width="10" style="1"/>
    <col min="8" max="10" width="8.25" style="1" customWidth="1"/>
    <col min="11" max="11" width="9.75" style="1" customWidth="1"/>
    <col min="12" max="252" width="10" style="1"/>
    <col min="253" max="16384" width="10" style="2"/>
  </cols>
  <sheetData>
    <row r="1" s="1" customFormat="1" ht="47.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5" t="s">
        <v>1</v>
      </c>
      <c r="B2" s="6"/>
      <c r="C2" s="7" t="s">
        <v>2</v>
      </c>
      <c r="D2" s="8" t="s">
        <v>3</v>
      </c>
      <c r="E2" s="9" t="s">
        <v>4</v>
      </c>
      <c r="F2" s="9"/>
      <c r="G2" s="10"/>
      <c r="H2" s="11" t="s">
        <v>5</v>
      </c>
      <c r="I2" s="91" t="s">
        <v>6</v>
      </c>
      <c r="J2" s="92"/>
      <c r="K2" s="93" t="s">
        <v>7</v>
      </c>
      <c r="L2" s="94"/>
    </row>
    <row r="3" s="1" customFormat="1" spans="1:12">
      <c r="A3" s="12" t="s">
        <v>8</v>
      </c>
      <c r="B3" s="13"/>
      <c r="C3" s="14"/>
      <c r="D3" s="15" t="s">
        <v>9</v>
      </c>
      <c r="E3" s="16"/>
      <c r="F3" s="17"/>
      <c r="G3" s="18"/>
      <c r="H3" s="19" t="s">
        <v>10</v>
      </c>
      <c r="I3" s="95" t="s">
        <v>11</v>
      </c>
      <c r="J3" s="96"/>
      <c r="K3" s="97"/>
      <c r="L3" s="98"/>
    </row>
    <row r="4" s="1" customFormat="1" spans="1:12">
      <c r="A4" s="12" t="s">
        <v>12</v>
      </c>
      <c r="B4" s="13"/>
      <c r="C4" s="14" t="s">
        <v>13</v>
      </c>
      <c r="D4" s="15" t="s">
        <v>14</v>
      </c>
      <c r="E4" s="17"/>
      <c r="F4" s="17"/>
      <c r="G4" s="18"/>
      <c r="H4" s="19" t="s">
        <v>15</v>
      </c>
      <c r="I4" s="95" t="s">
        <v>16</v>
      </c>
      <c r="J4" s="96"/>
      <c r="K4" s="97"/>
      <c r="L4" s="98"/>
    </row>
    <row r="5" s="1" customFormat="1" spans="1:12">
      <c r="A5" s="12" t="s">
        <v>17</v>
      </c>
      <c r="B5" s="13"/>
      <c r="C5" s="14" t="s">
        <v>18</v>
      </c>
      <c r="D5" s="15" t="s">
        <v>19</v>
      </c>
      <c r="E5" s="16" t="s">
        <v>20</v>
      </c>
      <c r="F5" s="17"/>
      <c r="G5" s="18"/>
      <c r="H5" s="15" t="s">
        <v>21</v>
      </c>
      <c r="I5" s="95" t="s">
        <v>16</v>
      </c>
      <c r="J5" s="96"/>
      <c r="K5" s="97"/>
      <c r="L5" s="98"/>
    </row>
    <row r="6" s="1" customFormat="1" spans="1:12">
      <c r="A6" s="12" t="s">
        <v>22</v>
      </c>
      <c r="B6" s="13"/>
      <c r="C6" s="14" t="s">
        <v>23</v>
      </c>
      <c r="D6" s="15" t="s">
        <v>24</v>
      </c>
      <c r="E6" s="16"/>
      <c r="F6" s="17"/>
      <c r="G6" s="18"/>
      <c r="H6" s="15" t="s">
        <v>25</v>
      </c>
      <c r="I6" s="95"/>
      <c r="J6" s="96"/>
      <c r="K6" s="97"/>
      <c r="L6" s="98"/>
    </row>
    <row r="7" s="1" customFormat="1" spans="1:12">
      <c r="A7" s="12" t="s">
        <v>26</v>
      </c>
      <c r="B7" s="13"/>
      <c r="C7" s="14" t="s">
        <v>27</v>
      </c>
      <c r="D7" s="15"/>
      <c r="E7" s="16"/>
      <c r="F7" s="17"/>
      <c r="G7" s="18"/>
      <c r="H7" s="20"/>
      <c r="I7" s="95"/>
      <c r="J7" s="96"/>
      <c r="K7" s="99"/>
      <c r="L7" s="100"/>
    </row>
    <row r="8" s="1" customFormat="1" spans="1:12">
      <c r="A8" s="21" t="s">
        <v>28</v>
      </c>
      <c r="B8" s="22"/>
      <c r="C8" s="22"/>
      <c r="D8" s="22"/>
      <c r="E8" s="23"/>
      <c r="F8" s="23"/>
      <c r="G8" s="24"/>
      <c r="H8" s="22"/>
      <c r="I8" s="22"/>
      <c r="J8" s="22"/>
      <c r="K8" s="101"/>
      <c r="L8" s="102"/>
    </row>
    <row r="9" s="1" customFormat="1" ht="24" spans="1:12">
      <c r="A9" s="25" t="s">
        <v>29</v>
      </c>
      <c r="B9" s="26" t="s">
        <v>30</v>
      </c>
      <c r="C9" s="26" t="s">
        <v>31</v>
      </c>
      <c r="D9" s="26" t="s">
        <v>32</v>
      </c>
      <c r="E9" s="27" t="s">
        <v>33</v>
      </c>
      <c r="F9" s="27" t="s">
        <v>34</v>
      </c>
      <c r="G9" s="28" t="s">
        <v>35</v>
      </c>
      <c r="H9" s="27" t="s">
        <v>36</v>
      </c>
      <c r="I9" s="103" t="s">
        <v>37</v>
      </c>
      <c r="J9" s="27" t="s">
        <v>38</v>
      </c>
      <c r="K9" s="104" t="s">
        <v>39</v>
      </c>
      <c r="L9" s="105" t="s">
        <v>40</v>
      </c>
    </row>
    <row r="10" s="1" customFormat="1" spans="1:12">
      <c r="A10" s="29">
        <v>1</v>
      </c>
      <c r="B10" s="30" t="s">
        <v>41</v>
      </c>
      <c r="C10" s="31"/>
      <c r="D10" s="32" t="s">
        <v>42</v>
      </c>
      <c r="E10" s="33"/>
      <c r="F10" s="34">
        <v>54</v>
      </c>
      <c r="G10" s="35">
        <v>63</v>
      </c>
      <c r="H10" s="36">
        <v>0.038</v>
      </c>
      <c r="I10" s="106">
        <v>0.03</v>
      </c>
      <c r="J10" s="107">
        <f t="shared" ref="J10:J39" si="0">H10*1.03</f>
        <v>0.03914</v>
      </c>
      <c r="K10" s="108">
        <f t="shared" ref="K10:K39" si="1">J10*G10</f>
        <v>2.46582</v>
      </c>
      <c r="L10" s="109"/>
    </row>
    <row r="11" s="1" customFormat="1" spans="1:12">
      <c r="A11" s="29">
        <v>2</v>
      </c>
      <c r="B11" s="30" t="s">
        <v>43</v>
      </c>
      <c r="C11" s="31"/>
      <c r="D11" s="32" t="s">
        <v>42</v>
      </c>
      <c r="E11" s="33"/>
      <c r="F11" s="34">
        <v>54</v>
      </c>
      <c r="G11" s="35">
        <v>63</v>
      </c>
      <c r="H11" s="36">
        <v>0.0082</v>
      </c>
      <c r="I11" s="106">
        <v>0.03</v>
      </c>
      <c r="J11" s="107">
        <f t="shared" si="0"/>
        <v>0.008446</v>
      </c>
      <c r="K11" s="108">
        <f t="shared" si="1"/>
        <v>0.532098</v>
      </c>
      <c r="L11" s="109"/>
    </row>
    <row r="12" s="1" customFormat="1" spans="1:12">
      <c r="A12" s="29">
        <v>3</v>
      </c>
      <c r="B12" s="30" t="s">
        <v>44</v>
      </c>
      <c r="C12" s="31"/>
      <c r="D12" s="32" t="s">
        <v>45</v>
      </c>
      <c r="E12" s="33"/>
      <c r="F12" s="34">
        <v>54</v>
      </c>
      <c r="G12" s="35">
        <v>63</v>
      </c>
      <c r="H12" s="37">
        <v>0.021</v>
      </c>
      <c r="I12" s="106">
        <v>0.03</v>
      </c>
      <c r="J12" s="107">
        <f t="shared" si="0"/>
        <v>0.02163</v>
      </c>
      <c r="K12" s="108">
        <f t="shared" si="1"/>
        <v>1.36269</v>
      </c>
      <c r="L12" s="109"/>
    </row>
    <row r="13" s="1" customFormat="1" spans="1:12">
      <c r="A13" s="29">
        <v>4</v>
      </c>
      <c r="B13" s="30" t="s">
        <v>46</v>
      </c>
      <c r="C13" s="31"/>
      <c r="D13" s="32" t="s">
        <v>47</v>
      </c>
      <c r="E13" s="33"/>
      <c r="F13" s="34">
        <v>54</v>
      </c>
      <c r="G13" s="35">
        <v>63</v>
      </c>
      <c r="H13" s="36">
        <v>0.027</v>
      </c>
      <c r="I13" s="106">
        <v>0.03</v>
      </c>
      <c r="J13" s="107">
        <f t="shared" si="0"/>
        <v>0.02781</v>
      </c>
      <c r="K13" s="108">
        <f t="shared" si="1"/>
        <v>1.75203</v>
      </c>
      <c r="L13" s="109"/>
    </row>
    <row r="14" s="1" customFormat="1" spans="1:12">
      <c r="A14" s="29">
        <v>5</v>
      </c>
      <c r="B14" s="30" t="s">
        <v>48</v>
      </c>
      <c r="C14" s="31"/>
      <c r="D14" s="32" t="s">
        <v>49</v>
      </c>
      <c r="E14" s="33"/>
      <c r="F14" s="34">
        <v>54</v>
      </c>
      <c r="G14" s="35">
        <v>26</v>
      </c>
      <c r="H14" s="36">
        <v>0.048</v>
      </c>
      <c r="I14" s="106">
        <v>0.03</v>
      </c>
      <c r="J14" s="107">
        <f t="shared" si="0"/>
        <v>0.04944</v>
      </c>
      <c r="K14" s="108">
        <f t="shared" si="1"/>
        <v>1.28544</v>
      </c>
      <c r="L14" s="109"/>
    </row>
    <row r="15" s="1" customFormat="1" spans="1:12">
      <c r="A15" s="29">
        <v>6</v>
      </c>
      <c r="B15" s="30" t="s">
        <v>50</v>
      </c>
      <c r="C15" s="31"/>
      <c r="D15" s="32" t="s">
        <v>51</v>
      </c>
      <c r="E15" s="33"/>
      <c r="F15" s="34">
        <v>54</v>
      </c>
      <c r="G15" s="35">
        <v>26</v>
      </c>
      <c r="H15" s="36">
        <v>0.033</v>
      </c>
      <c r="I15" s="106">
        <v>0.03</v>
      </c>
      <c r="J15" s="107">
        <f t="shared" si="0"/>
        <v>0.03399</v>
      </c>
      <c r="K15" s="108">
        <f t="shared" si="1"/>
        <v>0.88374</v>
      </c>
      <c r="L15" s="109"/>
    </row>
    <row r="16" s="1" customFormat="1" spans="1:12">
      <c r="A16" s="29">
        <v>7</v>
      </c>
      <c r="B16" s="30" t="s">
        <v>52</v>
      </c>
      <c r="C16" s="31"/>
      <c r="D16" s="32" t="s">
        <v>53</v>
      </c>
      <c r="E16" s="33"/>
      <c r="F16" s="34">
        <v>54</v>
      </c>
      <c r="G16" s="35">
        <v>33</v>
      </c>
      <c r="H16" s="36">
        <v>0.038</v>
      </c>
      <c r="I16" s="106">
        <v>0.03</v>
      </c>
      <c r="J16" s="107">
        <f t="shared" si="0"/>
        <v>0.03914</v>
      </c>
      <c r="K16" s="108">
        <f t="shared" si="1"/>
        <v>1.29162</v>
      </c>
      <c r="L16" s="109"/>
    </row>
    <row r="17" s="1" customFormat="1" spans="1:12">
      <c r="A17" s="29">
        <v>8</v>
      </c>
      <c r="B17" s="30" t="s">
        <v>54</v>
      </c>
      <c r="C17" s="31"/>
      <c r="D17" s="32" t="s">
        <v>53</v>
      </c>
      <c r="E17" s="33"/>
      <c r="F17" s="34">
        <v>54</v>
      </c>
      <c r="G17" s="35">
        <v>33</v>
      </c>
      <c r="H17" s="36">
        <v>0.018</v>
      </c>
      <c r="I17" s="106">
        <v>0.03</v>
      </c>
      <c r="J17" s="107">
        <f t="shared" si="0"/>
        <v>0.01854</v>
      </c>
      <c r="K17" s="108">
        <f t="shared" si="1"/>
        <v>0.61182</v>
      </c>
      <c r="L17" s="109"/>
    </row>
    <row r="18" s="1" customFormat="1" spans="1:12">
      <c r="A18" s="29">
        <v>9</v>
      </c>
      <c r="B18" s="30" t="s">
        <v>55</v>
      </c>
      <c r="C18" s="31"/>
      <c r="D18" s="32" t="s">
        <v>56</v>
      </c>
      <c r="E18" s="33"/>
      <c r="F18" s="34">
        <v>54</v>
      </c>
      <c r="G18" s="35">
        <v>32</v>
      </c>
      <c r="H18" s="36">
        <v>0.005</v>
      </c>
      <c r="I18" s="106">
        <v>0.03</v>
      </c>
      <c r="J18" s="107">
        <f t="shared" si="0"/>
        <v>0.00515</v>
      </c>
      <c r="K18" s="108">
        <f t="shared" si="1"/>
        <v>0.1648</v>
      </c>
      <c r="L18" s="109"/>
    </row>
    <row r="19" s="1" customFormat="1" spans="1:12">
      <c r="A19" s="29">
        <v>10</v>
      </c>
      <c r="B19" s="30" t="s">
        <v>57</v>
      </c>
      <c r="C19" s="31"/>
      <c r="D19" s="32" t="s">
        <v>58</v>
      </c>
      <c r="E19" s="33"/>
      <c r="F19" s="34">
        <v>54</v>
      </c>
      <c r="G19" s="35">
        <v>22</v>
      </c>
      <c r="H19" s="36">
        <v>0.047</v>
      </c>
      <c r="I19" s="106">
        <v>0.03</v>
      </c>
      <c r="J19" s="107">
        <f t="shared" si="0"/>
        <v>0.04841</v>
      </c>
      <c r="K19" s="108">
        <f t="shared" si="1"/>
        <v>1.06502</v>
      </c>
      <c r="L19" s="109"/>
    </row>
    <row r="20" s="1" customFormat="1" spans="1:12">
      <c r="A20" s="29">
        <v>11</v>
      </c>
      <c r="B20" s="30" t="s">
        <v>59</v>
      </c>
      <c r="C20" s="31"/>
      <c r="D20" s="32" t="s">
        <v>58</v>
      </c>
      <c r="E20" s="33"/>
      <c r="F20" s="34">
        <v>54</v>
      </c>
      <c r="G20" s="35">
        <v>22</v>
      </c>
      <c r="H20" s="36">
        <v>0.087</v>
      </c>
      <c r="I20" s="106">
        <v>0.03</v>
      </c>
      <c r="J20" s="107">
        <f t="shared" si="0"/>
        <v>0.08961</v>
      </c>
      <c r="K20" s="108">
        <f t="shared" si="1"/>
        <v>1.97142</v>
      </c>
      <c r="L20" s="109"/>
    </row>
    <row r="21" s="1" customFormat="1" spans="1:12">
      <c r="A21" s="29">
        <v>12</v>
      </c>
      <c r="B21" s="30" t="s">
        <v>60</v>
      </c>
      <c r="C21" s="31"/>
      <c r="D21" s="32" t="s">
        <v>61</v>
      </c>
      <c r="E21" s="33"/>
      <c r="F21" s="34">
        <v>58</v>
      </c>
      <c r="G21" s="35">
        <v>20</v>
      </c>
      <c r="H21" s="36">
        <v>0.025</v>
      </c>
      <c r="I21" s="106">
        <v>0.03</v>
      </c>
      <c r="J21" s="107">
        <f t="shared" si="0"/>
        <v>0.02575</v>
      </c>
      <c r="K21" s="108">
        <f t="shared" si="1"/>
        <v>0.515</v>
      </c>
      <c r="L21" s="109"/>
    </row>
    <row r="22" s="1" customFormat="1" spans="1:12">
      <c r="A22" s="29">
        <v>13</v>
      </c>
      <c r="B22" s="30" t="s">
        <v>62</v>
      </c>
      <c r="C22" s="31"/>
      <c r="D22" s="32" t="s">
        <v>61</v>
      </c>
      <c r="E22" s="33"/>
      <c r="F22" s="34">
        <v>58</v>
      </c>
      <c r="G22" s="35">
        <v>20</v>
      </c>
      <c r="H22" s="36">
        <v>0.035</v>
      </c>
      <c r="I22" s="106">
        <v>0.03</v>
      </c>
      <c r="J22" s="107">
        <f t="shared" si="0"/>
        <v>0.03605</v>
      </c>
      <c r="K22" s="108">
        <f t="shared" si="1"/>
        <v>0.721</v>
      </c>
      <c r="L22" s="109"/>
    </row>
    <row r="23" s="1" customFormat="1" spans="1:12">
      <c r="A23" s="29">
        <v>14</v>
      </c>
      <c r="B23" s="30" t="s">
        <v>63</v>
      </c>
      <c r="C23" s="31"/>
      <c r="D23" s="32" t="s">
        <v>64</v>
      </c>
      <c r="E23" s="33"/>
      <c r="F23" s="34">
        <v>54</v>
      </c>
      <c r="G23" s="35">
        <v>21.2</v>
      </c>
      <c r="H23" s="36">
        <v>0.024</v>
      </c>
      <c r="I23" s="106">
        <v>0.03</v>
      </c>
      <c r="J23" s="107">
        <f t="shared" si="0"/>
        <v>0.02472</v>
      </c>
      <c r="K23" s="108">
        <f t="shared" si="1"/>
        <v>0.524064</v>
      </c>
      <c r="L23" s="109"/>
    </row>
    <row r="24" s="1" customFormat="1" spans="1:12">
      <c r="A24" s="29">
        <v>15</v>
      </c>
      <c r="B24" s="30" t="s">
        <v>65</v>
      </c>
      <c r="C24" s="31"/>
      <c r="D24" s="32" t="s">
        <v>64</v>
      </c>
      <c r="E24" s="33"/>
      <c r="F24" s="34">
        <v>54</v>
      </c>
      <c r="G24" s="35">
        <v>21.2</v>
      </c>
      <c r="H24" s="36">
        <v>0.037</v>
      </c>
      <c r="I24" s="106">
        <v>0.03</v>
      </c>
      <c r="J24" s="107">
        <f t="shared" si="0"/>
        <v>0.03811</v>
      </c>
      <c r="K24" s="108">
        <f t="shared" si="1"/>
        <v>0.807932</v>
      </c>
      <c r="L24" s="109"/>
    </row>
    <row r="25" s="1" customFormat="1" spans="1:12">
      <c r="A25" s="29">
        <v>16</v>
      </c>
      <c r="B25" s="30" t="s">
        <v>66</v>
      </c>
      <c r="C25" s="31"/>
      <c r="D25" s="32" t="s">
        <v>67</v>
      </c>
      <c r="E25" s="33"/>
      <c r="F25" s="34">
        <v>34.5</v>
      </c>
      <c r="G25" s="35">
        <v>18</v>
      </c>
      <c r="H25" s="36">
        <v>0.0136</v>
      </c>
      <c r="I25" s="106">
        <v>0.03</v>
      </c>
      <c r="J25" s="107">
        <f t="shared" si="0"/>
        <v>0.014008</v>
      </c>
      <c r="K25" s="108">
        <f t="shared" si="1"/>
        <v>0.252144</v>
      </c>
      <c r="L25" s="109"/>
    </row>
    <row r="26" s="1" customFormat="1" spans="1:12">
      <c r="A26" s="29">
        <v>17</v>
      </c>
      <c r="B26" s="30" t="s">
        <v>68</v>
      </c>
      <c r="C26" s="31"/>
      <c r="D26" s="32" t="s">
        <v>69</v>
      </c>
      <c r="E26" s="33"/>
      <c r="F26" s="34">
        <v>34.5</v>
      </c>
      <c r="G26" s="35">
        <v>22</v>
      </c>
      <c r="H26" s="36">
        <v>0.0294</v>
      </c>
      <c r="I26" s="106">
        <v>0.03</v>
      </c>
      <c r="J26" s="107">
        <f t="shared" si="0"/>
        <v>0.030282</v>
      </c>
      <c r="K26" s="108">
        <f t="shared" si="1"/>
        <v>0.666204</v>
      </c>
      <c r="L26" s="109"/>
    </row>
    <row r="27" s="1" customFormat="1" spans="1:12">
      <c r="A27" s="29">
        <v>18</v>
      </c>
      <c r="B27" s="30" t="s">
        <v>70</v>
      </c>
      <c r="C27" s="31"/>
      <c r="D27" s="32" t="s">
        <v>71</v>
      </c>
      <c r="E27" s="33"/>
      <c r="F27" s="34">
        <v>54</v>
      </c>
      <c r="G27" s="35">
        <v>5</v>
      </c>
      <c r="H27" s="36">
        <v>0.036</v>
      </c>
      <c r="I27" s="106">
        <v>0.03</v>
      </c>
      <c r="J27" s="107">
        <f t="shared" si="0"/>
        <v>0.03708</v>
      </c>
      <c r="K27" s="108">
        <f t="shared" si="1"/>
        <v>0.1854</v>
      </c>
      <c r="L27" s="109"/>
    </row>
    <row r="28" s="1" customFormat="1" spans="1:12">
      <c r="A28" s="29">
        <v>19</v>
      </c>
      <c r="B28" s="30" t="s">
        <v>72</v>
      </c>
      <c r="C28" s="31"/>
      <c r="D28" s="32" t="s">
        <v>73</v>
      </c>
      <c r="E28" s="33"/>
      <c r="F28" s="34">
        <v>54</v>
      </c>
      <c r="G28" s="35">
        <v>12</v>
      </c>
      <c r="H28" s="36">
        <v>0.024</v>
      </c>
      <c r="I28" s="106">
        <v>0.03</v>
      </c>
      <c r="J28" s="107">
        <f t="shared" si="0"/>
        <v>0.02472</v>
      </c>
      <c r="K28" s="108">
        <f t="shared" si="1"/>
        <v>0.29664</v>
      </c>
      <c r="L28" s="109"/>
    </row>
    <row r="29" s="1" customFormat="1" spans="1:12">
      <c r="A29" s="29">
        <v>20</v>
      </c>
      <c r="B29" s="30" t="s">
        <v>74</v>
      </c>
      <c r="C29" s="31"/>
      <c r="D29" s="32" t="s">
        <v>75</v>
      </c>
      <c r="E29" s="33"/>
      <c r="F29" s="34" t="s">
        <v>76</v>
      </c>
      <c r="G29" s="35">
        <v>1.15</v>
      </c>
      <c r="H29" s="36">
        <v>0.15</v>
      </c>
      <c r="I29" s="106">
        <v>0.03</v>
      </c>
      <c r="J29" s="107">
        <f t="shared" si="0"/>
        <v>0.1545</v>
      </c>
      <c r="K29" s="108">
        <f t="shared" si="1"/>
        <v>0.177675</v>
      </c>
      <c r="L29" s="109"/>
    </row>
    <row r="30" s="1" customFormat="1" spans="1:12">
      <c r="A30" s="29">
        <v>21</v>
      </c>
      <c r="B30" s="30" t="s">
        <v>77</v>
      </c>
      <c r="C30" s="31"/>
      <c r="D30" s="32" t="s">
        <v>78</v>
      </c>
      <c r="E30" s="33"/>
      <c r="F30" s="34" t="s">
        <v>76</v>
      </c>
      <c r="G30" s="35">
        <v>1.65</v>
      </c>
      <c r="H30" s="36">
        <v>0.3</v>
      </c>
      <c r="I30" s="106">
        <v>0.03</v>
      </c>
      <c r="J30" s="107">
        <f t="shared" si="0"/>
        <v>0.309</v>
      </c>
      <c r="K30" s="108">
        <f t="shared" si="1"/>
        <v>0.50985</v>
      </c>
      <c r="L30" s="109"/>
    </row>
    <row r="31" s="1" customFormat="1" spans="1:12">
      <c r="A31" s="29">
        <v>22</v>
      </c>
      <c r="B31" s="30" t="s">
        <v>79</v>
      </c>
      <c r="C31" s="31"/>
      <c r="D31" s="32" t="s">
        <v>80</v>
      </c>
      <c r="E31" s="33"/>
      <c r="F31" s="34">
        <v>54</v>
      </c>
      <c r="G31" s="35">
        <v>15.6</v>
      </c>
      <c r="H31" s="36">
        <v>0.045</v>
      </c>
      <c r="I31" s="106">
        <v>0.03</v>
      </c>
      <c r="J31" s="107">
        <f t="shared" si="0"/>
        <v>0.04635</v>
      </c>
      <c r="K31" s="108">
        <f t="shared" si="1"/>
        <v>0.72306</v>
      </c>
      <c r="L31" s="109"/>
    </row>
    <row r="32" s="1" customFormat="1" spans="1:12">
      <c r="A32" s="29">
        <v>23</v>
      </c>
      <c r="B32" s="30" t="s">
        <v>81</v>
      </c>
      <c r="C32" s="31"/>
      <c r="D32" s="32" t="s">
        <v>80</v>
      </c>
      <c r="E32" s="33"/>
      <c r="F32" s="34">
        <v>54</v>
      </c>
      <c r="G32" s="35">
        <v>15.6</v>
      </c>
      <c r="H32" s="36">
        <v>0.019</v>
      </c>
      <c r="I32" s="106">
        <v>0.03</v>
      </c>
      <c r="J32" s="107">
        <f t="shared" si="0"/>
        <v>0.01957</v>
      </c>
      <c r="K32" s="108">
        <f t="shared" si="1"/>
        <v>0.305292</v>
      </c>
      <c r="L32" s="109"/>
    </row>
    <row r="33" s="1" customFormat="1" spans="1:12">
      <c r="A33" s="29">
        <v>24</v>
      </c>
      <c r="B33" s="30" t="s">
        <v>82</v>
      </c>
      <c r="C33" s="31"/>
      <c r="D33" s="32" t="s">
        <v>83</v>
      </c>
      <c r="E33" s="33"/>
      <c r="F33" s="34">
        <v>54</v>
      </c>
      <c r="G33" s="35">
        <v>6</v>
      </c>
      <c r="H33" s="36">
        <v>0.074</v>
      </c>
      <c r="I33" s="106">
        <v>0.03</v>
      </c>
      <c r="J33" s="107">
        <f t="shared" si="0"/>
        <v>0.07622</v>
      </c>
      <c r="K33" s="108">
        <f t="shared" si="1"/>
        <v>0.45732</v>
      </c>
      <c r="L33" s="109"/>
    </row>
    <row r="34" s="1" customFormat="1" spans="1:12">
      <c r="A34" s="29">
        <v>25</v>
      </c>
      <c r="B34" s="30" t="s">
        <v>84</v>
      </c>
      <c r="C34" s="31"/>
      <c r="D34" s="32" t="s">
        <v>85</v>
      </c>
      <c r="E34" s="33"/>
      <c r="F34" s="34">
        <v>54</v>
      </c>
      <c r="G34" s="35">
        <v>9</v>
      </c>
      <c r="H34" s="36">
        <v>0.038</v>
      </c>
      <c r="I34" s="106">
        <v>0.03</v>
      </c>
      <c r="J34" s="107">
        <f t="shared" si="0"/>
        <v>0.03914</v>
      </c>
      <c r="K34" s="108">
        <f t="shared" si="1"/>
        <v>0.35226</v>
      </c>
      <c r="L34" s="109"/>
    </row>
    <row r="35" s="1" customFormat="1" spans="1:12">
      <c r="A35" s="29">
        <v>26</v>
      </c>
      <c r="B35" s="30" t="s">
        <v>86</v>
      </c>
      <c r="C35" s="31"/>
      <c r="D35" s="32" t="s">
        <v>87</v>
      </c>
      <c r="E35" s="33"/>
      <c r="F35" s="34">
        <v>54</v>
      </c>
      <c r="G35" s="35">
        <v>12</v>
      </c>
      <c r="H35" s="36">
        <v>0.036</v>
      </c>
      <c r="I35" s="106">
        <v>0.03</v>
      </c>
      <c r="J35" s="107">
        <f t="shared" si="0"/>
        <v>0.03708</v>
      </c>
      <c r="K35" s="108">
        <f t="shared" si="1"/>
        <v>0.44496</v>
      </c>
      <c r="L35" s="109"/>
    </row>
    <row r="36" s="1" customFormat="1" spans="1:12">
      <c r="A36" s="29">
        <v>27</v>
      </c>
      <c r="B36" s="30" t="s">
        <v>88</v>
      </c>
      <c r="C36" s="31"/>
      <c r="D36" s="30" t="s">
        <v>89</v>
      </c>
      <c r="E36" s="33"/>
      <c r="F36" s="38" t="s">
        <v>90</v>
      </c>
      <c r="G36" s="35">
        <v>0.2</v>
      </c>
      <c r="H36" s="36">
        <v>1</v>
      </c>
      <c r="I36" s="106">
        <v>0.03</v>
      </c>
      <c r="J36" s="107">
        <f t="shared" si="0"/>
        <v>1.03</v>
      </c>
      <c r="K36" s="108">
        <f t="shared" si="1"/>
        <v>0.206</v>
      </c>
      <c r="L36" s="109"/>
    </row>
    <row r="37" s="1" customFormat="1" spans="1:12">
      <c r="A37" s="29">
        <v>28</v>
      </c>
      <c r="B37" s="30" t="s">
        <v>91</v>
      </c>
      <c r="C37" s="31"/>
      <c r="D37" s="30" t="s">
        <v>92</v>
      </c>
      <c r="E37" s="33"/>
      <c r="F37" s="38" t="s">
        <v>93</v>
      </c>
      <c r="G37" s="35">
        <v>0.25</v>
      </c>
      <c r="H37" s="36">
        <v>4</v>
      </c>
      <c r="I37" s="106">
        <v>0.03</v>
      </c>
      <c r="J37" s="107">
        <f t="shared" si="0"/>
        <v>4.12</v>
      </c>
      <c r="K37" s="108">
        <f t="shared" si="1"/>
        <v>1.03</v>
      </c>
      <c r="L37" s="109"/>
    </row>
    <row r="38" s="1" customFormat="1" spans="1:12">
      <c r="A38" s="29">
        <v>29</v>
      </c>
      <c r="B38" s="30" t="s">
        <v>94</v>
      </c>
      <c r="C38" s="31"/>
      <c r="D38" s="30"/>
      <c r="E38" s="33"/>
      <c r="F38" s="38" t="s">
        <v>93</v>
      </c>
      <c r="G38" s="35">
        <v>0.055</v>
      </c>
      <c r="H38" s="36">
        <v>20</v>
      </c>
      <c r="I38" s="106">
        <v>0.03</v>
      </c>
      <c r="J38" s="107">
        <f t="shared" si="0"/>
        <v>20.6</v>
      </c>
      <c r="K38" s="108">
        <f t="shared" si="1"/>
        <v>1.133</v>
      </c>
      <c r="L38" s="109"/>
    </row>
    <row r="39" s="1" customFormat="1" spans="1:12">
      <c r="A39" s="29">
        <v>30</v>
      </c>
      <c r="B39" s="30" t="s">
        <v>95</v>
      </c>
      <c r="C39" s="31"/>
      <c r="D39" s="30"/>
      <c r="E39" s="33"/>
      <c r="F39" s="38" t="s">
        <v>90</v>
      </c>
      <c r="G39" s="35">
        <v>0.1</v>
      </c>
      <c r="H39" s="36">
        <v>1</v>
      </c>
      <c r="I39" s="106">
        <v>0.03</v>
      </c>
      <c r="J39" s="107">
        <f t="shared" si="0"/>
        <v>1.03</v>
      </c>
      <c r="K39" s="108">
        <f t="shared" si="1"/>
        <v>0.103</v>
      </c>
      <c r="L39" s="109"/>
    </row>
    <row r="40" s="1" customFormat="1" spans="1:12">
      <c r="A40" s="39"/>
      <c r="B40" s="40"/>
      <c r="C40" s="41"/>
      <c r="D40" s="42"/>
      <c r="E40" s="41"/>
      <c r="F40" s="41"/>
      <c r="G40" s="41"/>
      <c r="H40" s="43" t="s">
        <v>96</v>
      </c>
      <c r="I40" s="110"/>
      <c r="J40" s="111"/>
      <c r="K40" s="112">
        <f>SUM(K10:K35)</f>
        <v>20.325299</v>
      </c>
      <c r="L40" s="113"/>
    </row>
    <row r="41" s="1" customFormat="1" spans="1:12">
      <c r="A41" s="44" t="s">
        <v>97</v>
      </c>
      <c r="B41" s="45"/>
      <c r="C41" s="46"/>
      <c r="D41" s="47"/>
      <c r="E41" s="46"/>
      <c r="F41" s="46"/>
      <c r="G41" s="48"/>
      <c r="H41" s="46"/>
      <c r="I41" s="46"/>
      <c r="J41" s="46"/>
      <c r="K41" s="114"/>
      <c r="L41" s="115"/>
    </row>
    <row r="42" s="1" customFormat="1" spans="1:12">
      <c r="A42" s="29">
        <v>21</v>
      </c>
      <c r="B42" s="30" t="s">
        <v>98</v>
      </c>
      <c r="C42" s="31"/>
      <c r="D42" s="30"/>
      <c r="E42" s="33"/>
      <c r="F42" s="34" t="s">
        <v>99</v>
      </c>
      <c r="G42" s="35">
        <v>1.8</v>
      </c>
      <c r="H42" s="36">
        <v>1</v>
      </c>
      <c r="I42" s="106">
        <v>0</v>
      </c>
      <c r="J42" s="107">
        <f t="shared" ref="J42:J49" si="2">(1+I42)*H42</f>
        <v>1</v>
      </c>
      <c r="K42" s="108">
        <f t="shared" ref="K42:K49" si="3">G42*J42</f>
        <v>1.8</v>
      </c>
      <c r="L42" s="109"/>
    </row>
    <row r="43" s="1" customFormat="1" spans="1:12">
      <c r="A43" s="29">
        <v>22</v>
      </c>
      <c r="B43" s="30" t="s">
        <v>100</v>
      </c>
      <c r="C43" s="31"/>
      <c r="D43" s="30"/>
      <c r="E43" s="33"/>
      <c r="F43" s="34" t="s">
        <v>99</v>
      </c>
      <c r="G43" s="35"/>
      <c r="H43" s="36">
        <v>1</v>
      </c>
      <c r="I43" s="106">
        <v>0</v>
      </c>
      <c r="J43" s="107">
        <f t="shared" si="2"/>
        <v>1</v>
      </c>
      <c r="K43" s="108">
        <f t="shared" si="3"/>
        <v>0</v>
      </c>
      <c r="L43" s="109"/>
    </row>
    <row r="44" s="1" customFormat="1" spans="1:12">
      <c r="A44" s="29">
        <v>23</v>
      </c>
      <c r="B44" s="30"/>
      <c r="C44" s="31"/>
      <c r="D44" s="30"/>
      <c r="E44" s="33"/>
      <c r="F44" s="34" t="s">
        <v>99</v>
      </c>
      <c r="G44" s="49"/>
      <c r="H44" s="36">
        <v>1</v>
      </c>
      <c r="I44" s="106">
        <v>0</v>
      </c>
      <c r="J44" s="107">
        <f t="shared" si="2"/>
        <v>1</v>
      </c>
      <c r="K44" s="108">
        <f t="shared" si="3"/>
        <v>0</v>
      </c>
      <c r="L44" s="109"/>
    </row>
    <row r="45" s="1" customFormat="1" spans="1:12">
      <c r="A45" s="29">
        <v>24</v>
      </c>
      <c r="B45" s="30"/>
      <c r="C45" s="31"/>
      <c r="D45" s="30"/>
      <c r="E45" s="33"/>
      <c r="F45" s="34" t="s">
        <v>99</v>
      </c>
      <c r="G45" s="49"/>
      <c r="H45" s="36"/>
      <c r="I45" s="106">
        <v>0</v>
      </c>
      <c r="J45" s="107">
        <f t="shared" si="2"/>
        <v>0</v>
      </c>
      <c r="K45" s="108">
        <f t="shared" si="3"/>
        <v>0</v>
      </c>
      <c r="L45" s="109"/>
    </row>
    <row r="46" s="1" customFormat="1" spans="1:12">
      <c r="A46" s="29">
        <v>25</v>
      </c>
      <c r="B46" s="30"/>
      <c r="C46" s="31"/>
      <c r="D46" s="30"/>
      <c r="E46" s="33"/>
      <c r="F46" s="34" t="s">
        <v>99</v>
      </c>
      <c r="G46" s="35"/>
      <c r="H46" s="36"/>
      <c r="I46" s="106">
        <v>0</v>
      </c>
      <c r="J46" s="107">
        <f t="shared" si="2"/>
        <v>0</v>
      </c>
      <c r="K46" s="108">
        <f t="shared" si="3"/>
        <v>0</v>
      </c>
      <c r="L46" s="109"/>
    </row>
    <row r="47" s="1" customFormat="1" spans="1:12">
      <c r="A47" s="29">
        <v>26</v>
      </c>
      <c r="B47" s="30"/>
      <c r="C47" s="31"/>
      <c r="D47" s="30"/>
      <c r="E47" s="33"/>
      <c r="F47" s="34" t="s">
        <v>99</v>
      </c>
      <c r="G47" s="35"/>
      <c r="H47" s="36"/>
      <c r="I47" s="106">
        <v>0</v>
      </c>
      <c r="J47" s="107">
        <f t="shared" si="2"/>
        <v>0</v>
      </c>
      <c r="K47" s="108">
        <f t="shared" si="3"/>
        <v>0</v>
      </c>
      <c r="L47" s="109"/>
    </row>
    <row r="48" s="1" customFormat="1" spans="1:12">
      <c r="A48" s="29">
        <v>27</v>
      </c>
      <c r="B48" s="30"/>
      <c r="C48" s="31"/>
      <c r="D48" s="30"/>
      <c r="E48" s="33"/>
      <c r="F48" s="34" t="s">
        <v>99</v>
      </c>
      <c r="G48" s="35"/>
      <c r="H48" s="36"/>
      <c r="I48" s="106">
        <v>0</v>
      </c>
      <c r="J48" s="107">
        <f t="shared" si="2"/>
        <v>0</v>
      </c>
      <c r="K48" s="108">
        <f t="shared" si="3"/>
        <v>0</v>
      </c>
      <c r="L48" s="109"/>
    </row>
    <row r="49" s="1" customFormat="1" spans="1:12">
      <c r="A49" s="29">
        <v>28</v>
      </c>
      <c r="B49" s="30"/>
      <c r="C49" s="31"/>
      <c r="D49" s="30"/>
      <c r="E49" s="33"/>
      <c r="F49" s="34" t="s">
        <v>99</v>
      </c>
      <c r="G49" s="35"/>
      <c r="H49" s="36"/>
      <c r="I49" s="106">
        <v>0</v>
      </c>
      <c r="J49" s="107">
        <f t="shared" si="2"/>
        <v>0</v>
      </c>
      <c r="K49" s="108">
        <f t="shared" si="3"/>
        <v>0</v>
      </c>
      <c r="L49" s="109"/>
    </row>
    <row r="50" s="1" customFormat="1" spans="1:12">
      <c r="A50" s="50"/>
      <c r="B50" s="50"/>
      <c r="C50" s="50"/>
      <c r="D50" s="51"/>
      <c r="E50" s="50"/>
      <c r="F50" s="50"/>
      <c r="G50" s="52"/>
      <c r="H50" s="53" t="s">
        <v>101</v>
      </c>
      <c r="I50" s="116"/>
      <c r="J50" s="117"/>
      <c r="K50" s="118">
        <f>SUM(K42:K49)</f>
        <v>1.8</v>
      </c>
      <c r="L50" s="119"/>
    </row>
    <row r="51" s="1" customFormat="1" spans="1:12">
      <c r="A51" s="54" t="s">
        <v>102</v>
      </c>
      <c r="B51" s="55"/>
      <c r="C51" s="56"/>
      <c r="D51" s="57"/>
      <c r="E51" s="56"/>
      <c r="F51" s="56"/>
      <c r="G51" s="58"/>
      <c r="H51" s="59"/>
      <c r="I51" s="59"/>
      <c r="J51" s="59"/>
      <c r="K51" s="120"/>
      <c r="L51" s="121"/>
    </row>
    <row r="52" s="1" customFormat="1" spans="1:12">
      <c r="A52" s="29">
        <v>1</v>
      </c>
      <c r="B52" s="30" t="s">
        <v>103</v>
      </c>
      <c r="C52" s="31" t="s">
        <v>18</v>
      </c>
      <c r="D52" s="30" t="s">
        <v>104</v>
      </c>
      <c r="E52" s="33"/>
      <c r="F52" s="34" t="s">
        <v>99</v>
      </c>
      <c r="G52" s="60">
        <v>28.5</v>
      </c>
      <c r="H52" s="36">
        <v>1</v>
      </c>
      <c r="I52" s="106">
        <v>0</v>
      </c>
      <c r="J52" s="107"/>
      <c r="K52" s="108">
        <f>G52*H52</f>
        <v>28.5</v>
      </c>
      <c r="L52" s="109">
        <v>27.5</v>
      </c>
    </row>
    <row r="53" s="1" customFormat="1" spans="1:12">
      <c r="A53" s="29">
        <v>2</v>
      </c>
      <c r="B53" s="30"/>
      <c r="C53" s="31"/>
      <c r="D53" s="30"/>
      <c r="E53" s="33"/>
      <c r="F53" s="34" t="s">
        <v>99</v>
      </c>
      <c r="G53" s="35"/>
      <c r="H53" s="36"/>
      <c r="I53" s="106">
        <v>0</v>
      </c>
      <c r="J53" s="107"/>
      <c r="K53" s="108">
        <v>0</v>
      </c>
      <c r="L53" s="109"/>
    </row>
    <row r="54" s="1" customFormat="1" spans="1:12">
      <c r="A54" s="29">
        <v>3</v>
      </c>
      <c r="B54" s="30"/>
      <c r="C54" s="31"/>
      <c r="D54" s="30"/>
      <c r="E54" s="33"/>
      <c r="F54" s="34" t="s">
        <v>99</v>
      </c>
      <c r="G54" s="35"/>
      <c r="H54" s="36"/>
      <c r="I54" s="106">
        <v>0</v>
      </c>
      <c r="J54" s="107"/>
      <c r="K54" s="108">
        <v>0</v>
      </c>
      <c r="L54" s="109"/>
    </row>
    <row r="55" s="1" customFormat="1" ht="15" spans="1:12">
      <c r="A55" s="61"/>
      <c r="B55" s="62"/>
      <c r="C55" s="63"/>
      <c r="D55" s="62"/>
      <c r="E55" s="63"/>
      <c r="F55" s="63"/>
      <c r="G55" s="64"/>
      <c r="H55" s="65" t="s">
        <v>105</v>
      </c>
      <c r="I55" s="122"/>
      <c r="J55" s="123"/>
      <c r="K55" s="124">
        <f>SUM(K52:K54)</f>
        <v>28.5</v>
      </c>
      <c r="L55" s="125"/>
    </row>
    <row r="56" s="1" customFormat="1" spans="1:12">
      <c r="A56" s="66" t="s">
        <v>106</v>
      </c>
      <c r="B56" s="67"/>
      <c r="C56" s="68"/>
      <c r="D56" s="69"/>
      <c r="E56" s="68"/>
      <c r="F56" s="68"/>
      <c r="G56" s="70"/>
      <c r="H56" s="69"/>
      <c r="I56" s="69"/>
      <c r="J56" s="69"/>
      <c r="K56" s="69"/>
      <c r="L56" s="126"/>
    </row>
    <row r="57" s="1" customFormat="1" spans="1:12">
      <c r="A57" s="71">
        <v>1</v>
      </c>
      <c r="B57" s="72" t="s">
        <v>107</v>
      </c>
      <c r="C57" s="73"/>
      <c r="D57" s="72" t="s">
        <v>108</v>
      </c>
      <c r="E57" s="74"/>
      <c r="F57" s="75" t="s">
        <v>90</v>
      </c>
      <c r="G57" s="76">
        <v>1.6</v>
      </c>
      <c r="H57" s="77">
        <v>1</v>
      </c>
      <c r="I57" s="127">
        <v>0</v>
      </c>
      <c r="J57" s="83"/>
      <c r="K57" s="128">
        <f t="shared" ref="K57:K63" si="4">G57*H57</f>
        <v>1.6</v>
      </c>
      <c r="L57" s="129"/>
    </row>
    <row r="58" s="1" customFormat="1" spans="1:12">
      <c r="A58" s="71">
        <v>2</v>
      </c>
      <c r="B58" s="72" t="s">
        <v>109</v>
      </c>
      <c r="C58" s="73"/>
      <c r="D58" s="72" t="s">
        <v>110</v>
      </c>
      <c r="E58" s="78"/>
      <c r="F58" s="75" t="s">
        <v>90</v>
      </c>
      <c r="G58" s="76">
        <v>4.2</v>
      </c>
      <c r="H58" s="77">
        <v>1</v>
      </c>
      <c r="I58" s="127">
        <v>0</v>
      </c>
      <c r="J58" s="83"/>
      <c r="K58" s="128">
        <f t="shared" si="4"/>
        <v>4.2</v>
      </c>
      <c r="L58" s="129"/>
    </row>
    <row r="59" s="1" customFormat="1" spans="1:12">
      <c r="A59" s="71">
        <v>3</v>
      </c>
      <c r="B59" s="79" t="s">
        <v>111</v>
      </c>
      <c r="C59" s="80"/>
      <c r="D59" s="72"/>
      <c r="E59" s="81" t="s">
        <v>112</v>
      </c>
      <c r="F59" s="82" t="s">
        <v>90</v>
      </c>
      <c r="G59" s="76">
        <v>0.5</v>
      </c>
      <c r="H59" s="83">
        <v>1</v>
      </c>
      <c r="I59" s="127">
        <v>0</v>
      </c>
      <c r="J59" s="83"/>
      <c r="K59" s="128">
        <f t="shared" si="4"/>
        <v>0.5</v>
      </c>
      <c r="L59" s="130"/>
    </row>
    <row r="60" s="1" customFormat="1" spans="1:12">
      <c r="A60" s="71">
        <v>4</v>
      </c>
      <c r="B60" s="79" t="s">
        <v>113</v>
      </c>
      <c r="C60" s="80"/>
      <c r="D60" s="72"/>
      <c r="E60" s="81"/>
      <c r="F60" s="82" t="s">
        <v>90</v>
      </c>
      <c r="G60" s="76">
        <v>0.5</v>
      </c>
      <c r="H60" s="83">
        <v>1</v>
      </c>
      <c r="I60" s="127">
        <v>0</v>
      </c>
      <c r="J60" s="83"/>
      <c r="K60" s="128">
        <f t="shared" si="4"/>
        <v>0.5</v>
      </c>
      <c r="L60" s="130"/>
    </row>
    <row r="61" s="1" customFormat="1" spans="1:12">
      <c r="A61" s="71">
        <v>5</v>
      </c>
      <c r="B61" s="84" t="s">
        <v>114</v>
      </c>
      <c r="C61" s="80"/>
      <c r="D61" s="72"/>
      <c r="E61" s="80"/>
      <c r="F61" s="82" t="s">
        <v>90</v>
      </c>
      <c r="G61" s="76">
        <v>0.5</v>
      </c>
      <c r="H61" s="83">
        <v>1</v>
      </c>
      <c r="I61" s="127">
        <v>0</v>
      </c>
      <c r="J61" s="83"/>
      <c r="K61" s="128">
        <f t="shared" si="4"/>
        <v>0.5</v>
      </c>
      <c r="L61" s="130"/>
    </row>
    <row r="62" s="1" customFormat="1" spans="1:12">
      <c r="A62" s="71">
        <v>6</v>
      </c>
      <c r="B62" s="85" t="s">
        <v>115</v>
      </c>
      <c r="C62" s="80"/>
      <c r="D62" s="72"/>
      <c r="E62" s="80"/>
      <c r="F62" s="82" t="s">
        <v>90</v>
      </c>
      <c r="G62" s="76">
        <v>1</v>
      </c>
      <c r="H62" s="83">
        <v>1</v>
      </c>
      <c r="I62" s="127">
        <v>0</v>
      </c>
      <c r="J62" s="83"/>
      <c r="K62" s="128">
        <f t="shared" si="4"/>
        <v>1</v>
      </c>
      <c r="L62" s="130"/>
    </row>
    <row r="63" s="1" customFormat="1" spans="1:12">
      <c r="A63" s="71">
        <v>7</v>
      </c>
      <c r="B63" s="85" t="s">
        <v>116</v>
      </c>
      <c r="C63" s="80"/>
      <c r="D63" s="86"/>
      <c r="E63" s="80"/>
      <c r="F63" s="82" t="s">
        <v>90</v>
      </c>
      <c r="G63" s="76">
        <v>5.2</v>
      </c>
      <c r="H63" s="83">
        <v>1</v>
      </c>
      <c r="I63" s="127">
        <v>0</v>
      </c>
      <c r="J63" s="83"/>
      <c r="K63" s="128">
        <f t="shared" si="4"/>
        <v>5.2</v>
      </c>
      <c r="L63" s="130"/>
    </row>
    <row r="64" s="1" customFormat="1" spans="1:12">
      <c r="A64" s="87"/>
      <c r="B64" s="88"/>
      <c r="C64" s="88"/>
      <c r="D64" s="50"/>
      <c r="E64" s="50"/>
      <c r="F64" s="50"/>
      <c r="G64" s="89"/>
      <c r="H64" s="90" t="s">
        <v>117</v>
      </c>
      <c r="I64" s="90"/>
      <c r="J64" s="90"/>
      <c r="K64" s="118">
        <f>SUM(K57:K63)</f>
        <v>13.5</v>
      </c>
      <c r="L64" s="119"/>
    </row>
    <row r="65" s="1" customFormat="1" spans="1:12">
      <c r="A65" s="131" t="s">
        <v>118</v>
      </c>
      <c r="B65" s="132"/>
      <c r="C65" s="132"/>
      <c r="D65" s="133"/>
      <c r="E65" s="134"/>
      <c r="F65" s="134"/>
      <c r="G65" s="135"/>
      <c r="H65" s="136"/>
      <c r="I65" s="136"/>
      <c r="J65" s="136"/>
      <c r="K65" s="136"/>
      <c r="L65" s="173"/>
    </row>
    <row r="66" s="1" customFormat="1" spans="1:12">
      <c r="A66" s="71">
        <v>1</v>
      </c>
      <c r="B66" s="137" t="s">
        <v>119</v>
      </c>
      <c r="C66" s="138"/>
      <c r="D66" s="138"/>
      <c r="E66" s="138"/>
      <c r="F66" s="138"/>
      <c r="G66" s="138"/>
      <c r="H66" s="138"/>
      <c r="I66" s="138"/>
      <c r="J66" s="139"/>
      <c r="K66" s="174">
        <f>SUM(K67:K70)</f>
        <v>19</v>
      </c>
      <c r="L66" s="175"/>
    </row>
    <row r="67" s="1" customFormat="1" spans="1:12">
      <c r="A67" s="71">
        <v>2</v>
      </c>
      <c r="B67" s="139" t="s">
        <v>120</v>
      </c>
      <c r="C67" s="140" t="s">
        <v>121</v>
      </c>
      <c r="D67" s="141" t="s">
        <v>122</v>
      </c>
      <c r="E67" s="142" t="s">
        <v>123</v>
      </c>
      <c r="F67" s="143" t="s">
        <v>119</v>
      </c>
      <c r="G67" s="76"/>
      <c r="H67" s="83"/>
      <c r="I67" s="176"/>
      <c r="J67" s="177"/>
      <c r="K67" s="128"/>
      <c r="L67" s="178"/>
    </row>
    <row r="68" s="1" customFormat="1" spans="1:12">
      <c r="A68" s="71">
        <v>3</v>
      </c>
      <c r="B68" s="144" t="s">
        <v>124</v>
      </c>
      <c r="C68" s="145"/>
      <c r="D68" s="145"/>
      <c r="E68" s="146"/>
      <c r="F68" s="147" t="s">
        <v>90</v>
      </c>
      <c r="G68" s="76">
        <v>2</v>
      </c>
      <c r="H68" s="83">
        <v>1</v>
      </c>
      <c r="I68" s="127">
        <v>0</v>
      </c>
      <c r="J68" s="177"/>
      <c r="K68" s="179">
        <f t="shared" ref="K68:K70" si="5">G68*H68</f>
        <v>2</v>
      </c>
      <c r="L68" s="180"/>
    </row>
    <row r="69" s="1" customFormat="1" spans="1:12">
      <c r="A69" s="71">
        <v>4</v>
      </c>
      <c r="B69" s="148" t="s">
        <v>125</v>
      </c>
      <c r="C69" s="145"/>
      <c r="D69" s="145"/>
      <c r="E69" s="146"/>
      <c r="F69" s="147" t="s">
        <v>90</v>
      </c>
      <c r="G69" s="76">
        <v>12</v>
      </c>
      <c r="H69" s="83">
        <v>1</v>
      </c>
      <c r="I69" s="127">
        <v>0</v>
      </c>
      <c r="J69" s="177"/>
      <c r="K69" s="179">
        <f t="shared" si="5"/>
        <v>12</v>
      </c>
      <c r="L69" s="180"/>
    </row>
    <row r="70" s="1" customFormat="1" spans="1:12">
      <c r="A70" s="71">
        <v>6</v>
      </c>
      <c r="B70" s="148" t="s">
        <v>126</v>
      </c>
      <c r="C70" s="145"/>
      <c r="D70" s="145"/>
      <c r="E70" s="146"/>
      <c r="F70" s="147" t="s">
        <v>90</v>
      </c>
      <c r="G70" s="76">
        <v>5</v>
      </c>
      <c r="H70" s="83">
        <v>1</v>
      </c>
      <c r="I70" s="127">
        <v>0</v>
      </c>
      <c r="J70" s="177"/>
      <c r="K70" s="179">
        <f t="shared" si="5"/>
        <v>5</v>
      </c>
      <c r="L70" s="180"/>
    </row>
    <row r="71" s="1" customFormat="1" spans="1:12">
      <c r="A71" s="149" t="s">
        <v>127</v>
      </c>
      <c r="B71" s="150"/>
      <c r="C71" s="150"/>
      <c r="D71" s="151"/>
      <c r="E71" s="152"/>
      <c r="F71" s="152"/>
      <c r="G71" s="152"/>
      <c r="H71" s="153" t="s">
        <v>128</v>
      </c>
      <c r="I71" s="153"/>
      <c r="J71" s="153"/>
      <c r="K71" s="181">
        <f>SUM(K68:K70)</f>
        <v>19</v>
      </c>
      <c r="L71" s="182"/>
    </row>
    <row r="72" s="1" customFormat="1" spans="1:12">
      <c r="A72" s="149"/>
      <c r="B72" s="154"/>
      <c r="C72" s="155"/>
      <c r="D72" s="151"/>
      <c r="E72" s="152"/>
      <c r="F72" s="152"/>
      <c r="G72" s="152"/>
      <c r="H72" s="153"/>
      <c r="I72" s="153"/>
      <c r="J72" s="153"/>
      <c r="K72" s="181">
        <f>K66+K64+K55+K50+K40</f>
        <v>83.125299</v>
      </c>
      <c r="L72" s="182"/>
    </row>
    <row r="73" s="1" customFormat="1" spans="1:12">
      <c r="A73" s="71">
        <v>7</v>
      </c>
      <c r="B73" s="144" t="s">
        <v>129</v>
      </c>
      <c r="C73" s="156"/>
      <c r="D73" s="80"/>
      <c r="E73" s="80"/>
      <c r="F73" s="147" t="s">
        <v>90</v>
      </c>
      <c r="G73" s="76"/>
      <c r="H73" s="83">
        <v>1</v>
      </c>
      <c r="I73" s="127">
        <v>0.08</v>
      </c>
      <c r="J73" s="177"/>
      <c r="K73" s="179">
        <v>6.5</v>
      </c>
      <c r="L73" s="180"/>
    </row>
    <row r="74" s="1" customFormat="1" spans="1:12">
      <c r="A74" s="71">
        <v>8</v>
      </c>
      <c r="B74" s="148" t="s">
        <v>130</v>
      </c>
      <c r="C74" s="157"/>
      <c r="D74" s="158"/>
      <c r="E74" s="80"/>
      <c r="F74" s="147" t="s">
        <v>90</v>
      </c>
      <c r="G74" s="76"/>
      <c r="H74" s="83">
        <v>1</v>
      </c>
      <c r="I74" s="127">
        <v>0.08</v>
      </c>
      <c r="J74" s="177"/>
      <c r="K74" s="179">
        <v>6.5</v>
      </c>
      <c r="L74" s="180"/>
    </row>
    <row r="75" s="1" customFormat="1" spans="1:12">
      <c r="A75" s="71">
        <v>9</v>
      </c>
      <c r="B75" s="159" t="s">
        <v>131</v>
      </c>
      <c r="C75" s="160"/>
      <c r="D75" s="158"/>
      <c r="E75" s="80"/>
      <c r="F75" s="147" t="s">
        <v>90</v>
      </c>
      <c r="G75" s="76"/>
      <c r="H75" s="83">
        <v>1</v>
      </c>
      <c r="I75" s="127">
        <v>0.08</v>
      </c>
      <c r="J75" s="177"/>
      <c r="K75" s="179">
        <f>(K72+K73+K74)*0.08</f>
        <v>7.69002392</v>
      </c>
      <c r="L75" s="180"/>
    </row>
    <row r="76" s="1" customFormat="1" spans="1:12">
      <c r="A76" s="161" t="s">
        <v>132</v>
      </c>
      <c r="B76" s="162" t="s">
        <v>133</v>
      </c>
      <c r="C76" s="63"/>
      <c r="D76" s="63"/>
      <c r="E76" s="63"/>
      <c r="F76" s="63"/>
      <c r="G76" s="163"/>
      <c r="H76" s="163"/>
      <c r="I76" s="183"/>
      <c r="J76" s="163"/>
      <c r="K76" s="184">
        <v>1.5</v>
      </c>
      <c r="L76" s="125"/>
    </row>
    <row r="77" s="1" customFormat="1" spans="1:12">
      <c r="A77" s="164" t="s">
        <v>134</v>
      </c>
      <c r="B77" s="162"/>
      <c r="C77" s="63"/>
      <c r="D77" s="63"/>
      <c r="E77" s="63"/>
      <c r="F77" s="63"/>
      <c r="G77" s="163"/>
      <c r="H77" s="163"/>
      <c r="I77" s="183"/>
      <c r="J77" s="163"/>
      <c r="K77" s="184"/>
      <c r="L77" s="125"/>
    </row>
    <row r="78" s="1" customFormat="1" ht="15" spans="1:13">
      <c r="A78" s="165"/>
      <c r="B78" s="166"/>
      <c r="C78" s="167"/>
      <c r="D78" s="168" t="s">
        <v>135</v>
      </c>
      <c r="E78" s="169"/>
      <c r="F78" s="169"/>
      <c r="G78" s="170"/>
      <c r="H78" s="171"/>
      <c r="I78" s="185" t="s">
        <v>136</v>
      </c>
      <c r="J78" s="186"/>
      <c r="K78" s="187">
        <f>SUM(K72:K77)</f>
        <v>105.31532292</v>
      </c>
      <c r="L78" s="188"/>
      <c r="M78" s="1">
        <v>103.5</v>
      </c>
    </row>
    <row r="79" s="1" customFormat="1" spans="1:12">
      <c r="A79" s="1" t="s">
        <v>137</v>
      </c>
      <c r="B79" s="1" t="s">
        <v>138</v>
      </c>
      <c r="K79" s="189">
        <v>104.5</v>
      </c>
      <c r="L79" s="1" t="s">
        <v>139</v>
      </c>
    </row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 spans="5:12">
      <c r="E86" s="172"/>
      <c r="F86" s="172"/>
      <c r="G86" s="172"/>
      <c r="H86" s="172"/>
      <c r="I86" s="172"/>
      <c r="J86" s="172"/>
      <c r="K86" s="172"/>
      <c r="L86" s="172"/>
    </row>
    <row r="87" s="1" customFormat="1" spans="5:12">
      <c r="E87" s="172"/>
      <c r="F87" s="172"/>
      <c r="G87" s="172"/>
      <c r="H87" s="172"/>
      <c r="I87" s="172"/>
      <c r="J87" s="172"/>
      <c r="K87" s="172"/>
      <c r="L87" s="172"/>
    </row>
    <row r="88" s="1" customFormat="1" spans="4:12">
      <c r="D88" s="172"/>
      <c r="E88" s="172"/>
      <c r="F88" s="172"/>
      <c r="G88" s="172"/>
      <c r="H88" s="172"/>
      <c r="I88" s="172"/>
      <c r="J88" s="172"/>
      <c r="K88" s="172"/>
      <c r="L88" s="172"/>
    </row>
  </sheetData>
  <mergeCells count="32">
    <mergeCell ref="A1:L1"/>
    <mergeCell ref="A2:B2"/>
    <mergeCell ref="E2:G2"/>
    <mergeCell ref="I2:J2"/>
    <mergeCell ref="A3:B3"/>
    <mergeCell ref="E3:G3"/>
    <mergeCell ref="I3:J3"/>
    <mergeCell ref="A4:B4"/>
    <mergeCell ref="E4:G4"/>
    <mergeCell ref="I4:J4"/>
    <mergeCell ref="A5:B5"/>
    <mergeCell ref="E5:G5"/>
    <mergeCell ref="I5:J5"/>
    <mergeCell ref="A6:B6"/>
    <mergeCell ref="E6:G6"/>
    <mergeCell ref="I6:J6"/>
    <mergeCell ref="A7:B7"/>
    <mergeCell ref="E7:G7"/>
    <mergeCell ref="I7:J7"/>
    <mergeCell ref="E40:G40"/>
    <mergeCell ref="H40:J40"/>
    <mergeCell ref="H50:J50"/>
    <mergeCell ref="H55:J55"/>
    <mergeCell ref="H64:J64"/>
    <mergeCell ref="B66:J66"/>
    <mergeCell ref="E71:G71"/>
    <mergeCell ref="H71:J71"/>
    <mergeCell ref="I78:J78"/>
    <mergeCell ref="G86:H86"/>
    <mergeCell ref="G87:H87"/>
    <mergeCell ref="G88:H88"/>
    <mergeCell ref="K2:L7"/>
  </mergeCells>
  <dataValidations count="1">
    <dataValidation allowBlank="1" showInputMessage="1" showErrorMessage="1" promptTitle="部位名称" sqref="B9"/>
  </dataValidations>
  <pageMargins left="0" right="0" top="0" bottom="0" header="0" footer="0"/>
  <pageSetup paperSize="9" scale="6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921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李莹楠</dc:creator>
  <cp:lastModifiedBy>成香</cp:lastModifiedBy>
  <dcterms:created xsi:type="dcterms:W3CDTF">2015-06-05T18:17:00Z</dcterms:created>
  <dcterms:modified xsi:type="dcterms:W3CDTF">2024-03-25T03:47:27Z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4C0C41D5768D4F90A8B8F96B5B57A6DE_13</vt:lpwstr>
  </property>
  <property fmtid="{D5CDD505-2E9C-101B-9397-08002B2CF9AE}" pid="3" name="KSOProductBuildVer">
    <vt:lpwstr>2052-12.1.0.16412</vt:lpwstr>
  </property>
</Properties>
</file>