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<sst xmlns="http://schemas.openxmlformats.org/spreadsheetml/2006/main" count="62" uniqueCount="61">
  <si>
    <t>探路者控股集团股份有限公司
成本核价单</t>
  </si>
  <si>
    <t>款式图</t>
  </si>
  <si>
    <t>品名</t>
  </si>
  <si>
    <t>200ml软水杯</t>
  </si>
  <si>
    <t>开发季：</t>
  </si>
  <si>
    <t>样品码</t>
  </si>
  <si>
    <t>款号</t>
  </si>
  <si>
    <t>报价工厂：</t>
  </si>
  <si>
    <t>中山喜玛拉雅</t>
  </si>
  <si>
    <t>报价日期</t>
  </si>
  <si>
    <t>设计师：</t>
  </si>
  <si>
    <t>性别</t>
  </si>
  <si>
    <t>开发员：</t>
  </si>
  <si>
    <t>工厂开发员</t>
  </si>
  <si>
    <t>面里料：</t>
  </si>
  <si>
    <t>序号</t>
  </si>
  <si>
    <t>物料名称规格</t>
  </si>
  <si>
    <t>应用部位</t>
  </si>
  <si>
    <t>规格</t>
  </si>
  <si>
    <t>采购信息</t>
  </si>
  <si>
    <t>幅宽(cm)</t>
  </si>
  <si>
    <t>数量（个）</t>
  </si>
  <si>
    <t>单耗(码/个)</t>
  </si>
  <si>
    <t>单价(元/米)</t>
  </si>
  <si>
    <t>金额(元)</t>
  </si>
  <si>
    <t>供应商</t>
  </si>
  <si>
    <t>TPU皮料</t>
  </si>
  <si>
    <t>杯体</t>
  </si>
  <si>
    <t>面里料合计</t>
  </si>
  <si>
    <t>辅料：</t>
  </si>
  <si>
    <t>底部</t>
  </si>
  <si>
    <t>TPU杯口</t>
  </si>
  <si>
    <t>杯口</t>
  </si>
  <si>
    <t>辅料合计</t>
  </si>
  <si>
    <t>辅助工艺：</t>
  </si>
  <si>
    <t>开裁</t>
  </si>
  <si>
    <t>电压</t>
  </si>
  <si>
    <t>丝印</t>
  </si>
  <si>
    <t>包装</t>
  </si>
  <si>
    <t>辅助工艺合计</t>
  </si>
  <si>
    <t>包装与其它成本</t>
  </si>
  <si>
    <t>密实袋</t>
  </si>
  <si>
    <t>240*170*0.09mm</t>
  </si>
  <si>
    <t>白盒</t>
  </si>
  <si>
    <t>360*360*90mm</t>
  </si>
  <si>
    <t>不干胶贴纸</t>
  </si>
  <si>
    <t>40*70mm</t>
  </si>
  <si>
    <t>纸板</t>
  </si>
  <si>
    <t>365*280mm</t>
  </si>
  <si>
    <t>外箱</t>
  </si>
  <si>
    <t>385*300*385mm不打钉</t>
  </si>
  <si>
    <t>包装与其它成本合计</t>
  </si>
  <si>
    <t>LOP（加工费、利润、运费、检测费等）</t>
  </si>
  <si>
    <t>损耗</t>
  </si>
  <si>
    <t>管销</t>
  </si>
  <si>
    <t>利润</t>
  </si>
  <si>
    <t>税费</t>
  </si>
  <si>
    <t>运费</t>
  </si>
  <si>
    <t>LOP合计</t>
  </si>
  <si>
    <t>成本总计</t>
  </si>
  <si>
    <t>注:以上价格均含13%增值税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</si>
</sst>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_);[Red]\([$￥-804]#,##0.00\)"/>
    <numFmt numFmtId="177" formatCode="0_);[Red]\(0\)"/>
    <numFmt numFmtId="178" formatCode="0.0_);[Red]\(0.0\)"/>
    <numFmt numFmtId="179" formatCode="yyyy/m/d;@"/>
    <numFmt numFmtId="180" formatCode="[$-409]d/mmm/yy;@"/>
    <numFmt numFmtId="181" formatCode="0.000_);[Red]\(0.000\)"/>
    <numFmt numFmtId="182" formatCode="&quot;￥&quot;#,##0.000_);[Red]\(&quot;￥&quot;#,##0.000\)"/>
    <numFmt numFmtId="183" formatCode="0_ "/>
    <numFmt numFmtId="184" formatCode="&quot;￥&quot;#,##0.00_);[Red]\(&quot;￥&quot;#,##0.00\)"/>
    <numFmt numFmtId="185" formatCode="0.00_);[Red]\(0.00\)"/>
    <numFmt numFmtId="186" formatCode="0.000_ "/>
    <numFmt numFmtId="187" formatCode="0.0000_);[Red]\(0.0000\)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indexed="9"/>
      <name val="宋体"/>
      <charset val="134"/>
    </font>
    <font>
      <b/>
      <sz val="10"/>
      <name val="宋体"/>
      <charset val="134"/>
    </font>
    <font>
      <b/>
      <sz val="11"/>
      <name val="微软雅黑"/>
      <charset val="134"/>
    </font>
    <font>
      <sz val="10"/>
      <name val="宋体"/>
      <charset val="134"/>
    </font>
    <font>
      <sz val="10"/>
      <color indexed="8"/>
      <name val="SimSu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sz val="10"/>
      <color indexed="8"/>
      <name val="Arial"/>
      <charset val="134"/>
    </font>
    <font>
      <b/>
      <sz val="10"/>
      <color indexed="9"/>
      <name val="宋体"/>
      <charset val="134"/>
    </font>
    <font>
      <b/>
      <sz val="9"/>
      <name val="宋体"/>
      <charset val="134"/>
    </font>
    <font>
      <sz val="9"/>
      <color indexed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新細明體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8" borderId="19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20">
      <alignment vertical="center"/>
    </xf>
    <xf numFmtId="0" fontId="27" fillId="0" borderId="20">
      <alignment vertical="center"/>
    </xf>
    <xf numFmtId="0" fontId="28" fillId="0" borderId="21">
      <alignment vertical="center"/>
    </xf>
    <xf numFmtId="0" fontId="28" fillId="0" borderId="0">
      <alignment vertical="center"/>
    </xf>
    <xf numFmtId="0" fontId="29" fillId="9" borderId="22">
      <alignment vertical="center"/>
    </xf>
    <xf numFmtId="0" fontId="30" fillId="10" borderId="23">
      <alignment vertical="center"/>
    </xf>
    <xf numFmtId="0" fontId="31" fillId="10" borderId="22">
      <alignment vertical="center"/>
    </xf>
    <xf numFmtId="0" fontId="32" fillId="11" borderId="24">
      <alignment vertical="center"/>
    </xf>
    <xf numFmtId="0" fontId="33" fillId="0" borderId="25">
      <alignment vertical="center"/>
    </xf>
    <xf numFmtId="0" fontId="34" fillId="0" borderId="26">
      <alignment vertical="center"/>
    </xf>
    <xf numFmtId="0" fontId="35" fillId="12" borderId="0">
      <alignment vertical="center"/>
    </xf>
    <xf numFmtId="0" fontId="36" fillId="13" borderId="0">
      <alignment vertical="center"/>
    </xf>
    <xf numFmtId="0" fontId="37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38" fillId="35" borderId="0">
      <alignment vertical="center"/>
    </xf>
    <xf numFmtId="0" fontId="39" fillId="36" borderId="0">
      <alignment vertical="center"/>
    </xf>
    <xf numFmtId="0" fontId="39" fillId="37" borderId="0">
      <alignment vertical="center"/>
    </xf>
    <xf numFmtId="0" fontId="38" fillId="38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1" fillId="0" borderId="0">
      <alignment vertical="center"/>
    </xf>
    <xf numFmtId="0" fontId="10" fillId="0" borderId="0">
      <alignment vertical="top"/>
    </xf>
    <xf numFmtId="0" fontId="1" fillId="0" borderId="0">
      <alignment vertical="center"/>
    </xf>
    <xf numFmtId="176" fontId="1" fillId="0" borderId="0"/>
    <xf numFmtId="176" fontId="1" fillId="0" borderId="0"/>
    <xf numFmtId="0" fontId="1" fillId="0" borderId="0">
      <alignment vertical="center"/>
    </xf>
  </cellStyleXfs>
  <cellXfs count="120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49" applyFont="1" applyFill="1">
      <alignment vertical="center"/>
    </xf>
    <xf numFmtId="0" fontId="1" fillId="0" borderId="0" xfId="0" applyFont="1" applyAlignment="1">
      <alignment horizontal="left" vertical="center"/>
    </xf>
    <xf numFmtId="0" fontId="2" fillId="3" borderId="1" xfId="56" applyFont="1" applyFill="1" applyBorder="1" applyAlignment="1">
      <alignment horizontal="center" vertical="center" wrapText="1"/>
    </xf>
    <xf numFmtId="0" fontId="2" fillId="3" borderId="1" xfId="56" applyFont="1" applyFill="1" applyBorder="1" applyAlignment="1">
      <alignment horizontal="left" vertical="center"/>
    </xf>
    <xf numFmtId="0" fontId="2" fillId="3" borderId="1" xfId="56" applyFont="1" applyFill="1" applyBorder="1" applyAlignment="1">
      <alignment horizontal="center" vertical="center"/>
    </xf>
    <xf numFmtId="177" fontId="3" fillId="0" borderId="2" xfId="53" applyNumberFormat="1" applyFont="1" applyBorder="1" applyAlignment="1">
      <alignment horizontal="center" vertical="center" wrapText="1"/>
    </xf>
    <xf numFmtId="0" fontId="3" fillId="0" borderId="3" xfId="53" applyFont="1" applyBorder="1" applyAlignment="1">
      <alignment horizontal="left" vertical="center"/>
    </xf>
    <xf numFmtId="0" fontId="3" fillId="0" borderId="4" xfId="53" applyFont="1" applyBorder="1" applyAlignment="1">
      <alignment horizontal="center" vertical="center"/>
    </xf>
    <xf numFmtId="0" fontId="4" fillId="0" borderId="2" xfId="50" applyFont="1" applyBorder="1" applyAlignment="1">
      <alignment horizontal="left" vertical="center"/>
    </xf>
    <xf numFmtId="0" fontId="5" fillId="0" borderId="2" xfId="50" applyFont="1" applyBorder="1" applyAlignment="1">
      <alignment horizontal="center" vertical="center"/>
    </xf>
    <xf numFmtId="178" fontId="4" fillId="0" borderId="2" xfId="51" applyNumberFormat="1" applyFont="1" applyBorder="1" applyAlignment="1">
      <alignment horizontal="center" vertical="center"/>
    </xf>
    <xf numFmtId="10" fontId="6" fillId="0" borderId="2" xfId="52" applyNumberFormat="1" applyFont="1" applyBorder="1" applyAlignment="1">
      <alignment vertical="center"/>
    </xf>
    <xf numFmtId="0" fontId="4" fillId="0" borderId="2" xfId="50" applyFont="1" applyBorder="1" applyAlignment="1">
      <alignment horizontal="center" vertical="center"/>
    </xf>
    <xf numFmtId="10" fontId="7" fillId="0" borderId="5" xfId="52" applyNumberFormat="1" applyFont="1" applyBorder="1" applyAlignment="1">
      <alignment horizontal="center" vertical="center"/>
    </xf>
    <xf numFmtId="0" fontId="3" fillId="0" borderId="6" xfId="53" applyFont="1" applyBorder="1" applyAlignment="1">
      <alignment horizontal="left" vertical="center"/>
    </xf>
    <xf numFmtId="0" fontId="3" fillId="0" borderId="7" xfId="53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58" fontId="8" fillId="0" borderId="2" xfId="52" applyNumberFormat="1" applyFont="1" applyBorder="1" applyAlignment="1">
      <alignment vertical="center"/>
    </xf>
    <xf numFmtId="14" fontId="7" fillId="0" borderId="5" xfId="52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7" fillId="0" borderId="2" xfId="52" applyNumberFormat="1" applyFont="1" applyBorder="1" applyAlignment="1">
      <alignment vertical="center"/>
    </xf>
    <xf numFmtId="0" fontId="1" fillId="0" borderId="2" xfId="0" applyFont="1" applyBorder="1">
      <alignment vertical="center"/>
    </xf>
    <xf numFmtId="0" fontId="10" fillId="0" borderId="5" xfId="52" applyBorder="1" applyAlignment="1">
      <alignment horizontal="center" vertical="center"/>
    </xf>
    <xf numFmtId="179" fontId="10" fillId="0" borderId="2" xfId="52" applyNumberFormat="1" applyBorder="1" applyAlignment="1">
      <alignment vertical="center"/>
    </xf>
    <xf numFmtId="180" fontId="7" fillId="0" borderId="2" xfId="52" applyNumberFormat="1" applyFont="1" applyBorder="1" applyAlignment="1">
      <alignment vertical="center"/>
    </xf>
    <xf numFmtId="177" fontId="10" fillId="4" borderId="0" xfId="52" applyNumberFormat="1" applyFill="1" applyAlignment="1">
      <alignment horizontal="left" vertical="center"/>
    </xf>
    <xf numFmtId="0" fontId="11" fillId="4" borderId="1" xfId="53" applyFont="1" applyFill="1" applyBorder="1" applyAlignment="1">
      <alignment horizontal="left" vertical="center"/>
    </xf>
    <xf numFmtId="0" fontId="11" fillId="4" borderId="1" xfId="53" applyFont="1" applyFill="1" applyBorder="1" applyAlignment="1">
      <alignment horizontal="center" vertical="center"/>
    </xf>
    <xf numFmtId="181" fontId="11" fillId="4" borderId="1" xfId="53" applyNumberFormat="1" applyFont="1" applyFill="1" applyBorder="1" applyAlignment="1">
      <alignment horizontal="center" vertical="center"/>
    </xf>
    <xf numFmtId="177" fontId="12" fillId="5" borderId="4" xfId="53" applyNumberFormat="1" applyFont="1" applyFill="1" applyBorder="1" applyAlignment="1">
      <alignment horizontal="center" vertical="center"/>
    </xf>
    <xf numFmtId="0" fontId="12" fillId="5" borderId="2" xfId="53" applyFont="1" applyFill="1" applyBorder="1" applyAlignment="1">
      <alignment horizontal="left" vertical="center"/>
    </xf>
    <xf numFmtId="0" fontId="12" fillId="5" borderId="3" xfId="53" applyFont="1" applyFill="1" applyBorder="1" applyAlignment="1">
      <alignment horizontal="center" vertical="center"/>
    </xf>
    <xf numFmtId="0" fontId="12" fillId="5" borderId="8" xfId="53" applyFont="1" applyFill="1" applyBorder="1" applyAlignment="1">
      <alignment horizontal="center" vertical="center"/>
    </xf>
    <xf numFmtId="0" fontId="12" fillId="5" borderId="5" xfId="53" applyFont="1" applyFill="1" applyBorder="1" applyAlignment="1">
      <alignment horizontal="center" vertical="center"/>
    </xf>
    <xf numFmtId="0" fontId="12" fillId="5" borderId="2" xfId="53" applyFont="1" applyFill="1" applyBorder="1" applyAlignment="1">
      <alignment horizontal="center" vertical="center"/>
    </xf>
    <xf numFmtId="177" fontId="12" fillId="5" borderId="9" xfId="53" applyNumberFormat="1" applyFont="1" applyFill="1" applyBorder="1" applyAlignment="1">
      <alignment horizontal="center" vertical="center"/>
    </xf>
    <xf numFmtId="0" fontId="12" fillId="5" borderId="10" xfId="53" applyFont="1" applyFill="1" applyBorder="1" applyAlignment="1">
      <alignment horizontal="left" vertical="center"/>
    </xf>
    <xf numFmtId="0" fontId="12" fillId="5" borderId="11" xfId="53" applyFont="1" applyFill="1" applyBorder="1" applyAlignment="1">
      <alignment horizontal="center" vertical="center"/>
    </xf>
    <xf numFmtId="0" fontId="13" fillId="3" borderId="12" xfId="53" applyFont="1" applyFill="1" applyBorder="1" applyAlignment="1">
      <alignment horizontal="center" vertical="center" wrapText="1"/>
    </xf>
    <xf numFmtId="0" fontId="13" fillId="3" borderId="12" xfId="53" applyFont="1" applyFill="1" applyBorder="1" applyAlignment="1">
      <alignment horizontal="center" vertical="center"/>
    </xf>
    <xf numFmtId="181" fontId="13" fillId="3" borderId="12" xfId="53" applyNumberFormat="1" applyFont="1" applyFill="1" applyBorder="1" applyAlignment="1">
      <alignment horizontal="center" vertical="center"/>
    </xf>
    <xf numFmtId="182" fontId="13" fillId="3" borderId="12" xfId="53" applyNumberFormat="1" applyFont="1" applyFill="1" applyBorder="1" applyAlignment="1">
      <alignment horizontal="center" vertical="center"/>
    </xf>
    <xf numFmtId="177" fontId="5" fillId="0" borderId="2" xfId="53" applyNumberFormat="1" applyFont="1" applyBorder="1" applyAlignment="1">
      <alignment horizontal="center" vertical="center"/>
    </xf>
    <xf numFmtId="49" fontId="14" fillId="6" borderId="2" xfId="54" applyNumberFormat="1" applyFont="1" applyFill="1" applyBorder="1" applyAlignment="1">
      <alignment vertical="center" wrapText="1"/>
    </xf>
    <xf numFmtId="49" fontId="15" fillId="6" borderId="2" xfId="0" applyNumberFormat="1" applyFont="1" applyFill="1" applyBorder="1" applyAlignment="1">
      <alignment horizontal="left"/>
    </xf>
    <xf numFmtId="177" fontId="5" fillId="0" borderId="2" xfId="52" applyNumberFormat="1" applyFont="1" applyBorder="1" applyAlignment="1">
      <alignment vertical="center" wrapText="1"/>
    </xf>
    <xf numFmtId="183" fontId="15" fillId="0" borderId="2" xfId="0" applyNumberFormat="1" applyFont="1" applyBorder="1" applyAlignment="1">
      <alignment horizontal="center"/>
    </xf>
    <xf numFmtId="181" fontId="16" fillId="0" borderId="2" xfId="52" applyNumberFormat="1" applyFont="1" applyBorder="1" applyAlignment="1">
      <alignment horizontal="center" vertical="center"/>
    </xf>
    <xf numFmtId="181" fontId="17" fillId="0" borderId="2" xfId="53" applyNumberFormat="1" applyFont="1" applyBorder="1" applyAlignment="1">
      <alignment horizontal="center" vertical="center" wrapText="1"/>
    </xf>
    <xf numFmtId="184" fontId="5" fillId="6" borderId="2" xfId="53" applyNumberFormat="1" applyFont="1" applyFill="1" applyBorder="1" applyAlignment="1">
      <alignment horizontal="center" vertical="center" wrapText="1"/>
    </xf>
    <xf numFmtId="0" fontId="18" fillId="6" borderId="2" xfId="52" applyFont="1" applyFill="1" applyBorder="1" applyAlignment="1">
      <alignment vertical="center" wrapText="1"/>
    </xf>
    <xf numFmtId="181" fontId="10" fillId="0" borderId="2" xfId="52" applyNumberFormat="1" applyBorder="1" applyAlignment="1">
      <alignment horizontal="center" vertical="center"/>
    </xf>
    <xf numFmtId="181" fontId="5" fillId="0" borderId="2" xfId="53" applyNumberFormat="1" applyFont="1" applyBorder="1" applyAlignment="1">
      <alignment horizontal="center" vertical="center" wrapText="1"/>
    </xf>
    <xf numFmtId="181" fontId="7" fillId="0" borderId="2" xfId="53" applyNumberFormat="1" applyFont="1" applyBorder="1" applyAlignment="1">
      <alignment horizontal="center" vertical="center" wrapText="1"/>
    </xf>
    <xf numFmtId="49" fontId="14" fillId="6" borderId="2" xfId="54" applyNumberFormat="1" applyFont="1" applyFill="1" applyBorder="1" applyAlignment="1">
      <alignment horizontal="center" vertical="center" wrapText="1"/>
    </xf>
    <xf numFmtId="0" fontId="11" fillId="3" borderId="2" xfId="53" applyFont="1" applyFill="1" applyBorder="1" applyAlignment="1">
      <alignment horizontal="center" vertical="center"/>
    </xf>
    <xf numFmtId="0" fontId="11" fillId="3" borderId="2" xfId="53" applyFont="1" applyFill="1" applyBorder="1" applyAlignment="1">
      <alignment horizontal="left" vertical="center"/>
    </xf>
    <xf numFmtId="0" fontId="11" fillId="3" borderId="12" xfId="53" applyFont="1" applyFill="1" applyBorder="1" applyAlignment="1">
      <alignment horizontal="center" vertical="center"/>
    </xf>
    <xf numFmtId="181" fontId="11" fillId="3" borderId="12" xfId="53" applyNumberFormat="1" applyFont="1" applyFill="1" applyBorder="1" applyAlignment="1">
      <alignment horizontal="center" vertical="center"/>
    </xf>
    <xf numFmtId="184" fontId="11" fillId="3" borderId="12" xfId="53" applyNumberFormat="1" applyFont="1" applyFill="1" applyBorder="1" applyAlignment="1">
      <alignment horizontal="center" vertical="center"/>
    </xf>
    <xf numFmtId="185" fontId="11" fillId="3" borderId="12" xfId="53" applyNumberFormat="1" applyFont="1" applyFill="1" applyBorder="1" applyAlignment="1">
      <alignment horizontal="center" vertical="center"/>
    </xf>
    <xf numFmtId="10" fontId="1" fillId="0" borderId="0" xfId="0" applyNumberFormat="1" applyFont="1">
      <alignment vertical="center"/>
    </xf>
    <xf numFmtId="0" fontId="19" fillId="4" borderId="2" xfId="52" applyFont="1" applyFill="1" applyBorder="1">
      <alignment vertical="top"/>
    </xf>
    <xf numFmtId="0" fontId="11" fillId="4" borderId="2" xfId="53" applyFont="1" applyFill="1" applyBorder="1" applyAlignment="1">
      <alignment horizontal="left" vertical="center"/>
    </xf>
    <xf numFmtId="0" fontId="11" fillId="4" borderId="2" xfId="53" applyFont="1" applyFill="1" applyBorder="1" applyAlignment="1">
      <alignment horizontal="center" vertical="center"/>
    </xf>
    <xf numFmtId="0" fontId="11" fillId="4" borderId="13" xfId="53" applyFont="1" applyFill="1" applyBorder="1" applyAlignment="1">
      <alignment horizontal="center" vertical="center"/>
    </xf>
    <xf numFmtId="181" fontId="11" fillId="4" borderId="13" xfId="53" applyNumberFormat="1" applyFont="1" applyFill="1" applyBorder="1" applyAlignment="1">
      <alignment horizontal="center" vertical="center"/>
    </xf>
    <xf numFmtId="177" fontId="5" fillId="0" borderId="2" xfId="50" applyNumberFormat="1" applyFont="1" applyBorder="1" applyAlignment="1">
      <alignment horizontal="center" vertical="center"/>
    </xf>
    <xf numFmtId="0" fontId="5" fillId="0" borderId="2" xfId="52" applyFont="1" applyBorder="1" applyAlignment="1">
      <alignment vertical="center"/>
    </xf>
    <xf numFmtId="186" fontId="17" fillId="0" borderId="10" xfId="53" applyNumberFormat="1" applyFont="1" applyBorder="1" applyAlignment="1">
      <alignment horizontal="center" vertical="center"/>
    </xf>
    <xf numFmtId="185" fontId="5" fillId="0" borderId="2" xfId="53" applyNumberFormat="1" applyFont="1" applyBorder="1" applyAlignment="1">
      <alignment vertical="center" wrapText="1"/>
    </xf>
    <xf numFmtId="183" fontId="5" fillId="0" borderId="10" xfId="53" applyNumberFormat="1" applyFont="1" applyBorder="1" applyAlignment="1">
      <alignment horizontal="center" vertical="center"/>
    </xf>
    <xf numFmtId="181" fontId="17" fillId="0" borderId="10" xfId="53" applyNumberFormat="1" applyFont="1" applyBorder="1" applyAlignment="1">
      <alignment horizontal="center" vertical="center" wrapText="1"/>
    </xf>
    <xf numFmtId="49" fontId="14" fillId="0" borderId="2" xfId="55" applyNumberFormat="1" applyFont="1" applyBorder="1" applyAlignment="1">
      <alignment vertical="center" wrapText="1"/>
    </xf>
    <xf numFmtId="49" fontId="15" fillId="6" borderId="5" xfId="0" applyNumberFormat="1" applyFont="1" applyFill="1" applyBorder="1" applyAlignment="1">
      <alignment horizontal="left"/>
    </xf>
    <xf numFmtId="186" fontId="5" fillId="0" borderId="10" xfId="53" applyNumberFormat="1" applyFont="1" applyBorder="1" applyAlignment="1">
      <alignment horizontal="center" vertical="center"/>
    </xf>
    <xf numFmtId="181" fontId="5" fillId="0" borderId="10" xfId="53" applyNumberFormat="1" applyFont="1" applyBorder="1" applyAlignment="1">
      <alignment horizontal="center" vertical="center" wrapText="1"/>
    </xf>
    <xf numFmtId="184" fontId="5" fillId="0" borderId="2" xfId="53" applyNumberFormat="1" applyFont="1" applyBorder="1" applyAlignment="1">
      <alignment horizontal="center" vertical="center" wrapText="1"/>
    </xf>
    <xf numFmtId="0" fontId="11" fillId="3" borderId="12" xfId="53" applyFont="1" applyFill="1" applyBorder="1" applyAlignment="1">
      <alignment horizontal="left" vertical="center"/>
    </xf>
    <xf numFmtId="177" fontId="10" fillId="4" borderId="0" xfId="52" applyNumberFormat="1" applyFill="1" applyAlignment="1">
      <alignment horizontal="center" vertical="center"/>
    </xf>
    <xf numFmtId="0" fontId="11" fillId="4" borderId="13" xfId="53" applyFont="1" applyFill="1" applyBorder="1" applyAlignment="1">
      <alignment horizontal="left" vertical="center"/>
    </xf>
    <xf numFmtId="177" fontId="5" fillId="2" borderId="2" xfId="53" applyNumberFormat="1" applyFont="1" applyFill="1" applyBorder="1" applyAlignment="1">
      <alignment horizontal="center" vertical="center"/>
    </xf>
    <xf numFmtId="0" fontId="5" fillId="0" borderId="2" xfId="53" applyFont="1" applyBorder="1" applyAlignment="1">
      <alignment horizontal="left" vertical="center"/>
    </xf>
    <xf numFmtId="0" fontId="5" fillId="0" borderId="2" xfId="53" applyFont="1" applyBorder="1" applyAlignment="1">
      <alignment horizontal="center" vertical="center"/>
    </xf>
    <xf numFmtId="0" fontId="5" fillId="6" borderId="2" xfId="53" applyFont="1" applyFill="1" applyBorder="1" applyAlignment="1">
      <alignment horizontal="center" vertical="center"/>
    </xf>
    <xf numFmtId="185" fontId="10" fillId="0" borderId="2" xfId="52" applyNumberFormat="1" applyBorder="1" applyAlignment="1">
      <alignment horizontal="center" vertical="center"/>
    </xf>
    <xf numFmtId="184" fontId="17" fillId="0" borderId="2" xfId="53" applyNumberFormat="1" applyFont="1" applyBorder="1" applyAlignment="1">
      <alignment horizontal="center" vertical="center" wrapText="1"/>
    </xf>
    <xf numFmtId="185" fontId="5" fillId="0" borderId="2" xfId="53" applyNumberFormat="1" applyFont="1" applyBorder="1" applyAlignment="1">
      <alignment horizontal="center" vertical="center" wrapText="1"/>
    </xf>
    <xf numFmtId="0" fontId="5" fillId="2" borderId="2" xfId="53" applyFont="1" applyFill="1" applyBorder="1" applyAlignment="1">
      <alignment horizontal="left" vertical="center"/>
    </xf>
    <xf numFmtId="0" fontId="5" fillId="2" borderId="2" xfId="53" applyFont="1" applyFill="1" applyBorder="1" applyAlignment="1">
      <alignment horizontal="center" vertical="center"/>
    </xf>
    <xf numFmtId="185" fontId="10" fillId="2" borderId="2" xfId="52" applyNumberFormat="1" applyFill="1" applyBorder="1" applyAlignment="1">
      <alignment horizontal="center" vertical="center"/>
    </xf>
    <xf numFmtId="181" fontId="5" fillId="2" borderId="2" xfId="53" applyNumberFormat="1" applyFont="1" applyFill="1" applyBorder="1" applyAlignment="1">
      <alignment horizontal="center" vertical="center" wrapText="1"/>
    </xf>
    <xf numFmtId="184" fontId="17" fillId="2" borderId="2" xfId="53" applyNumberFormat="1" applyFont="1" applyFill="1" applyBorder="1" applyAlignment="1">
      <alignment horizontal="center" vertical="center" wrapText="1"/>
    </xf>
    <xf numFmtId="185" fontId="5" fillId="2" borderId="2" xfId="53" applyNumberFormat="1" applyFont="1" applyFill="1" applyBorder="1" applyAlignment="1">
      <alignment horizontal="center" vertical="center" wrapText="1"/>
    </xf>
    <xf numFmtId="184" fontId="5" fillId="2" borderId="2" xfId="53" applyNumberFormat="1" applyFont="1" applyFill="1" applyBorder="1" applyAlignment="1">
      <alignment horizontal="center" vertical="center" wrapText="1"/>
    </xf>
    <xf numFmtId="0" fontId="5" fillId="2" borderId="2" xfId="53" applyFont="1" applyFill="1" applyBorder="1">
      <alignment vertical="center"/>
    </xf>
    <xf numFmtId="0" fontId="14" fillId="2" borderId="2" xfId="52" applyFont="1" applyFill="1" applyBorder="1" applyAlignment="1">
      <alignment horizontal="center" vertical="center" wrapText="1"/>
    </xf>
    <xf numFmtId="49" fontId="5" fillId="2" borderId="2" xfId="53" applyNumberFormat="1" applyFont="1" applyFill="1" applyBorder="1" applyAlignment="1">
      <alignment horizontal="center" vertical="center"/>
    </xf>
    <xf numFmtId="177" fontId="8" fillId="2" borderId="2" xfId="52" applyNumberFormat="1" applyFont="1" applyFill="1" applyBorder="1" applyAlignment="1">
      <alignment horizontal="center" vertical="center"/>
    </xf>
    <xf numFmtId="187" fontId="10" fillId="0" borderId="2" xfId="52" applyNumberFormat="1" applyBorder="1" applyAlignment="1">
      <alignment horizontal="center" vertical="center"/>
    </xf>
    <xf numFmtId="177" fontId="10" fillId="0" borderId="2" xfId="52" applyNumberFormat="1" applyBorder="1" applyAlignment="1">
      <alignment horizontal="center" vertical="center"/>
    </xf>
    <xf numFmtId="181" fontId="5" fillId="0" borderId="2" xfId="53" applyNumberFormat="1" applyFont="1" applyBorder="1" applyAlignment="1">
      <alignment horizontal="center" vertical="center"/>
    </xf>
    <xf numFmtId="0" fontId="11" fillId="3" borderId="14" xfId="53" applyFont="1" applyFill="1" applyBorder="1" applyAlignment="1">
      <alignment horizontal="center" vertical="center"/>
    </xf>
    <xf numFmtId="0" fontId="11" fillId="3" borderId="15" xfId="53" applyFont="1" applyFill="1" applyBorder="1" applyAlignment="1">
      <alignment horizontal="left" vertical="center"/>
    </xf>
    <xf numFmtId="0" fontId="11" fillId="3" borderId="16" xfId="53" applyFont="1" applyFill="1" applyBorder="1" applyAlignment="1">
      <alignment horizontal="left" vertical="center"/>
    </xf>
    <xf numFmtId="0" fontId="11" fillId="3" borderId="16" xfId="53" applyFont="1" applyFill="1" applyBorder="1" applyAlignment="1">
      <alignment horizontal="center" vertical="center"/>
    </xf>
    <xf numFmtId="181" fontId="11" fillId="3" borderId="16" xfId="53" applyNumberFormat="1" applyFont="1" applyFill="1" applyBorder="1" applyAlignment="1">
      <alignment horizontal="center" vertical="center"/>
    </xf>
    <xf numFmtId="184" fontId="11" fillId="3" borderId="16" xfId="53" applyNumberFormat="1" applyFont="1" applyFill="1" applyBorder="1" applyAlignment="1">
      <alignment horizontal="center" vertical="center"/>
    </xf>
    <xf numFmtId="185" fontId="11" fillId="7" borderId="16" xfId="53" applyNumberFormat="1" applyFont="1" applyFill="1" applyBorder="1" applyAlignment="1">
      <alignment horizontal="center" vertical="center"/>
    </xf>
    <xf numFmtId="0" fontId="11" fillId="3" borderId="17" xfId="53" applyFont="1" applyFill="1" applyBorder="1" applyAlignment="1">
      <alignment horizontal="center" vertical="center"/>
    </xf>
    <xf numFmtId="0" fontId="11" fillId="3" borderId="17" xfId="53" applyFont="1" applyFill="1" applyBorder="1" applyAlignment="1">
      <alignment horizontal="left" vertical="center"/>
    </xf>
    <xf numFmtId="181" fontId="11" fillId="3" borderId="17" xfId="53" applyNumberFormat="1" applyFont="1" applyFill="1" applyBorder="1" applyAlignment="1">
      <alignment horizontal="center" vertical="center"/>
    </xf>
    <xf numFmtId="184" fontId="11" fillId="3" borderId="17" xfId="53" applyNumberFormat="1" applyFont="1" applyFill="1" applyBorder="1" applyAlignment="1">
      <alignment horizontal="center" vertical="center"/>
    </xf>
    <xf numFmtId="185" fontId="11" fillId="3" borderId="17" xfId="53" applyNumberFormat="1" applyFont="1" applyFill="1" applyBorder="1" applyAlignment="1">
      <alignment horizontal="center" vertical="center"/>
    </xf>
    <xf numFmtId="177" fontId="20" fillId="0" borderId="18" xfId="52" applyNumberFormat="1" applyFont="1" applyBorder="1" applyAlignment="1">
      <alignment horizontal="right" vertical="center"/>
    </xf>
    <xf numFmtId="177" fontId="20" fillId="0" borderId="18" xfId="52" applyNumberFormat="1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2" xfId="50"/>
    <cellStyle name="常规_10AW核价-润懋(35款已核，单耗未减)" xfId="51"/>
    <cellStyle name="常规 4" xfId="52"/>
    <cellStyle name="常规 2 6" xfId="53"/>
    <cellStyle name="常规 5" xfId="54"/>
    <cellStyle name="常规 12" xfId="55"/>
    <cellStyle name="常规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831850</xdr:colOff>
      <xdr:row>1</xdr:row>
      <xdr:rowOff>47625</xdr:rowOff>
    </xdr:from>
    <xdr:to>
      <xdr:col>2</xdr:col>
      <xdr:colOff>555625</xdr:colOff>
      <xdr:row>4</xdr:row>
      <xdr:rowOff>322580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4910" y="771525"/>
          <a:ext cx="1219835" cy="1475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workbookViewId="0">
      <selection activeCell="K47" sqref="K47"/>
    </sheetView>
  </sheetViews>
  <sheetFormatPr defaultColWidth="9" defaultRowHeight="14.25"/>
  <cols>
    <col min="1" max="1" width="4.63333333333333" style="2" customWidth="1"/>
    <col min="2" max="2" width="19.6333333333333" style="5" customWidth="1"/>
    <col min="3" max="3" width="17.3666666666667" style="2" customWidth="1"/>
    <col min="4" max="4" width="13.6333333333333" style="2" customWidth="1"/>
    <col min="5" max="5" width="15.3666666666667" style="2" customWidth="1"/>
    <col min="6" max="6" width="15.725" style="2" customWidth="1"/>
    <col min="7" max="7" width="17.3666666666667" style="2" customWidth="1"/>
    <col min="8" max="8" width="12.45" style="2" customWidth="1"/>
    <col min="9" max="9" width="14.6333333333333" style="2" customWidth="1"/>
    <col min="10" max="10" width="12" style="2" customWidth="1"/>
    <col min="11" max="11" width="10.3666666666667" style="2" customWidth="1"/>
    <col min="12" max="16384" width="9" style="2"/>
  </cols>
  <sheetData>
    <row r="1" s="1" customFormat="1" ht="57" customHeight="1" spans="1:10">
      <c r="A1" s="6" t="s">
        <v>0</v>
      </c>
      <c r="B1" s="7"/>
      <c r="C1" s="8"/>
      <c r="D1" s="8"/>
      <c r="E1" s="8"/>
      <c r="F1" s="8"/>
      <c r="G1" s="8"/>
      <c r="H1" s="8"/>
      <c r="I1" s="8"/>
    </row>
    <row r="2" s="1" customFormat="1" ht="31.5" customHeight="1" spans="1:10">
      <c r="A2" s="9" t="s">
        <v>1</v>
      </c>
      <c r="B2" s="10"/>
      <c r="C2" s="11"/>
      <c r="D2" s="12" t="s">
        <v>2</v>
      </c>
      <c r="E2" s="13" t="s">
        <v>3</v>
      </c>
      <c r="F2" s="14" t="s">
        <v>4</v>
      </c>
      <c r="G2" s="15"/>
      <c r="H2" s="16" t="s">
        <v>5</v>
      </c>
      <c r="I2" s="17"/>
    </row>
    <row r="3" s="1" customFormat="1" ht="31.5" customHeight="1" spans="1:10">
      <c r="A3" s="9"/>
      <c r="B3" s="18"/>
      <c r="C3" s="19"/>
      <c r="D3" s="12" t="s">
        <v>6</v>
      </c>
      <c r="E3" s="20"/>
      <c r="F3" s="14" t="s">
        <v>7</v>
      </c>
      <c r="G3" s="21" t="s">
        <v>8</v>
      </c>
      <c r="H3" s="14" t="s">
        <v>9</v>
      </c>
      <c r="I3" s="22">
        <v>45894</v>
      </c>
    </row>
    <row r="4" s="1" customFormat="1" ht="31.5" customHeight="1" spans="1:10">
      <c r="A4" s="9"/>
      <c r="B4" s="18"/>
      <c r="C4" s="19"/>
      <c r="D4" s="12" t="s">
        <v>10</v>
      </c>
      <c r="E4" s="20"/>
      <c r="F4" s="23" t="s">
        <v>11</v>
      </c>
      <c r="G4" s="24"/>
      <c r="H4" s="25"/>
      <c r="I4" s="26"/>
    </row>
    <row r="5" s="1" customFormat="1" ht="31.5" customHeight="1" spans="1:10">
      <c r="A5" s="9"/>
      <c r="B5" s="18"/>
      <c r="C5" s="19"/>
      <c r="D5" s="12" t="s">
        <v>12</v>
      </c>
      <c r="E5" s="13"/>
      <c r="F5" s="16" t="s">
        <v>13</v>
      </c>
      <c r="G5" s="27"/>
      <c r="H5" s="2"/>
      <c r="I5" s="28"/>
    </row>
    <row r="6" s="2" customFormat="1" spans="1:10">
      <c r="A6" s="29"/>
      <c r="B6" s="30" t="s">
        <v>14</v>
      </c>
      <c r="C6" s="30"/>
      <c r="D6" s="31"/>
      <c r="E6" s="31"/>
      <c r="F6" s="31"/>
      <c r="G6" s="32"/>
      <c r="H6" s="31"/>
      <c r="I6" s="31"/>
    </row>
    <row r="7" s="2" customFormat="1" spans="1:10">
      <c r="A7" s="33" t="s">
        <v>15</v>
      </c>
      <c r="B7" s="34" t="s">
        <v>16</v>
      </c>
      <c r="C7" s="35" t="s">
        <v>17</v>
      </c>
      <c r="D7" s="36" t="s">
        <v>18</v>
      </c>
      <c r="E7" s="37"/>
      <c r="F7" s="38" t="s">
        <v>19</v>
      </c>
      <c r="G7" s="38"/>
      <c r="H7" s="38"/>
      <c r="I7" s="38"/>
    </row>
    <row r="8" s="2" customFormat="1" spans="1:10">
      <c r="A8" s="39"/>
      <c r="B8" s="40"/>
      <c r="C8" s="41"/>
      <c r="D8" s="42" t="s">
        <v>20</v>
      </c>
      <c r="E8" s="43" t="s">
        <v>21</v>
      </c>
      <c r="F8" s="43" t="s">
        <v>22</v>
      </c>
      <c r="G8" s="44" t="s">
        <v>23</v>
      </c>
      <c r="H8" s="45" t="s">
        <v>24</v>
      </c>
      <c r="I8" s="43" t="s">
        <v>25</v>
      </c>
    </row>
    <row r="9" s="2" customFormat="1" spans="1:10">
      <c r="A9" s="46">
        <v>1</v>
      </c>
      <c r="B9" s="47" t="s">
        <v>26</v>
      </c>
      <c r="C9" s="48" t="s">
        <v>27</v>
      </c>
      <c r="D9" s="49"/>
      <c r="E9" s="50">
        <v>1</v>
      </c>
      <c r="F9" s="51">
        <v>0.039</v>
      </c>
      <c r="G9" s="52">
        <v>29.8</v>
      </c>
      <c r="H9" s="53">
        <f>E9*F9*G9</f>
        <v>1.1622</v>
      </c>
      <c r="I9" s="54"/>
    </row>
    <row r="10" s="2" customFormat="1" spans="1:10">
      <c r="A10" s="46">
        <v>2</v>
      </c>
      <c r="B10" s="47"/>
      <c r="C10" s="48"/>
      <c r="D10" s="49"/>
      <c r="E10" s="50"/>
      <c r="F10" s="55"/>
      <c r="G10" s="56"/>
      <c r="H10" s="53"/>
      <c r="I10" s="54"/>
    </row>
    <row r="11" s="2" customFormat="1" spans="1:10">
      <c r="A11" s="46">
        <v>3</v>
      </c>
      <c r="B11" s="47"/>
      <c r="C11" s="48"/>
      <c r="D11" s="49"/>
      <c r="E11" s="50"/>
      <c r="F11" s="55"/>
      <c r="G11" s="56"/>
      <c r="H11" s="53"/>
      <c r="I11" s="54"/>
    </row>
    <row r="12" s="2" customFormat="1" spans="1:10">
      <c r="A12" s="46">
        <v>4</v>
      </c>
      <c r="B12" s="47"/>
      <c r="C12" s="48"/>
      <c r="D12" s="49"/>
      <c r="E12" s="50"/>
      <c r="F12" s="55"/>
      <c r="G12" s="56"/>
      <c r="H12" s="53"/>
      <c r="I12" s="54"/>
    </row>
    <row r="13" s="2" customFormat="1" spans="1:10">
      <c r="A13" s="46">
        <v>5</v>
      </c>
      <c r="B13" s="47"/>
      <c r="C13" s="48"/>
      <c r="D13" s="49"/>
      <c r="E13" s="50"/>
      <c r="F13" s="55"/>
      <c r="G13" s="57"/>
      <c r="H13" s="53"/>
      <c r="I13" s="54"/>
    </row>
    <row r="14" s="2" customFormat="1" spans="1:10">
      <c r="A14" s="46">
        <v>6</v>
      </c>
      <c r="B14" s="47"/>
      <c r="C14" s="48"/>
      <c r="D14" s="49"/>
      <c r="E14" s="50"/>
      <c r="F14" s="55"/>
      <c r="G14" s="57"/>
      <c r="H14" s="53"/>
      <c r="I14" s="54"/>
    </row>
    <row r="15" s="2" customFormat="1" spans="1:10">
      <c r="A15" s="46">
        <v>7</v>
      </c>
      <c r="B15" s="58"/>
      <c r="C15" s="48"/>
      <c r="D15" s="49"/>
      <c r="E15" s="50"/>
      <c r="F15" s="55"/>
      <c r="G15" s="57"/>
      <c r="H15" s="53"/>
      <c r="I15" s="54"/>
    </row>
    <row r="16" s="2" customFormat="1" spans="1:10">
      <c r="A16" s="59" t="s">
        <v>28</v>
      </c>
      <c r="B16" s="60"/>
      <c r="C16" s="60"/>
      <c r="D16" s="59"/>
      <c r="E16" s="61"/>
      <c r="F16" s="61"/>
      <c r="G16" s="62"/>
      <c r="H16" s="63">
        <f>SUM(H9:H15)</f>
        <v>1.1622</v>
      </c>
      <c r="I16" s="64"/>
      <c r="J16" s="65"/>
    </row>
    <row r="17" s="2" customFormat="1" spans="1:10">
      <c r="A17" s="66"/>
      <c r="B17" s="67" t="s">
        <v>29</v>
      </c>
      <c r="C17" s="67"/>
      <c r="D17" s="68"/>
      <c r="E17" s="69"/>
      <c r="F17" s="69"/>
      <c r="G17" s="70"/>
      <c r="H17" s="69"/>
      <c r="I17" s="69"/>
    </row>
    <row r="18" s="2" customFormat="1" spans="1:10">
      <c r="A18" s="71">
        <v>1</v>
      </c>
      <c r="B18" s="47" t="s">
        <v>26</v>
      </c>
      <c r="C18" s="48" t="s">
        <v>30</v>
      </c>
      <c r="D18" s="72"/>
      <c r="E18" s="50">
        <v>1</v>
      </c>
      <c r="F18" s="73">
        <v>0.004</v>
      </c>
      <c r="G18" s="52">
        <v>29.8</v>
      </c>
      <c r="H18" s="53">
        <f>E18*F18*G18</f>
        <v>0.1192</v>
      </c>
      <c r="I18" s="74"/>
    </row>
    <row r="19" s="2" customFormat="1" spans="1:10">
      <c r="A19" s="71">
        <v>2</v>
      </c>
      <c r="B19" s="47" t="s">
        <v>31</v>
      </c>
      <c r="C19" s="48" t="s">
        <v>32</v>
      </c>
      <c r="D19" s="72"/>
      <c r="E19" s="50">
        <v>1</v>
      </c>
      <c r="F19" s="75">
        <v>1</v>
      </c>
      <c r="G19" s="76">
        <v>1.14</v>
      </c>
      <c r="H19" s="53">
        <f>E19*F19*G19</f>
        <v>1.14</v>
      </c>
      <c r="I19" s="74"/>
    </row>
    <row r="20" s="2" customFormat="1" spans="1:10">
      <c r="A20" s="71">
        <v>3</v>
      </c>
      <c r="B20" s="77"/>
      <c r="C20" s="78"/>
      <c r="D20" s="20"/>
      <c r="E20" s="50"/>
      <c r="F20" s="79"/>
      <c r="G20" s="80"/>
      <c r="H20" s="81"/>
      <c r="I20" s="74"/>
    </row>
    <row r="21" s="2" customFormat="1" spans="1:10">
      <c r="A21" s="71">
        <v>4</v>
      </c>
      <c r="B21" s="77"/>
      <c r="C21" s="78"/>
      <c r="D21" s="20"/>
      <c r="E21" s="50"/>
      <c r="F21" s="79"/>
      <c r="G21" s="80"/>
      <c r="H21" s="81"/>
      <c r="I21" s="74"/>
    </row>
    <row r="22" s="2" customFormat="1" spans="1:10">
      <c r="A22" s="71">
        <v>5</v>
      </c>
      <c r="B22" s="77"/>
      <c r="C22" s="78"/>
      <c r="D22" s="20"/>
      <c r="E22" s="50"/>
      <c r="F22" s="79"/>
      <c r="G22" s="80"/>
      <c r="H22" s="81"/>
      <c r="I22" s="74"/>
    </row>
    <row r="23" s="2" customFormat="1" spans="1:10">
      <c r="A23" s="71">
        <v>6</v>
      </c>
      <c r="B23" s="77"/>
      <c r="C23" s="78"/>
      <c r="D23" s="20"/>
      <c r="E23" s="50"/>
      <c r="F23" s="79"/>
      <c r="G23" s="80"/>
      <c r="H23" s="81"/>
      <c r="I23" s="74"/>
    </row>
    <row r="24" s="2" customFormat="1" spans="1:10">
      <c r="A24" s="71">
        <v>7</v>
      </c>
      <c r="B24" s="77"/>
      <c r="C24" s="78"/>
      <c r="D24" s="20"/>
      <c r="E24" s="50"/>
      <c r="F24" s="79"/>
      <c r="G24" s="80"/>
      <c r="H24" s="81"/>
      <c r="I24" s="74"/>
    </row>
    <row r="25" s="2" customFormat="1" spans="1:10">
      <c r="A25" s="71">
        <v>8</v>
      </c>
      <c r="B25" s="77"/>
      <c r="C25" s="78"/>
      <c r="D25" s="20"/>
      <c r="E25" s="50"/>
      <c r="F25" s="79"/>
      <c r="G25" s="80"/>
      <c r="H25" s="81"/>
      <c r="I25" s="74"/>
    </row>
    <row r="26" s="2" customFormat="1" spans="1:10">
      <c r="A26" s="71">
        <v>9</v>
      </c>
      <c r="B26" s="77"/>
      <c r="C26" s="78"/>
      <c r="D26" s="20"/>
      <c r="E26" s="50"/>
      <c r="F26" s="79"/>
      <c r="G26" s="80"/>
      <c r="H26" s="81"/>
      <c r="I26" s="74"/>
    </row>
    <row r="27" s="2" customFormat="1" spans="1:10">
      <c r="A27" s="71"/>
      <c r="B27" s="77"/>
      <c r="C27" s="78"/>
      <c r="D27" s="20"/>
      <c r="E27" s="50"/>
      <c r="F27" s="79"/>
      <c r="G27" s="80"/>
      <c r="H27" s="81"/>
      <c r="I27" s="74"/>
    </row>
    <row r="28" s="2" customFormat="1" spans="1:10">
      <c r="A28" s="71"/>
      <c r="B28" s="77"/>
      <c r="C28" s="78"/>
      <c r="D28" s="20"/>
      <c r="E28" s="50"/>
      <c r="F28" s="79"/>
      <c r="G28" s="80"/>
      <c r="H28" s="81"/>
      <c r="I28" s="74"/>
    </row>
    <row r="29" s="2" customFormat="1" spans="1:10">
      <c r="A29" s="61" t="s">
        <v>33</v>
      </c>
      <c r="B29" s="82"/>
      <c r="C29" s="82"/>
      <c r="D29" s="61"/>
      <c r="E29" s="61"/>
      <c r="F29" s="61"/>
      <c r="G29" s="62"/>
      <c r="H29" s="63">
        <f>SUM(H18:H28)</f>
        <v>1.2592</v>
      </c>
      <c r="I29" s="64"/>
      <c r="J29" s="65"/>
    </row>
    <row r="30" s="2" customFormat="1" spans="1:10">
      <c r="A30" s="83"/>
      <c r="B30" s="84" t="s">
        <v>34</v>
      </c>
      <c r="C30" s="84"/>
      <c r="D30" s="69"/>
      <c r="E30" s="69"/>
      <c r="F30" s="69"/>
      <c r="G30" s="70"/>
      <c r="H30" s="69"/>
      <c r="I30" s="69"/>
    </row>
    <row r="31" s="2" customFormat="1" spans="1:10">
      <c r="A31" s="85">
        <v>1</v>
      </c>
      <c r="B31" s="86" t="s">
        <v>35</v>
      </c>
      <c r="C31" s="86"/>
      <c r="D31" s="87"/>
      <c r="E31" s="88"/>
      <c r="F31" s="89"/>
      <c r="G31" s="56"/>
      <c r="H31" s="90">
        <v>0.3</v>
      </c>
      <c r="I31" s="91"/>
    </row>
    <row r="32" s="3" customFormat="1" spans="1:10">
      <c r="A32" s="85">
        <v>2</v>
      </c>
      <c r="B32" s="92" t="s">
        <v>36</v>
      </c>
      <c r="C32" s="92"/>
      <c r="D32" s="93"/>
      <c r="E32" s="93"/>
      <c r="F32" s="94"/>
      <c r="G32" s="95"/>
      <c r="H32" s="96">
        <v>1</v>
      </c>
      <c r="I32" s="97"/>
    </row>
    <row r="33" s="4" customFormat="1" spans="1:10">
      <c r="A33" s="85">
        <v>3</v>
      </c>
      <c r="B33" s="92" t="s">
        <v>37</v>
      </c>
      <c r="C33" s="92"/>
      <c r="D33" s="93"/>
      <c r="E33" s="93"/>
      <c r="F33" s="94"/>
      <c r="G33" s="95"/>
      <c r="H33" s="98">
        <v>0.3</v>
      </c>
      <c r="I33" s="97"/>
    </row>
    <row r="34" s="2" customFormat="1" spans="1:10">
      <c r="A34" s="85">
        <v>4</v>
      </c>
      <c r="B34" s="86" t="s">
        <v>38</v>
      </c>
      <c r="C34" s="86"/>
      <c r="D34" s="87"/>
      <c r="E34" s="88"/>
      <c r="F34" s="89"/>
      <c r="G34" s="56"/>
      <c r="H34" s="90">
        <v>1.05</v>
      </c>
      <c r="I34" s="91"/>
    </row>
    <row r="35" s="3" customFormat="1" spans="1:10">
      <c r="A35" s="85">
        <v>5</v>
      </c>
      <c r="B35" s="92"/>
      <c r="C35" s="99"/>
      <c r="D35" s="100"/>
      <c r="E35" s="101"/>
      <c r="F35" s="94"/>
      <c r="G35" s="95"/>
      <c r="H35" s="98"/>
      <c r="I35" s="97"/>
    </row>
    <row r="36" s="2" customFormat="1" spans="1:10">
      <c r="A36" s="61" t="s">
        <v>39</v>
      </c>
      <c r="B36" s="82"/>
      <c r="C36" s="82"/>
      <c r="D36" s="61"/>
      <c r="E36" s="61"/>
      <c r="F36" s="61"/>
      <c r="G36" s="62"/>
      <c r="H36" s="63">
        <f>SUM(H31:H35)</f>
        <v>2.65</v>
      </c>
      <c r="I36" s="64"/>
      <c r="J36" s="65"/>
    </row>
    <row r="37" s="2" customFormat="1" spans="1:10">
      <c r="A37" s="83"/>
      <c r="B37" s="84" t="s">
        <v>40</v>
      </c>
      <c r="C37" s="84"/>
      <c r="D37" s="69"/>
      <c r="E37" s="69"/>
      <c r="F37" s="69"/>
      <c r="G37" s="70"/>
      <c r="H37" s="69"/>
      <c r="I37" s="69"/>
    </row>
    <row r="38" s="3" customFormat="1" spans="1:10">
      <c r="A38" s="85">
        <v>1</v>
      </c>
      <c r="B38" s="92" t="s">
        <v>41</v>
      </c>
      <c r="C38" s="92" t="s">
        <v>42</v>
      </c>
      <c r="D38" s="93"/>
      <c r="E38" s="93">
        <v>1</v>
      </c>
      <c r="F38" s="102">
        <v>1</v>
      </c>
      <c r="G38" s="76">
        <v>0.26</v>
      </c>
      <c r="H38" s="53">
        <f t="shared" ref="H38:H42" si="0">E38*F38*G38</f>
        <v>0.26</v>
      </c>
      <c r="I38" s="97"/>
    </row>
    <row r="39" s="3" customFormat="1" spans="1:10">
      <c r="A39" s="85">
        <v>2</v>
      </c>
      <c r="B39" s="92" t="s">
        <v>43</v>
      </c>
      <c r="C39" s="92" t="s">
        <v>44</v>
      </c>
      <c r="D39" s="93"/>
      <c r="E39" s="93">
        <v>1</v>
      </c>
      <c r="F39" s="103">
        <v>0.0625</v>
      </c>
      <c r="G39" s="76">
        <v>9.05</v>
      </c>
      <c r="H39" s="53">
        <f t="shared" si="0"/>
        <v>0.565625</v>
      </c>
      <c r="I39" s="97"/>
    </row>
    <row r="40" s="3" customFormat="1" spans="1:10">
      <c r="A40" s="85">
        <v>3</v>
      </c>
      <c r="B40" s="92" t="s">
        <v>45</v>
      </c>
      <c r="C40" s="92" t="s">
        <v>46</v>
      </c>
      <c r="D40" s="93"/>
      <c r="E40" s="93">
        <v>1</v>
      </c>
      <c r="F40" s="104">
        <v>1</v>
      </c>
      <c r="G40" s="76">
        <v>0.07</v>
      </c>
      <c r="H40" s="53">
        <f t="shared" si="0"/>
        <v>0.07</v>
      </c>
      <c r="I40" s="97"/>
    </row>
    <row r="41" s="3" customFormat="1" spans="1:10">
      <c r="A41" s="85">
        <v>4</v>
      </c>
      <c r="B41" s="92" t="s">
        <v>47</v>
      </c>
      <c r="C41" s="92" t="s">
        <v>48</v>
      </c>
      <c r="D41" s="93"/>
      <c r="E41" s="93">
        <v>2</v>
      </c>
      <c r="F41" s="55">
        <v>0.021</v>
      </c>
      <c r="G41" s="76">
        <v>0.27</v>
      </c>
      <c r="H41" s="53">
        <f t="shared" si="0"/>
        <v>0.01134</v>
      </c>
      <c r="I41" s="97"/>
    </row>
    <row r="42" s="3" customFormat="1" spans="1:10">
      <c r="A42" s="85">
        <v>5</v>
      </c>
      <c r="B42" s="92" t="s">
        <v>49</v>
      </c>
      <c r="C42" s="92" t="s">
        <v>50</v>
      </c>
      <c r="D42" s="93"/>
      <c r="E42" s="93">
        <v>1</v>
      </c>
      <c r="F42" s="55">
        <v>0.021</v>
      </c>
      <c r="G42" s="76">
        <v>5.6</v>
      </c>
      <c r="H42" s="53">
        <f t="shared" si="0"/>
        <v>0.1176</v>
      </c>
      <c r="I42" s="97"/>
    </row>
    <row r="43" s="3" customFormat="1" spans="1:10">
      <c r="A43" s="85"/>
      <c r="B43" s="92"/>
      <c r="C43" s="92"/>
      <c r="D43" s="93"/>
      <c r="E43" s="93"/>
      <c r="F43" s="89"/>
      <c r="G43" s="80"/>
      <c r="H43" s="81"/>
      <c r="I43" s="97"/>
    </row>
    <row r="44" s="2" customFormat="1" spans="1:10">
      <c r="A44" s="85"/>
      <c r="B44" s="86"/>
      <c r="C44" s="86"/>
      <c r="D44" s="87"/>
      <c r="E44" s="87"/>
      <c r="F44" s="89"/>
      <c r="G44" s="80"/>
      <c r="H44" s="81"/>
      <c r="I44" s="91"/>
    </row>
    <row r="45" s="2" customFormat="1" spans="1:10">
      <c r="A45" s="85"/>
      <c r="B45" s="86"/>
      <c r="C45" s="86"/>
      <c r="D45" s="87"/>
      <c r="E45" s="87"/>
      <c r="F45" s="89"/>
      <c r="G45" s="56"/>
      <c r="H45" s="81"/>
      <c r="I45" s="91"/>
    </row>
    <row r="46" s="2" customFormat="1" spans="1:10">
      <c r="A46" s="61" t="s">
        <v>51</v>
      </c>
      <c r="B46" s="82"/>
      <c r="C46" s="82"/>
      <c r="D46" s="61"/>
      <c r="E46" s="61"/>
      <c r="F46" s="61"/>
      <c r="G46" s="62"/>
      <c r="H46" s="63">
        <f>SUM(H38:H45)</f>
        <v>1.024565</v>
      </c>
      <c r="I46" s="64"/>
      <c r="J46" s="65"/>
    </row>
    <row r="47" s="2" customFormat="1" spans="1:10">
      <c r="A47" s="83"/>
      <c r="B47" s="84" t="s">
        <v>52</v>
      </c>
      <c r="C47" s="84"/>
      <c r="D47" s="69"/>
      <c r="E47" s="69"/>
      <c r="F47" s="69"/>
      <c r="G47" s="70"/>
      <c r="H47" s="69"/>
      <c r="I47" s="69"/>
    </row>
    <row r="48" s="2" customFormat="1" spans="1:10">
      <c r="A48" s="46">
        <v>1</v>
      </c>
      <c r="B48" s="86" t="s">
        <v>53</v>
      </c>
      <c r="C48" s="86"/>
      <c r="D48" s="87"/>
      <c r="E48" s="87"/>
      <c r="F48" s="89"/>
      <c r="G48" s="105"/>
      <c r="H48" s="81">
        <f>(H16+H29+H36+H46)*0.05</f>
        <v>0.30479825</v>
      </c>
      <c r="I48" s="91"/>
    </row>
    <row r="49" s="3" customFormat="1" spans="1:10">
      <c r="A49" s="46">
        <v>2</v>
      </c>
      <c r="B49" s="92" t="s">
        <v>54</v>
      </c>
      <c r="C49" s="92"/>
      <c r="D49" s="93"/>
      <c r="E49" s="93"/>
      <c r="F49" s="94"/>
      <c r="G49" s="95"/>
      <c r="H49" s="81">
        <v>0.14</v>
      </c>
      <c r="I49" s="97"/>
    </row>
    <row r="50" s="3" customFormat="1" spans="1:10">
      <c r="A50" s="46">
        <v>3</v>
      </c>
      <c r="B50" s="92" t="s">
        <v>55</v>
      </c>
      <c r="C50" s="92"/>
      <c r="D50" s="93"/>
      <c r="E50" s="93"/>
      <c r="F50" s="94"/>
      <c r="G50" s="95"/>
      <c r="H50" s="81">
        <v>0.19</v>
      </c>
      <c r="I50" s="97"/>
    </row>
    <row r="51" s="3" customFormat="1" spans="1:10">
      <c r="A51" s="46">
        <v>4</v>
      </c>
      <c r="B51" s="92" t="s">
        <v>56</v>
      </c>
      <c r="C51" s="92"/>
      <c r="D51" s="93"/>
      <c r="E51" s="93"/>
      <c r="F51" s="94"/>
      <c r="G51" s="95"/>
      <c r="H51" s="81">
        <f>(H16+H29+H36+H46+H48+H49+H50)*0.1</f>
        <v>0.673076325</v>
      </c>
      <c r="I51" s="97"/>
    </row>
    <row r="52" s="3" customFormat="1" spans="1:10">
      <c r="A52" s="46">
        <v>5</v>
      </c>
      <c r="B52" s="92" t="s">
        <v>57</v>
      </c>
      <c r="C52" s="92"/>
      <c r="D52" s="93"/>
      <c r="E52" s="93"/>
      <c r="F52" s="94"/>
      <c r="G52" s="95"/>
      <c r="H52" s="90">
        <v>0.2</v>
      </c>
      <c r="I52" s="97"/>
    </row>
    <row r="53" s="3" customFormat="1" spans="1:10">
      <c r="A53" s="46"/>
      <c r="B53" s="92"/>
      <c r="C53" s="92"/>
      <c r="D53" s="93"/>
      <c r="E53" s="93"/>
      <c r="F53" s="94"/>
      <c r="G53" s="95"/>
      <c r="H53" s="98"/>
      <c r="I53" s="85"/>
    </row>
    <row r="54" s="2" customFormat="1" spans="1:10">
      <c r="A54" s="46"/>
      <c r="B54" s="86"/>
      <c r="C54" s="86"/>
      <c r="D54" s="87"/>
      <c r="E54" s="87"/>
      <c r="F54" s="89"/>
      <c r="G54" s="95"/>
      <c r="H54" s="81"/>
      <c r="I54" s="46"/>
    </row>
    <row r="55" s="2" customFormat="1" spans="1:10">
      <c r="A55" s="106" t="s">
        <v>58</v>
      </c>
      <c r="B55" s="107"/>
      <c r="C55" s="108"/>
      <c r="D55" s="109"/>
      <c r="E55" s="109"/>
      <c r="F55" s="109"/>
      <c r="G55" s="110"/>
      <c r="H55" s="111">
        <f>SUM(H48:H54)</f>
        <v>1.507874575</v>
      </c>
      <c r="I55" s="112"/>
      <c r="J55" s="65"/>
    </row>
    <row r="56" s="2" customFormat="1" spans="1:10">
      <c r="A56" s="113" t="s">
        <v>59</v>
      </c>
      <c r="B56" s="114"/>
      <c r="C56" s="114"/>
      <c r="D56" s="113"/>
      <c r="E56" s="113"/>
      <c r="F56" s="113"/>
      <c r="G56" s="115"/>
      <c r="H56" s="116">
        <f>H55+H46+H36+H29+H16</f>
        <v>7.603839575</v>
      </c>
      <c r="I56" s="117"/>
    </row>
    <row r="57" s="2" customFormat="1" spans="1:10">
      <c r="A57" s="118" t="s">
        <v>60</v>
      </c>
      <c r="B57" s="119"/>
      <c r="C57" s="118"/>
      <c r="D57" s="118"/>
      <c r="E57" s="118"/>
      <c r="F57" s="118"/>
      <c r="G57" s="118"/>
      <c r="H57" s="118"/>
      <c r="I57" s="118"/>
    </row>
  </sheetData>
  <mergeCells count="14">
    <mergeCell ref="A1:I1"/>
    <mergeCell ref="F7:I7"/>
    <mergeCell ref="A16:B16"/>
    <mergeCell ref="A29:B29"/>
    <mergeCell ref="A36:B36"/>
    <mergeCell ref="A46:B46"/>
    <mergeCell ref="A55:B55"/>
    <mergeCell ref="A56:B56"/>
    <mergeCell ref="A57:I57"/>
    <mergeCell ref="A2:A5"/>
    <mergeCell ref="A7:A8"/>
    <mergeCell ref="B7:B8"/>
    <mergeCell ref="C7:C8"/>
    <mergeCell ref="B2:C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Regine</cp:lastModifiedBy>
  <dcterms:created xsi:type="dcterms:W3CDTF">2023-05-12T11:15:00Z</dcterms:created>
  <dcterms:modified xsi:type="dcterms:W3CDTF">2025-11-19T07:40:04Z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A19944636BB646468D8F866CBE27D265_12</vt:lpwstr>
  </property>
</Properties>
</file>