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activeTab="3"/>
  </bookViews>
  <sheets>
    <sheet name="Sheet1" sheetId="1" r:id="rId1"/>
    <sheet name="Sheet2" sheetId="3" r:id="rId2"/>
    <sheet name="Sheet3" sheetId="4" r:id="rId3"/>
    <sheet name="Sheet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25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26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O23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O26" authorId="0">
      <text>
        <r>
          <rPr>
            <sz val="9"/>
            <rFont val="宋体"/>
            <charset val="134"/>
          </rPr>
          <t xml:space="preserve">微软用户:
</t>
        </r>
      </text>
    </comment>
  </commentList>
</comments>
</file>

<file path=xl/sharedStrings.xml><?xml version="1.0" encoding="utf-8"?>
<sst xmlns="http://schemas.openxmlformats.org/spreadsheetml/2006/main" count="332" uniqueCount="85">
  <si>
    <t>北京探路者户外用品股份有限公司成本核算表</t>
  </si>
  <si>
    <t>款式图</t>
  </si>
  <si>
    <t>产品名称：</t>
  </si>
  <si>
    <t>生产数量：</t>
  </si>
  <si>
    <t>开发编号：</t>
  </si>
  <si>
    <t>交货日期：</t>
  </si>
  <si>
    <t>生产款号：</t>
  </si>
  <si>
    <t>工厂制单:</t>
  </si>
  <si>
    <t>电话：</t>
  </si>
  <si>
    <t>设 计 师：</t>
  </si>
  <si>
    <t>制单日期：</t>
  </si>
  <si>
    <t>制 版 师：</t>
  </si>
  <si>
    <t>公司核价：</t>
  </si>
  <si>
    <t>电话</t>
  </si>
  <si>
    <t>工 艺 师：</t>
  </si>
  <si>
    <t>审核日期：</t>
  </si>
  <si>
    <t>(主要材料、外协配件等）</t>
  </si>
  <si>
    <t>序号</t>
  </si>
  <si>
    <t>物料名称</t>
  </si>
  <si>
    <t>物料编号</t>
  </si>
  <si>
    <t>应用部位</t>
  </si>
  <si>
    <t>规格</t>
  </si>
  <si>
    <t>配色方案</t>
  </si>
  <si>
    <t>采购信息</t>
  </si>
  <si>
    <t>幅宽(cm)</t>
  </si>
  <si>
    <t>材料重量(g/个)</t>
  </si>
  <si>
    <t>材料单价（元/g)</t>
  </si>
  <si>
    <t>材料利用率(%)</t>
  </si>
  <si>
    <t>单价   (元/个)</t>
  </si>
  <si>
    <t>合格率    (%)</t>
  </si>
  <si>
    <t>金额(元/个)</t>
  </si>
  <si>
    <t>费用占比(%)</t>
  </si>
  <si>
    <t>供应商</t>
  </si>
  <si>
    <t>水胀外管</t>
  </si>
  <si>
    <t>水胀内胆</t>
  </si>
  <si>
    <t>内底</t>
  </si>
  <si>
    <t>中底</t>
  </si>
  <si>
    <t>镀铜</t>
  </si>
  <si>
    <t>电解</t>
  </si>
  <si>
    <t>吸气剂/真空焊料</t>
  </si>
  <si>
    <t>双层钢盖</t>
  </si>
  <si>
    <t>钢底</t>
  </si>
  <si>
    <t>塑件</t>
  </si>
  <si>
    <t>钢扣</t>
  </si>
  <si>
    <t>主材料、外协配件合计</t>
  </si>
  <si>
    <t>辅助材料（证、包装等）</t>
  </si>
  <si>
    <t>型号(＃)</t>
  </si>
  <si>
    <t>宽度(cm)</t>
  </si>
  <si>
    <t>单用量(个)</t>
  </si>
  <si>
    <t>合格率(%)</t>
  </si>
  <si>
    <t>单价(元/个)</t>
  </si>
  <si>
    <t>金额(元)</t>
  </si>
  <si>
    <t>说明书/活性炭/合格证/标贴</t>
  </si>
  <si>
    <r>
      <rPr>
        <sz val="9"/>
        <rFont val="宋体"/>
        <charset val="134"/>
      </rPr>
      <t>P</t>
    </r>
    <r>
      <rPr>
        <sz val="9"/>
        <rFont val="宋体"/>
        <charset val="134"/>
      </rPr>
      <t>E袋＋</t>
    </r>
    <r>
      <rPr>
        <sz val="9"/>
        <rFont val="宋体"/>
        <charset val="134"/>
      </rPr>
      <t>汽泡袋</t>
    </r>
  </si>
  <si>
    <t>彩盒</t>
  </si>
  <si>
    <t>外箱</t>
  </si>
  <si>
    <t>封胶/打包带等</t>
  </si>
  <si>
    <t>油/清洗剂/焊针/劳保等生产辅料</t>
  </si>
  <si>
    <t>辅料合计</t>
  </si>
  <si>
    <t>辅助工艺（金工、焊接、抽真空、电解、抛光、喷漆、检验包装等）</t>
  </si>
  <si>
    <t>其    他(工费金工、焊接、抽真空、电解、抛光、喷漆、检验包装等管理、水电、折旧、运费、税收、利润等）</t>
  </si>
  <si>
    <t>费用名称</t>
  </si>
  <si>
    <t>用量(个)</t>
  </si>
  <si>
    <t>单价</t>
  </si>
  <si>
    <t>费用占比</t>
  </si>
  <si>
    <t>LOP（含税含运费含利润）</t>
  </si>
  <si>
    <t>其他费用合计</t>
  </si>
  <si>
    <t>成本总计</t>
  </si>
  <si>
    <t>注:以上价格均含13%增值税</t>
  </si>
  <si>
    <t>外壳</t>
  </si>
  <si>
    <t>内胆</t>
  </si>
  <si>
    <t>焊接钢底</t>
  </si>
  <si>
    <t>抛光</t>
  </si>
  <si>
    <t>外钢盖</t>
  </si>
  <si>
    <t>内钢盖</t>
  </si>
  <si>
    <t>塑圈</t>
  </si>
  <si>
    <t>开关</t>
  </si>
  <si>
    <t>提绳</t>
  </si>
  <si>
    <t>防滑垫</t>
  </si>
  <si>
    <t>钢盖组件</t>
  </si>
  <si>
    <t>封水座</t>
  </si>
  <si>
    <t>提手</t>
  </si>
  <si>
    <t>塑盖主体</t>
  </si>
  <si>
    <t>密封圈</t>
  </si>
  <si>
    <t>不锈钢贴片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</si>
</sst>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d/mmm/yy;@"/>
    <numFmt numFmtId="179" formatCode="0.000_);[Red]\(0.000\)"/>
    <numFmt numFmtId="180" formatCode="\¥#,##0.000_);[Red]&quot;(￥&quot;#,##0.000\)"/>
    <numFmt numFmtId="181" formatCode="\¥#,##0.00_);[Red]&quot;(￥&quot;#,##0.00\)"/>
    <numFmt numFmtId="182" formatCode="0.0%"/>
    <numFmt numFmtId="183" formatCode="0.00_);[Red]\(0.00\)"/>
  </numFmts>
  <fonts count="42">
    <font>
      <sz val="11"/>
      <color theme="1"/>
      <name val="宋体"/>
      <charset val="134"/>
      <scheme val="minor"/>
    </font>
    <font>
      <b/>
      <sz val="14"/>
      <color indexed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新細明體"/>
      <charset val="134"/>
    </font>
    <font>
      <sz val="9"/>
      <name val="宋体"/>
      <charset val="134"/>
    </font>
    <font>
      <b/>
      <sz val="9"/>
      <color indexed="8"/>
      <name val="新細明體"/>
      <charset val="134"/>
    </font>
    <font>
      <b/>
      <sz val="10"/>
      <color indexed="9"/>
      <name val="宋体"/>
      <charset val="134"/>
    </font>
    <font>
      <b/>
      <sz val="11"/>
      <color indexed="9"/>
      <name val="宋体"/>
      <charset val="134"/>
    </font>
    <font>
      <sz val="9"/>
      <color indexed="9"/>
      <name val="宋体"/>
      <charset val="134"/>
    </font>
    <font>
      <sz val="9"/>
      <color indexed="10"/>
      <name val="宋体"/>
      <charset val="134"/>
    </font>
    <font>
      <b/>
      <sz val="9"/>
      <color indexed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9"/>
      <name val="宋体"/>
      <charset val="134"/>
    </font>
    <font>
      <sz val="9"/>
      <color indexed="8"/>
      <name val="Arial"/>
      <charset val="134"/>
    </font>
    <font>
      <sz val="9"/>
      <color indexed="10"/>
      <name val="Arial"/>
      <charset val="134"/>
    </font>
    <font>
      <sz val="8"/>
      <name val="宋体"/>
      <charset val="134"/>
    </font>
    <font>
      <b/>
      <sz val="8"/>
      <color indexed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31" applyNumberFormat="0" applyAlignment="0" applyProtection="0">
      <alignment vertical="center"/>
    </xf>
    <xf numFmtId="0" fontId="29" fillId="10" borderId="32" applyNumberFormat="0" applyAlignment="0" applyProtection="0">
      <alignment vertical="center"/>
    </xf>
    <xf numFmtId="0" fontId="30" fillId="10" borderId="31" applyNumberFormat="0" applyAlignment="0" applyProtection="0">
      <alignment vertical="center"/>
    </xf>
    <xf numFmtId="0" fontId="31" fillId="11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top"/>
    </xf>
    <xf numFmtId="0" fontId="39" fillId="0" borderId="0"/>
  </cellStyleXfs>
  <cellXfs count="19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176" fontId="0" fillId="3" borderId="0" xfId="50" applyNumberFormat="1" applyFont="1" applyFill="1" applyAlignment="1" applyProtection="1">
      <alignment horizontal="center" vertical="center"/>
    </xf>
    <xf numFmtId="0" fontId="7" fillId="3" borderId="5" xfId="49" applyFont="1" applyFill="1" applyBorder="1" applyAlignment="1" applyProtection="1">
      <alignment vertical="center"/>
    </xf>
    <xf numFmtId="0" fontId="8" fillId="3" borderId="5" xfId="49" applyFont="1" applyFill="1" applyBorder="1" applyAlignment="1" applyProtection="1">
      <alignment horizontal="center" vertical="center"/>
    </xf>
    <xf numFmtId="0" fontId="8" fillId="3" borderId="5" xfId="49" applyFont="1" applyFill="1" applyBorder="1" applyAlignment="1" applyProtection="1">
      <alignment horizontal="left" vertical="center"/>
    </xf>
    <xf numFmtId="176" fontId="3" fillId="4" borderId="3" xfId="49" applyNumberFormat="1" applyFont="1" applyFill="1" applyBorder="1" applyAlignment="1">
      <alignment horizontal="center" vertical="center"/>
    </xf>
    <xf numFmtId="0" fontId="3" fillId="4" borderId="4" xfId="49" applyFont="1" applyFill="1" applyBorder="1" applyAlignment="1">
      <alignment horizontal="center" vertical="center"/>
    </xf>
    <xf numFmtId="0" fontId="3" fillId="4" borderId="6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0" fontId="3" fillId="4" borderId="3" xfId="49" applyFont="1" applyFill="1" applyBorder="1" applyAlignment="1">
      <alignment horizontal="center" vertical="center"/>
    </xf>
    <xf numFmtId="0" fontId="9" fillId="2" borderId="7" xfId="49" applyFont="1" applyFill="1" applyBorder="1" applyAlignment="1">
      <alignment horizontal="center" vertical="center" wrapText="1"/>
    </xf>
    <xf numFmtId="0" fontId="9" fillId="2" borderId="7" xfId="49" applyNumberFormat="1" applyFont="1" applyFill="1" applyBorder="1" applyAlignment="1">
      <alignment horizontal="center" vertical="center" wrapText="1"/>
    </xf>
    <xf numFmtId="10" fontId="9" fillId="2" borderId="7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vertical="center"/>
    </xf>
    <xf numFmtId="0" fontId="5" fillId="0" borderId="4" xfId="5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wrapText="1"/>
    </xf>
    <xf numFmtId="0" fontId="5" fillId="0" borderId="4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/>
    </xf>
    <xf numFmtId="0" fontId="5" fillId="5" borderId="8" xfId="50" applyFont="1" applyFill="1" applyBorder="1" applyAlignment="1">
      <alignment horizontal="center" vertical="center"/>
    </xf>
    <xf numFmtId="0" fontId="5" fillId="5" borderId="2" xfId="50" applyFont="1" applyFill="1" applyBorder="1" applyAlignment="1">
      <alignment horizontal="center" vertical="center"/>
    </xf>
    <xf numFmtId="0" fontId="5" fillId="5" borderId="1" xfId="50" applyFont="1" applyFill="1" applyBorder="1" applyAlignment="1">
      <alignment horizontal="center" wrapText="1"/>
    </xf>
    <xf numFmtId="0" fontId="5" fillId="5" borderId="1" xfId="49" applyFont="1" applyFill="1" applyBorder="1" applyAlignment="1">
      <alignment horizontal="center" vertical="center" wrapText="1"/>
    </xf>
    <xf numFmtId="0" fontId="10" fillId="5" borderId="1" xfId="49" applyFont="1" applyFill="1" applyBorder="1" applyAlignment="1">
      <alignment horizontal="center" vertical="center"/>
    </xf>
    <xf numFmtId="0" fontId="10" fillId="5" borderId="1" xfId="50" applyFont="1" applyFill="1" applyBorder="1" applyAlignment="1">
      <alignment horizontal="left"/>
    </xf>
    <xf numFmtId="0" fontId="5" fillId="5" borderId="9" xfId="0" applyFont="1" applyFill="1" applyBorder="1" applyAlignment="1">
      <alignment horizontal="center" vertical="center"/>
    </xf>
    <xf numFmtId="0" fontId="5" fillId="5" borderId="4" xfId="50" applyFont="1" applyFill="1" applyBorder="1" applyAlignment="1">
      <alignment horizontal="center" vertical="center"/>
    </xf>
    <xf numFmtId="176" fontId="11" fillId="2" borderId="4" xfId="49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0" fillId="0" borderId="1" xfId="50" applyFont="1" applyBorder="1" applyAlignment="1">
      <alignment horizontal="left"/>
    </xf>
    <xf numFmtId="0" fontId="12" fillId="3" borderId="0" xfId="50" applyFont="1" applyFill="1" applyAlignment="1">
      <alignment vertical="top"/>
    </xf>
    <xf numFmtId="0" fontId="11" fillId="3" borderId="5" xfId="49" applyFont="1" applyFill="1" applyBorder="1" applyAlignment="1">
      <alignment vertical="center"/>
    </xf>
    <xf numFmtId="0" fontId="11" fillId="3" borderId="5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9" fillId="2" borderId="11" xfId="49" applyFont="1" applyFill="1" applyBorder="1" applyAlignment="1">
      <alignment horizontal="center" vertical="center" wrapText="1"/>
    </xf>
    <xf numFmtId="0" fontId="9" fillId="2" borderId="7" xfId="49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vertical="center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6" xfId="50" applyFont="1" applyBorder="1" applyAlignment="1"/>
    <xf numFmtId="0" fontId="10" fillId="0" borderId="8" xfId="5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49" fontId="5" fillId="0" borderId="12" xfId="49" applyNumberFormat="1" applyFont="1" applyFill="1" applyBorder="1" applyAlignment="1">
      <alignment horizontal="center" vertical="center"/>
    </xf>
    <xf numFmtId="0" fontId="5" fillId="0" borderId="13" xfId="5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/>
    </xf>
    <xf numFmtId="0" fontId="11" fillId="2" borderId="7" xfId="49" applyFont="1" applyFill="1" applyBorder="1" applyAlignment="1">
      <alignment horizontal="center" vertical="center"/>
    </xf>
    <xf numFmtId="0" fontId="11" fillId="6" borderId="14" xfId="49" applyFont="1" applyFill="1" applyBorder="1" applyAlignment="1">
      <alignment horizontal="left" vertical="center"/>
    </xf>
    <xf numFmtId="0" fontId="11" fillId="6" borderId="8" xfId="49" applyFont="1" applyFill="1" applyBorder="1" applyAlignment="1">
      <alignment horizontal="center" vertical="center"/>
    </xf>
    <xf numFmtId="0" fontId="11" fillId="6" borderId="15" xfId="49" applyFont="1" applyFill="1" applyBorder="1" applyAlignment="1">
      <alignment horizontal="center" vertical="center"/>
    </xf>
    <xf numFmtId="0" fontId="11" fillId="6" borderId="7" xfId="49" applyFont="1" applyFill="1" applyBorder="1" applyAlignment="1">
      <alignment horizontal="center" vertical="center"/>
    </xf>
    <xf numFmtId="176" fontId="13" fillId="3" borderId="0" xfId="50" applyNumberFormat="1" applyFont="1" applyFill="1" applyAlignment="1">
      <alignment horizontal="center" vertical="center"/>
    </xf>
    <xf numFmtId="0" fontId="11" fillId="3" borderId="10" xfId="49" applyFont="1" applyFill="1" applyBorder="1" applyAlignment="1">
      <alignment vertical="center"/>
    </xf>
    <xf numFmtId="176" fontId="3" fillId="4" borderId="2" xfId="49" applyNumberFormat="1" applyFont="1" applyFill="1" applyBorder="1" applyAlignment="1">
      <alignment horizontal="center" vertical="center"/>
    </xf>
    <xf numFmtId="0" fontId="3" fillId="4" borderId="13" xfId="49" applyFont="1" applyFill="1" applyBorder="1" applyAlignment="1">
      <alignment horizontal="center" vertical="center"/>
    </xf>
    <xf numFmtId="0" fontId="11" fillId="2" borderId="11" xfId="49" applyFont="1" applyFill="1" applyBorder="1" applyAlignment="1">
      <alignment horizontal="center" vertical="center"/>
    </xf>
    <xf numFmtId="0" fontId="9" fillId="2" borderId="11" xfId="49" applyFont="1" applyFill="1" applyBorder="1" applyAlignment="1">
      <alignment horizontal="center" vertical="center"/>
    </xf>
    <xf numFmtId="0" fontId="5" fillId="0" borderId="16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/>
    </xf>
    <xf numFmtId="0" fontId="11" fillId="2" borderId="17" xfId="49" applyFont="1" applyFill="1" applyBorder="1" applyAlignment="1">
      <alignment horizontal="center" vertical="center"/>
    </xf>
    <xf numFmtId="0" fontId="11" fillId="2" borderId="17" xfId="49" applyFont="1" applyFill="1" applyBorder="1" applyAlignment="1">
      <alignment horizontal="left" vertical="center"/>
    </xf>
    <xf numFmtId="0" fontId="14" fillId="2" borderId="18" xfId="49" applyFont="1" applyFill="1" applyBorder="1" applyAlignment="1">
      <alignment horizontal="center" vertical="center"/>
    </xf>
    <xf numFmtId="0" fontId="7" fillId="2" borderId="18" xfId="49" applyFont="1" applyFill="1" applyBorder="1" applyAlignment="1">
      <alignment horizontal="center" vertical="center"/>
    </xf>
    <xf numFmtId="0" fontId="7" fillId="2" borderId="18" xfId="49" applyFont="1" applyFill="1" applyBorder="1" applyAlignment="1">
      <alignment horizontal="left" vertical="center"/>
    </xf>
    <xf numFmtId="176" fontId="12" fillId="0" borderId="19" xfId="50" applyNumberFormat="1" applyFont="1" applyBorder="1" applyAlignment="1">
      <alignment horizontal="right" vertical="center"/>
    </xf>
    <xf numFmtId="10" fontId="13" fillId="0" borderId="1" xfId="50" applyNumberFormat="1" applyFont="1" applyBorder="1" applyAlignment="1">
      <alignment horizontal="center" vertical="center"/>
    </xf>
    <xf numFmtId="10" fontId="15" fillId="0" borderId="1" xfId="50" applyNumberFormat="1" applyFont="1" applyBorder="1" applyAlignment="1">
      <alignment horizontal="center" vertical="center"/>
    </xf>
    <xf numFmtId="10" fontId="10" fillId="0" borderId="1" xfId="50" applyNumberFormat="1" applyFont="1" applyBorder="1" applyAlignment="1">
      <alignment horizontal="center" vertical="center"/>
    </xf>
    <xf numFmtId="10" fontId="16" fillId="0" borderId="1" xfId="50" applyNumberFormat="1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178" fontId="15" fillId="0" borderId="1" xfId="50" applyNumberFormat="1" applyFont="1" applyBorder="1" applyAlignment="1">
      <alignment horizontal="center" vertical="center"/>
    </xf>
    <xf numFmtId="14" fontId="13" fillId="0" borderId="1" xfId="50" applyNumberFormat="1" applyFont="1" applyBorder="1" applyAlignment="1">
      <alignment horizontal="center" vertical="center"/>
    </xf>
    <xf numFmtId="179" fontId="8" fillId="3" borderId="5" xfId="49" applyNumberFormat="1" applyFont="1" applyFill="1" applyBorder="1" applyAlignment="1" applyProtection="1">
      <alignment horizontal="center" vertical="center"/>
    </xf>
    <xf numFmtId="179" fontId="9" fillId="2" borderId="7" xfId="49" applyNumberFormat="1" applyFont="1" applyFill="1" applyBorder="1" applyAlignment="1">
      <alignment horizontal="center" vertical="center" wrapText="1"/>
    </xf>
    <xf numFmtId="10" fontId="9" fillId="2" borderId="7" xfId="49" applyNumberFormat="1" applyFont="1" applyFill="1" applyBorder="1" applyAlignment="1">
      <alignment horizontal="center" vertical="center"/>
    </xf>
    <xf numFmtId="180" fontId="9" fillId="2" borderId="7" xfId="49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9" fontId="5" fillId="0" borderId="1" xfId="49" applyNumberFormat="1" applyFont="1" applyFill="1" applyBorder="1" applyAlignment="1">
      <alignment horizontal="center" vertical="center" wrapText="1"/>
    </xf>
    <xf numFmtId="181" fontId="5" fillId="0" borderId="1" xfId="49" applyNumberFormat="1" applyFont="1" applyFill="1" applyBorder="1" applyAlignment="1">
      <alignment horizontal="center" vertical="center" wrapText="1"/>
    </xf>
    <xf numFmtId="182" fontId="10" fillId="0" borderId="4" xfId="49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/>
    </xf>
    <xf numFmtId="0" fontId="5" fillId="0" borderId="4" xfId="50" applyFont="1" applyFill="1" applyBorder="1" applyAlignment="1">
      <alignment horizontal="center" vertical="center"/>
    </xf>
    <xf numFmtId="179" fontId="5" fillId="5" borderId="1" xfId="49" applyNumberFormat="1" applyFont="1" applyFill="1" applyBorder="1" applyAlignment="1">
      <alignment horizontal="center" vertical="center" wrapText="1"/>
    </xf>
    <xf numFmtId="10" fontId="5" fillId="5" borderId="1" xfId="49" applyNumberFormat="1" applyFont="1" applyFill="1" applyBorder="1" applyAlignment="1">
      <alignment horizontal="center" vertical="center" wrapText="1"/>
    </xf>
    <xf numFmtId="181" fontId="5" fillId="5" borderId="1" xfId="49" applyNumberFormat="1" applyFont="1" applyFill="1" applyBorder="1" applyAlignment="1">
      <alignment horizontal="center" vertical="center" wrapText="1"/>
    </xf>
    <xf numFmtId="182" fontId="10" fillId="5" borderId="4" xfId="49" applyNumberFormat="1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/>
    </xf>
    <xf numFmtId="10" fontId="5" fillId="6" borderId="1" xfId="49" applyNumberFormat="1" applyFont="1" applyFill="1" applyBorder="1" applyAlignment="1">
      <alignment horizontal="center" vertical="center" wrapText="1"/>
    </xf>
    <xf numFmtId="181" fontId="11" fillId="2" borderId="1" xfId="49" applyNumberFormat="1" applyFont="1" applyFill="1" applyBorder="1" applyAlignment="1">
      <alignment horizontal="center" vertical="center" wrapText="1"/>
    </xf>
    <xf numFmtId="179" fontId="11" fillId="3" borderId="10" xfId="49" applyNumberFormat="1" applyFont="1" applyFill="1" applyBorder="1" applyAlignment="1">
      <alignment horizontal="center" vertical="center"/>
    </xf>
    <xf numFmtId="49" fontId="5" fillId="0" borderId="20" xfId="49" applyNumberFormat="1" applyFont="1" applyFill="1" applyBorder="1" applyAlignment="1">
      <alignment horizontal="center" vertical="center"/>
    </xf>
    <xf numFmtId="183" fontId="5" fillId="6" borderId="1" xfId="49" applyNumberFormat="1" applyFont="1" applyFill="1" applyBorder="1" applyAlignment="1">
      <alignment horizontal="center" vertical="center"/>
    </xf>
    <xf numFmtId="181" fontId="5" fillId="6" borderId="1" xfId="49" applyNumberFormat="1" applyFont="1" applyFill="1" applyBorder="1" applyAlignment="1">
      <alignment horizontal="center" vertical="center" wrapText="1"/>
    </xf>
    <xf numFmtId="182" fontId="10" fillId="0" borderId="8" xfId="49" applyNumberFormat="1" applyFont="1" applyBorder="1" applyAlignment="1">
      <alignment horizontal="center" vertical="center"/>
    </xf>
    <xf numFmtId="9" fontId="17" fillId="0" borderId="2" xfId="49" applyNumberFormat="1" applyFont="1" applyFill="1" applyBorder="1" applyAlignment="1">
      <alignment horizontal="center" vertical="center" wrapText="1"/>
    </xf>
    <xf numFmtId="10" fontId="11" fillId="6" borderId="7" xfId="49" applyNumberFormat="1" applyFont="1" applyFill="1" applyBorder="1" applyAlignment="1">
      <alignment horizontal="center" vertical="center"/>
    </xf>
    <xf numFmtId="181" fontId="11" fillId="2" borderId="7" xfId="49" applyNumberFormat="1" applyFont="1" applyFill="1" applyBorder="1" applyAlignment="1">
      <alignment horizontal="center" vertical="center"/>
    </xf>
    <xf numFmtId="183" fontId="18" fillId="6" borderId="7" xfId="49" applyNumberFormat="1" applyFont="1" applyFill="1" applyBorder="1" applyAlignment="1">
      <alignment horizontal="center" vertical="center"/>
    </xf>
    <xf numFmtId="10" fontId="9" fillId="2" borderId="11" xfId="49" applyNumberFormat="1" applyFont="1" applyFill="1" applyBorder="1" applyAlignment="1">
      <alignment horizontal="center" vertical="center"/>
    </xf>
    <xf numFmtId="179" fontId="9" fillId="2" borderId="11" xfId="49" applyNumberFormat="1" applyFont="1" applyFill="1" applyBorder="1" applyAlignment="1">
      <alignment horizontal="center" vertical="center"/>
    </xf>
    <xf numFmtId="180" fontId="9" fillId="2" borderId="11" xfId="49" applyNumberFormat="1" applyFont="1" applyFill="1" applyBorder="1" applyAlignment="1">
      <alignment horizontal="center" vertical="center"/>
    </xf>
    <xf numFmtId="9" fontId="9" fillId="2" borderId="11" xfId="49" applyNumberFormat="1" applyFont="1" applyFill="1" applyBorder="1" applyAlignment="1">
      <alignment horizontal="center" vertical="center"/>
    </xf>
    <xf numFmtId="183" fontId="5" fillId="0" borderId="4" xfId="49" applyNumberFormat="1" applyFont="1" applyFill="1" applyBorder="1" applyAlignment="1">
      <alignment horizontal="center" vertical="center"/>
    </xf>
    <xf numFmtId="10" fontId="5" fillId="0" borderId="4" xfId="49" applyNumberFormat="1" applyFont="1" applyFill="1" applyBorder="1" applyAlignment="1">
      <alignment horizontal="center" vertical="center" wrapText="1"/>
    </xf>
    <xf numFmtId="181" fontId="5" fillId="0" borderId="4" xfId="49" applyNumberFormat="1" applyFont="1" applyFill="1" applyBorder="1" applyAlignment="1">
      <alignment horizontal="center" vertical="center" wrapText="1"/>
    </xf>
    <xf numFmtId="182" fontId="10" fillId="0" borderId="16" xfId="49" applyNumberFormat="1" applyFont="1" applyFill="1" applyBorder="1" applyAlignment="1">
      <alignment horizontal="center" vertical="center"/>
    </xf>
    <xf numFmtId="10" fontId="11" fillId="2" borderId="17" xfId="49" applyNumberFormat="1" applyFont="1" applyFill="1" applyBorder="1" applyAlignment="1">
      <alignment horizontal="center" vertical="center"/>
    </xf>
    <xf numFmtId="179" fontId="11" fillId="2" borderId="17" xfId="49" applyNumberFormat="1" applyFont="1" applyFill="1" applyBorder="1" applyAlignment="1">
      <alignment horizontal="center" vertical="center"/>
    </xf>
    <xf numFmtId="181" fontId="11" fillId="2" borderId="12" xfId="49" applyNumberFormat="1" applyFont="1" applyFill="1" applyBorder="1" applyAlignment="1">
      <alignment horizontal="center" vertical="center" wrapText="1"/>
    </xf>
    <xf numFmtId="182" fontId="10" fillId="0" borderId="21" xfId="49" applyNumberFormat="1" applyFont="1" applyBorder="1" applyAlignment="1">
      <alignment horizontal="center" vertical="center"/>
    </xf>
    <xf numFmtId="183" fontId="11" fillId="2" borderId="17" xfId="49" applyNumberFormat="1" applyFont="1" applyFill="1" applyBorder="1" applyAlignment="1">
      <alignment horizontal="center" vertical="center"/>
    </xf>
    <xf numFmtId="10" fontId="7" fillId="2" borderId="18" xfId="49" applyNumberFormat="1" applyFont="1" applyFill="1" applyBorder="1" applyAlignment="1">
      <alignment horizontal="center" vertical="center"/>
    </xf>
    <xf numFmtId="179" fontId="7" fillId="2" borderId="18" xfId="49" applyNumberFormat="1" applyFont="1" applyFill="1" applyBorder="1" applyAlignment="1">
      <alignment horizontal="center" vertical="center"/>
    </xf>
    <xf numFmtId="181" fontId="7" fillId="2" borderId="18" xfId="49" applyNumberFormat="1" applyFont="1" applyFill="1" applyBorder="1" applyAlignment="1">
      <alignment horizontal="center" vertical="center"/>
    </xf>
    <xf numFmtId="183" fontId="7" fillId="2" borderId="18" xfId="49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6" fontId="5" fillId="5" borderId="1" xfId="49" applyNumberFormat="1" applyFont="1" applyFill="1" applyBorder="1" applyAlignment="1">
      <alignment vertical="center"/>
    </xf>
    <xf numFmtId="176" fontId="5" fillId="7" borderId="4" xfId="49" applyNumberFormat="1" applyFont="1" applyFill="1" applyBorder="1" applyAlignment="1">
      <alignment vertical="center"/>
    </xf>
    <xf numFmtId="0" fontId="5" fillId="7" borderId="8" xfId="49" applyFont="1" applyFill="1" applyBorder="1" applyAlignment="1">
      <alignment horizontal="center" vertical="center" wrapText="1"/>
    </xf>
    <xf numFmtId="0" fontId="5" fillId="7" borderId="8" xfId="49" applyFont="1" applyFill="1" applyBorder="1" applyAlignment="1">
      <alignment horizontal="center" vertical="center"/>
    </xf>
    <xf numFmtId="0" fontId="9" fillId="7" borderId="8" xfId="49" applyFont="1" applyFill="1" applyBorder="1" applyAlignment="1">
      <alignment horizontal="center" vertical="center"/>
    </xf>
    <xf numFmtId="183" fontId="5" fillId="7" borderId="1" xfId="49" applyNumberFormat="1" applyFont="1" applyFill="1" applyBorder="1" applyAlignment="1">
      <alignment horizontal="center" vertical="center"/>
    </xf>
    <xf numFmtId="10" fontId="5" fillId="7" borderId="1" xfId="49" applyNumberFormat="1" applyFont="1" applyFill="1" applyBorder="1" applyAlignment="1">
      <alignment horizontal="center" vertical="center" wrapText="1"/>
    </xf>
    <xf numFmtId="181" fontId="5" fillId="7" borderId="1" xfId="49" applyNumberFormat="1" applyFont="1" applyFill="1" applyBorder="1" applyAlignment="1">
      <alignment horizontal="center" vertical="center" wrapText="1"/>
    </xf>
    <xf numFmtId="182" fontId="10" fillId="7" borderId="8" xfId="49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4" xfId="50" applyFont="1" applyFill="1" applyBorder="1" applyAlignment="1">
      <alignment horizontal="center" wrapText="1"/>
    </xf>
    <xf numFmtId="0" fontId="5" fillId="5" borderId="4" xfId="49" applyFont="1" applyFill="1" applyBorder="1" applyAlignment="1">
      <alignment horizontal="center" vertical="center" wrapText="1"/>
    </xf>
    <xf numFmtId="0" fontId="10" fillId="5" borderId="4" xfId="49" applyFont="1" applyFill="1" applyBorder="1" applyAlignment="1">
      <alignment horizontal="center" vertical="center"/>
    </xf>
    <xf numFmtId="0" fontId="10" fillId="5" borderId="4" xfId="50" applyFont="1" applyFill="1" applyBorder="1" applyAlignment="1">
      <alignment horizontal="left"/>
    </xf>
    <xf numFmtId="0" fontId="5" fillId="5" borderId="23" xfId="50" applyFont="1" applyFill="1" applyBorder="1" applyAlignment="1">
      <alignment horizontal="center" vertical="center"/>
    </xf>
    <xf numFmtId="0" fontId="5" fillId="5" borderId="8" xfId="50" applyFont="1" applyFill="1" applyBorder="1" applyAlignment="1">
      <alignment horizontal="center" wrapText="1"/>
    </xf>
    <xf numFmtId="0" fontId="5" fillId="5" borderId="8" xfId="49" applyFont="1" applyFill="1" applyBorder="1" applyAlignment="1">
      <alignment horizontal="center" vertical="center" wrapText="1"/>
    </xf>
    <xf numFmtId="0" fontId="10" fillId="5" borderId="8" xfId="49" applyFont="1" applyFill="1" applyBorder="1" applyAlignment="1">
      <alignment horizontal="center" vertical="center"/>
    </xf>
    <xf numFmtId="0" fontId="10" fillId="5" borderId="8" xfId="50" applyFont="1" applyFill="1" applyBorder="1" applyAlignment="1">
      <alignment horizontal="left"/>
    </xf>
    <xf numFmtId="0" fontId="5" fillId="5" borderId="21" xfId="50" applyFont="1" applyFill="1" applyBorder="1" applyAlignment="1">
      <alignment horizontal="center" vertical="center"/>
    </xf>
    <xf numFmtId="0" fontId="5" fillId="5" borderId="24" xfId="50" applyFont="1" applyFill="1" applyBorder="1" applyAlignment="1">
      <alignment horizontal="center" vertical="center"/>
    </xf>
    <xf numFmtId="0" fontId="5" fillId="5" borderId="12" xfId="50" applyFont="1" applyFill="1" applyBorder="1" applyAlignment="1">
      <alignment horizontal="center" wrapText="1"/>
    </xf>
    <xf numFmtId="0" fontId="5" fillId="5" borderId="12" xfId="49" applyFont="1" applyFill="1" applyBorder="1" applyAlignment="1">
      <alignment horizontal="center" vertical="center" wrapText="1"/>
    </xf>
    <xf numFmtId="0" fontId="10" fillId="5" borderId="12" xfId="49" applyFont="1" applyFill="1" applyBorder="1" applyAlignment="1">
      <alignment horizontal="center" vertical="center"/>
    </xf>
    <xf numFmtId="0" fontId="10" fillId="5" borderId="12" xfId="50" applyFont="1" applyFill="1" applyBorder="1" applyAlignment="1">
      <alignment horizontal="left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50" applyFont="1" applyFill="1" applyBorder="1" applyAlignment="1">
      <alignment horizontal="center" vertical="center"/>
    </xf>
    <xf numFmtId="0" fontId="5" fillId="5" borderId="26" xfId="50" applyFont="1" applyFill="1" applyBorder="1" applyAlignment="1">
      <alignment horizontal="center" wrapText="1"/>
    </xf>
    <xf numFmtId="0" fontId="5" fillId="5" borderId="26" xfId="49" applyFont="1" applyFill="1" applyBorder="1" applyAlignment="1">
      <alignment horizontal="center" vertical="center" wrapText="1"/>
    </xf>
    <xf numFmtId="0" fontId="10" fillId="5" borderId="26" xfId="49" applyFont="1" applyFill="1" applyBorder="1" applyAlignment="1">
      <alignment horizontal="center" vertical="center"/>
    </xf>
    <xf numFmtId="0" fontId="10" fillId="5" borderId="26" xfId="5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179" fontId="5" fillId="5" borderId="4" xfId="49" applyNumberFormat="1" applyFont="1" applyFill="1" applyBorder="1" applyAlignment="1">
      <alignment horizontal="center" vertical="center" wrapText="1"/>
    </xf>
    <xf numFmtId="10" fontId="5" fillId="5" borderId="4" xfId="49" applyNumberFormat="1" applyFont="1" applyFill="1" applyBorder="1" applyAlignment="1">
      <alignment horizontal="center" vertical="center" wrapText="1"/>
    </xf>
    <xf numFmtId="181" fontId="5" fillId="5" borderId="4" xfId="49" applyNumberFormat="1" applyFont="1" applyFill="1" applyBorder="1" applyAlignment="1">
      <alignment horizontal="center" vertical="center" wrapText="1"/>
    </xf>
    <xf numFmtId="179" fontId="5" fillId="5" borderId="8" xfId="49" applyNumberFormat="1" applyFont="1" applyFill="1" applyBorder="1" applyAlignment="1">
      <alignment horizontal="center" vertical="center" wrapText="1"/>
    </xf>
    <xf numFmtId="10" fontId="5" fillId="5" borderId="8" xfId="49" applyNumberFormat="1" applyFont="1" applyFill="1" applyBorder="1" applyAlignment="1">
      <alignment horizontal="center" vertical="center" wrapText="1"/>
    </xf>
    <xf numFmtId="181" fontId="5" fillId="5" borderId="8" xfId="49" applyNumberFormat="1" applyFont="1" applyFill="1" applyBorder="1" applyAlignment="1">
      <alignment horizontal="center" vertical="center" wrapText="1"/>
    </xf>
    <xf numFmtId="182" fontId="10" fillId="5" borderId="8" xfId="49" applyNumberFormat="1" applyFont="1" applyFill="1" applyBorder="1" applyAlignment="1">
      <alignment horizontal="center" vertical="center" wrapText="1"/>
    </xf>
    <xf numFmtId="179" fontId="5" fillId="5" borderId="12" xfId="49" applyNumberFormat="1" applyFont="1" applyFill="1" applyBorder="1" applyAlignment="1">
      <alignment horizontal="center" vertical="center" wrapText="1"/>
    </xf>
    <xf numFmtId="10" fontId="5" fillId="5" borderId="12" xfId="49" applyNumberFormat="1" applyFont="1" applyFill="1" applyBorder="1" applyAlignment="1">
      <alignment horizontal="center" vertical="center" wrapText="1"/>
    </xf>
    <xf numFmtId="181" fontId="5" fillId="5" borderId="12" xfId="49" applyNumberFormat="1" applyFont="1" applyFill="1" applyBorder="1" applyAlignment="1">
      <alignment horizontal="center" vertical="center" wrapText="1"/>
    </xf>
    <xf numFmtId="182" fontId="10" fillId="5" borderId="27" xfId="49" applyNumberFormat="1" applyFont="1" applyFill="1" applyBorder="1" applyAlignment="1">
      <alignment horizontal="center" vertical="center" wrapText="1"/>
    </xf>
    <xf numFmtId="0" fontId="5" fillId="5" borderId="27" xfId="50" applyFont="1" applyFill="1" applyBorder="1" applyAlignment="1">
      <alignment horizontal="center" vertical="center"/>
    </xf>
    <xf numFmtId="179" fontId="5" fillId="5" borderId="26" xfId="49" applyNumberFormat="1" applyFont="1" applyFill="1" applyBorder="1" applyAlignment="1">
      <alignment horizontal="center" vertical="center" wrapText="1"/>
    </xf>
    <xf numFmtId="10" fontId="5" fillId="5" borderId="26" xfId="49" applyNumberFormat="1" applyFont="1" applyFill="1" applyBorder="1" applyAlignment="1">
      <alignment horizontal="center" vertical="center" wrapText="1"/>
    </xf>
    <xf numFmtId="181" fontId="5" fillId="5" borderId="26" xfId="49" applyNumberFormat="1" applyFont="1" applyFill="1" applyBorder="1" applyAlignment="1">
      <alignment horizontal="center" vertical="center" wrapText="1"/>
    </xf>
    <xf numFmtId="182" fontId="10" fillId="5" borderId="26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0" xfId="49" applyFont="1" applyAlignment="1"/>
    <xf numFmtId="0" fontId="19" fillId="0" borderId="0" xfId="49" applyFont="1" applyAlignment="1" applyProtection="1"/>
    <xf numFmtId="0" fontId="17" fillId="0" borderId="0" xfId="49" applyFont="1" applyAlignment="1"/>
    <xf numFmtId="0" fontId="17" fillId="0" borderId="0" xfId="49" applyFont="1" applyFill="1" applyAlignment="1"/>
    <xf numFmtId="0" fontId="17" fillId="5" borderId="0" xfId="49" applyFont="1" applyFill="1" applyAlignment="1"/>
    <xf numFmtId="0" fontId="0" fillId="0" borderId="0" xfId="0" applyFill="1" applyAlignment="1"/>
    <xf numFmtId="0" fontId="5" fillId="0" borderId="8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52705</xdr:colOff>
      <xdr:row>2</xdr:row>
      <xdr:rowOff>60325</xdr:rowOff>
    </xdr:from>
    <xdr:to>
      <xdr:col>3</xdr:col>
      <xdr:colOff>611505</xdr:colOff>
      <xdr:row>6</xdr:row>
      <xdr:rowOff>80010</xdr:rowOff>
    </xdr:to>
    <xdr:pic>
      <xdr:nvPicPr>
        <xdr:cNvPr id="2" name="图片 1" descr="379b5321ec59951d3f6b1711100d2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355" y="822325"/>
          <a:ext cx="2183130" cy="1543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46990</xdr:colOff>
      <xdr:row>2</xdr:row>
      <xdr:rowOff>63500</xdr:rowOff>
    </xdr:from>
    <xdr:to>
      <xdr:col>3</xdr:col>
      <xdr:colOff>614680</xdr:colOff>
      <xdr:row>6</xdr:row>
      <xdr:rowOff>90170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666750"/>
          <a:ext cx="2192020" cy="155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2</xdr:row>
      <xdr:rowOff>5080</xdr:rowOff>
    </xdr:from>
    <xdr:to>
      <xdr:col>3</xdr:col>
      <xdr:colOff>522605</xdr:colOff>
      <xdr:row>5</xdr:row>
      <xdr:rowOff>372110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00" y="608330"/>
          <a:ext cx="2140585" cy="1510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46990</xdr:colOff>
      <xdr:row>2</xdr:row>
      <xdr:rowOff>69850</xdr:rowOff>
    </xdr:from>
    <xdr:to>
      <xdr:col>3</xdr:col>
      <xdr:colOff>531495</xdr:colOff>
      <xdr:row>6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673100"/>
          <a:ext cx="2108835" cy="1494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I4" sqref="I4"/>
    </sheetView>
  </sheetViews>
  <sheetFormatPr defaultColWidth="9" defaultRowHeight="14"/>
  <cols>
    <col min="1" max="1" width="9" style="192"/>
    <col min="2" max="2" width="14.2545454545455" style="192" customWidth="1"/>
    <col min="3" max="13" width="9" style="192"/>
    <col min="14" max="14" width="10.2545454545455" style="192" customWidth="1"/>
    <col min="15" max="16384" width="9" style="192"/>
  </cols>
  <sheetData>
    <row r="1" s="186" customFormat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87" customFormat="1" ht="30" customHeight="1" spans="1:15">
      <c r="A2" s="3" t="s">
        <v>1</v>
      </c>
      <c r="B2" s="4"/>
      <c r="C2" s="4"/>
      <c r="D2" s="4"/>
      <c r="E2" s="5" t="s">
        <v>2</v>
      </c>
      <c r="F2" s="6"/>
      <c r="G2" s="6"/>
      <c r="H2" s="7"/>
      <c r="I2" s="7"/>
      <c r="J2" s="5" t="s">
        <v>3</v>
      </c>
      <c r="K2" s="86"/>
      <c r="L2" s="87"/>
      <c r="M2" s="87"/>
      <c r="N2" s="87"/>
      <c r="O2" s="87"/>
    </row>
    <row r="3" s="187" customFormat="1" ht="30" customHeight="1" spans="1:15">
      <c r="A3" s="3"/>
      <c r="B3" s="4"/>
      <c r="C3" s="4"/>
      <c r="D3" s="4"/>
      <c r="E3" s="5" t="s">
        <v>4</v>
      </c>
      <c r="F3" s="8"/>
      <c r="G3" s="8"/>
      <c r="H3" s="9"/>
      <c r="I3" s="9"/>
      <c r="J3" s="5" t="s">
        <v>5</v>
      </c>
      <c r="K3" s="88"/>
      <c r="L3" s="89"/>
      <c r="M3" s="89"/>
      <c r="N3" s="89"/>
      <c r="O3" s="89"/>
    </row>
    <row r="4" s="187" customFormat="1" ht="30" customHeight="1" spans="1:15">
      <c r="A4" s="3"/>
      <c r="B4" s="4"/>
      <c r="C4" s="4"/>
      <c r="D4" s="4"/>
      <c r="E4" s="5" t="s">
        <v>6</v>
      </c>
      <c r="F4" s="10">
        <v>584</v>
      </c>
      <c r="G4" s="10"/>
      <c r="H4" s="9"/>
      <c r="I4" s="9"/>
      <c r="J4" s="5" t="s">
        <v>7</v>
      </c>
      <c r="K4" s="86"/>
      <c r="L4" s="86"/>
      <c r="M4" s="6" t="s">
        <v>8</v>
      </c>
      <c r="N4" s="90"/>
      <c r="O4" s="90"/>
    </row>
    <row r="5" s="187" customFormat="1" ht="30" customHeight="1" spans="1:15">
      <c r="A5" s="3"/>
      <c r="B5" s="4"/>
      <c r="C5" s="4"/>
      <c r="D5" s="4"/>
      <c r="E5" s="5" t="s">
        <v>9</v>
      </c>
      <c r="F5" s="11"/>
      <c r="G5" s="11"/>
      <c r="H5" s="7"/>
      <c r="I5" s="7"/>
      <c r="J5" s="5" t="s">
        <v>10</v>
      </c>
      <c r="K5" s="91"/>
      <c r="L5" s="91"/>
      <c r="M5" s="91"/>
      <c r="N5" s="91"/>
      <c r="O5" s="91"/>
    </row>
    <row r="6" s="187" customFormat="1" ht="30" customHeight="1" spans="1:15">
      <c r="A6" s="3"/>
      <c r="B6" s="4"/>
      <c r="C6" s="4"/>
      <c r="D6" s="4"/>
      <c r="E6" s="5" t="s">
        <v>11</v>
      </c>
      <c r="F6" s="11"/>
      <c r="G6" s="11"/>
      <c r="H6" s="7"/>
      <c r="I6" s="7"/>
      <c r="J6" s="5" t="s">
        <v>12</v>
      </c>
      <c r="K6" s="86"/>
      <c r="L6" s="86"/>
      <c r="M6" s="6" t="s">
        <v>13</v>
      </c>
      <c r="N6" s="90"/>
      <c r="O6" s="90"/>
    </row>
    <row r="7" s="187" customFormat="1" ht="30" customHeight="1" spans="1:15">
      <c r="A7" s="3"/>
      <c r="B7" s="4"/>
      <c r="C7" s="4"/>
      <c r="D7" s="4"/>
      <c r="E7" s="5" t="s">
        <v>14</v>
      </c>
      <c r="F7" s="11"/>
      <c r="G7" s="11"/>
      <c r="H7" s="7"/>
      <c r="I7" s="7"/>
      <c r="J7" s="5" t="s">
        <v>15</v>
      </c>
      <c r="K7" s="92"/>
      <c r="L7" s="92"/>
      <c r="M7" s="92"/>
      <c r="N7" s="92"/>
      <c r="O7" s="92"/>
    </row>
    <row r="8" s="188" customFormat="1" ht="30" customHeight="1" spans="1:15">
      <c r="A8" s="12"/>
      <c r="B8" s="13" t="s">
        <v>16</v>
      </c>
      <c r="C8" s="14"/>
      <c r="D8" s="15"/>
      <c r="E8" s="14"/>
      <c r="F8" s="14"/>
      <c r="G8" s="14"/>
      <c r="H8" s="14"/>
      <c r="I8" s="14"/>
      <c r="J8" s="14"/>
      <c r="K8" s="14"/>
      <c r="L8" s="93"/>
      <c r="M8" s="14"/>
      <c r="N8" s="14"/>
      <c r="O8" s="14"/>
    </row>
    <row r="9" s="189" customFormat="1" ht="30" customHeight="1" spans="1:15">
      <c r="A9" s="16" t="s">
        <v>17</v>
      </c>
      <c r="B9" s="17" t="s">
        <v>18</v>
      </c>
      <c r="C9" s="17" t="s">
        <v>19</v>
      </c>
      <c r="D9" s="18" t="s">
        <v>20</v>
      </c>
      <c r="E9" s="18" t="s">
        <v>21</v>
      </c>
      <c r="F9" s="18"/>
      <c r="G9" s="19" t="s">
        <v>22</v>
      </c>
      <c r="H9" s="20"/>
      <c r="I9" s="20"/>
      <c r="J9" s="19" t="s">
        <v>23</v>
      </c>
      <c r="K9" s="19"/>
      <c r="L9" s="19"/>
      <c r="M9" s="19"/>
      <c r="N9" s="19"/>
      <c r="O9" s="19"/>
    </row>
    <row r="10" s="189" customFormat="1" ht="30" customHeight="1" spans="1:15">
      <c r="A10" s="16"/>
      <c r="B10" s="17"/>
      <c r="C10" s="17"/>
      <c r="D10" s="18"/>
      <c r="E10" s="21" t="s">
        <v>24</v>
      </c>
      <c r="F10" s="21" t="s">
        <v>25</v>
      </c>
      <c r="G10" s="22" t="s">
        <v>26</v>
      </c>
      <c r="H10" s="23" t="s">
        <v>27</v>
      </c>
      <c r="I10" s="55"/>
      <c r="J10" s="94" t="s">
        <v>28</v>
      </c>
      <c r="K10" s="95"/>
      <c r="L10" s="23" t="s">
        <v>29</v>
      </c>
      <c r="M10" s="96" t="s">
        <v>30</v>
      </c>
      <c r="N10" s="96" t="s">
        <v>31</v>
      </c>
      <c r="O10" s="55" t="s">
        <v>32</v>
      </c>
    </row>
    <row r="11" s="190" customFormat="1" ht="30" customHeight="1" spans="1:15">
      <c r="A11" s="24">
        <v>1</v>
      </c>
      <c r="B11" s="25" t="s">
        <v>33</v>
      </c>
      <c r="C11" s="25"/>
      <c r="D11" s="25"/>
      <c r="E11" s="25"/>
      <c r="F11" s="25"/>
      <c r="G11" s="26"/>
      <c r="H11" s="27"/>
      <c r="I11" s="97"/>
      <c r="J11" s="98">
        <v>6.37</v>
      </c>
      <c r="K11" s="27"/>
      <c r="L11" s="27">
        <v>0.9</v>
      </c>
      <c r="M11" s="99">
        <f t="shared" ref="M11:M23" si="0">J11/L11</f>
        <v>7.07777777777778</v>
      </c>
      <c r="N11" s="100">
        <f>M11/M38</f>
        <v>0.0804335480718229</v>
      </c>
      <c r="O11" s="25"/>
    </row>
    <row r="12" s="190" customFormat="1" ht="30" customHeight="1" spans="1:15">
      <c r="A12" s="24">
        <v>2</v>
      </c>
      <c r="B12" s="25" t="s">
        <v>34</v>
      </c>
      <c r="C12" s="25"/>
      <c r="D12" s="31"/>
      <c r="E12" s="25"/>
      <c r="F12" s="32"/>
      <c r="G12" s="30"/>
      <c r="H12" s="27"/>
      <c r="I12" s="101"/>
      <c r="J12" s="98">
        <v>7.94</v>
      </c>
      <c r="K12" s="27"/>
      <c r="L12" s="27">
        <v>0.9</v>
      </c>
      <c r="M12" s="99">
        <f t="shared" si="0"/>
        <v>8.82222222222222</v>
      </c>
      <c r="N12" s="100">
        <f>M12/M38</f>
        <v>0.100257829150749</v>
      </c>
      <c r="O12" s="25"/>
    </row>
    <row r="13" s="190" customFormat="1" ht="30" customHeight="1" spans="1:15">
      <c r="A13" s="24">
        <v>3</v>
      </c>
      <c r="B13" s="33" t="s">
        <v>35</v>
      </c>
      <c r="C13" s="34"/>
      <c r="D13" s="31"/>
      <c r="E13" s="32"/>
      <c r="F13" s="35"/>
      <c r="G13" s="36"/>
      <c r="H13" s="36"/>
      <c r="I13" s="36"/>
      <c r="J13" s="98">
        <v>1.3</v>
      </c>
      <c r="K13" s="27"/>
      <c r="L13" s="27">
        <v>0.9</v>
      </c>
      <c r="M13" s="99">
        <f t="shared" si="0"/>
        <v>1.44444444444444</v>
      </c>
      <c r="N13" s="100">
        <f>M13/M38</f>
        <v>0.0164150098105761</v>
      </c>
      <c r="O13" s="102"/>
    </row>
    <row r="14" s="191" customFormat="1" ht="30" customHeight="1" spans="1:15">
      <c r="A14" s="137">
        <v>4</v>
      </c>
      <c r="B14" s="37" t="s">
        <v>36</v>
      </c>
      <c r="C14" s="38"/>
      <c r="D14" s="39"/>
      <c r="E14" s="40"/>
      <c r="F14" s="41"/>
      <c r="G14" s="42"/>
      <c r="H14" s="42"/>
      <c r="I14" s="42"/>
      <c r="J14" s="103">
        <v>1.1</v>
      </c>
      <c r="K14" s="104"/>
      <c r="L14" s="104">
        <v>0.9</v>
      </c>
      <c r="M14" s="105">
        <f t="shared" si="0"/>
        <v>1.22222222222222</v>
      </c>
      <c r="N14" s="106">
        <f>M14/M38</f>
        <v>0.0138896236858721</v>
      </c>
      <c r="O14" s="44"/>
    </row>
    <row r="15" s="191" customFormat="1" ht="30" customHeight="1" spans="1:15">
      <c r="A15" s="137">
        <v>5</v>
      </c>
      <c r="B15" s="37" t="s">
        <v>37</v>
      </c>
      <c r="C15" s="38"/>
      <c r="D15" s="39"/>
      <c r="E15" s="40"/>
      <c r="F15" s="41"/>
      <c r="G15" s="42"/>
      <c r="H15" s="42"/>
      <c r="I15" s="42"/>
      <c r="J15" s="103">
        <v>0.9</v>
      </c>
      <c r="K15" s="104"/>
      <c r="L15" s="104">
        <v>0.9</v>
      </c>
      <c r="M15" s="105">
        <f t="shared" si="0"/>
        <v>1</v>
      </c>
      <c r="N15" s="106">
        <f>M15/M38</f>
        <v>0.0113642375611681</v>
      </c>
      <c r="O15" s="44"/>
    </row>
    <row r="16" s="191" customFormat="1" ht="30" customHeight="1" spans="1:15">
      <c r="A16" s="137">
        <v>6</v>
      </c>
      <c r="B16" s="37" t="s">
        <v>38</v>
      </c>
      <c r="C16" s="38"/>
      <c r="D16" s="39"/>
      <c r="E16" s="40"/>
      <c r="F16" s="41"/>
      <c r="G16" s="42"/>
      <c r="H16" s="42"/>
      <c r="I16" s="42"/>
      <c r="J16" s="103">
        <v>4.5</v>
      </c>
      <c r="K16" s="104"/>
      <c r="L16" s="104">
        <v>0.9</v>
      </c>
      <c r="M16" s="105">
        <f t="shared" si="0"/>
        <v>5</v>
      </c>
      <c r="N16" s="106">
        <f>M16/M38</f>
        <v>0.0568211878058403</v>
      </c>
      <c r="O16" s="44"/>
    </row>
    <row r="17" s="191" customFormat="1" ht="30" customHeight="1" spans="1:15">
      <c r="A17" s="137">
        <v>7</v>
      </c>
      <c r="B17" s="43" t="s">
        <v>39</v>
      </c>
      <c r="C17" s="44"/>
      <c r="D17" s="39"/>
      <c r="E17" s="40"/>
      <c r="F17" s="41"/>
      <c r="G17" s="42"/>
      <c r="H17" s="42"/>
      <c r="I17" s="42"/>
      <c r="J17" s="103">
        <v>0.36</v>
      </c>
      <c r="K17" s="104"/>
      <c r="L17" s="104">
        <v>0.98</v>
      </c>
      <c r="M17" s="105">
        <f t="shared" si="0"/>
        <v>0.36734693877551</v>
      </c>
      <c r="N17" s="106">
        <f>M17/M38</f>
        <v>0.00417461787961276</v>
      </c>
      <c r="O17" s="44"/>
    </row>
    <row r="18" s="191" customFormat="1" ht="30" customHeight="1" spans="1:15">
      <c r="A18" s="137">
        <v>8</v>
      </c>
      <c r="B18" s="43" t="s">
        <v>40</v>
      </c>
      <c r="C18" s="44"/>
      <c r="D18" s="39"/>
      <c r="E18" s="40"/>
      <c r="F18" s="41"/>
      <c r="G18" s="42"/>
      <c r="H18" s="42"/>
      <c r="I18" s="42"/>
      <c r="J18" s="103">
        <v>7.1</v>
      </c>
      <c r="K18" s="104"/>
      <c r="L18" s="104">
        <v>0.98</v>
      </c>
      <c r="M18" s="105">
        <f t="shared" si="0"/>
        <v>7.24489795918367</v>
      </c>
      <c r="N18" s="106">
        <f>M18/M38</f>
        <v>0.082332741514585</v>
      </c>
      <c r="O18" s="44"/>
    </row>
    <row r="19" s="191" customFormat="1" ht="30" customHeight="1" spans="1:15">
      <c r="A19" s="137">
        <v>9</v>
      </c>
      <c r="B19" s="43" t="s">
        <v>41</v>
      </c>
      <c r="C19" s="44"/>
      <c r="D19" s="39"/>
      <c r="E19" s="40"/>
      <c r="F19" s="41"/>
      <c r="G19" s="42"/>
      <c r="H19" s="42"/>
      <c r="I19" s="42"/>
      <c r="J19" s="103">
        <v>1.87</v>
      </c>
      <c r="K19" s="104"/>
      <c r="L19" s="104">
        <v>0.98</v>
      </c>
      <c r="M19" s="105">
        <f t="shared" si="0"/>
        <v>1.90816326530612</v>
      </c>
      <c r="N19" s="106">
        <f>M19/M38</f>
        <v>0.0216848206524329</v>
      </c>
      <c r="O19" s="44"/>
    </row>
    <row r="20" s="191" customFormat="1" ht="30" customHeight="1" spans="1:15">
      <c r="A20" s="137">
        <v>10</v>
      </c>
      <c r="B20" s="43" t="s">
        <v>42</v>
      </c>
      <c r="C20" s="44"/>
      <c r="D20" s="39"/>
      <c r="E20" s="40"/>
      <c r="F20" s="41"/>
      <c r="G20" s="42"/>
      <c r="H20" s="42"/>
      <c r="I20" s="42"/>
      <c r="J20" s="103">
        <v>1.67</v>
      </c>
      <c r="K20" s="104"/>
      <c r="L20" s="104">
        <v>0.98</v>
      </c>
      <c r="M20" s="105">
        <f t="shared" si="0"/>
        <v>1.70408163265306</v>
      </c>
      <c r="N20" s="106">
        <f>M20/M38</f>
        <v>0.0193655884970925</v>
      </c>
      <c r="O20" s="44"/>
    </row>
    <row r="21" s="191" customFormat="1" ht="30" customHeight="1" spans="1:15">
      <c r="A21" s="137">
        <v>11</v>
      </c>
      <c r="B21" s="43" t="s">
        <v>43</v>
      </c>
      <c r="C21" s="44"/>
      <c r="D21" s="39"/>
      <c r="E21" s="40"/>
      <c r="F21" s="41"/>
      <c r="G21" s="42"/>
      <c r="H21" s="42"/>
      <c r="I21" s="42"/>
      <c r="J21" s="103">
        <v>0.26</v>
      </c>
      <c r="K21" s="104"/>
      <c r="L21" s="104">
        <v>0.98</v>
      </c>
      <c r="M21" s="105">
        <f t="shared" si="0"/>
        <v>0.26530612244898</v>
      </c>
      <c r="N21" s="106">
        <f>M21/M38</f>
        <v>0.00301500180194255</v>
      </c>
      <c r="O21" s="44"/>
    </row>
    <row r="22" s="189" customFormat="1" ht="30" customHeight="1" spans="1:15">
      <c r="A22" s="45" t="s">
        <v>44</v>
      </c>
      <c r="B22" s="45"/>
      <c r="C22" s="45"/>
      <c r="D22" s="31"/>
      <c r="E22" s="46"/>
      <c r="F22" s="47"/>
      <c r="G22" s="48"/>
      <c r="H22" s="48"/>
      <c r="I22" s="48"/>
      <c r="J22" s="107"/>
      <c r="K22" s="108"/>
      <c r="L22" s="98"/>
      <c r="M22" s="109">
        <f>SUM(M11:M21)</f>
        <v>36.056462585034</v>
      </c>
      <c r="N22" s="100">
        <f>M22/M38</f>
        <v>0.409754206431695</v>
      </c>
      <c r="O22" s="102"/>
    </row>
    <row r="23" s="189" customFormat="1" ht="30" customHeight="1" spans="1:15">
      <c r="A23" s="49"/>
      <c r="B23" s="50" t="s">
        <v>45</v>
      </c>
      <c r="C23" s="51"/>
      <c r="D23" s="52"/>
      <c r="E23" s="53"/>
      <c r="F23" s="53"/>
      <c r="G23" s="53"/>
      <c r="H23" s="53"/>
      <c r="I23" s="53"/>
      <c r="J23" s="53"/>
      <c r="K23" s="53"/>
      <c r="L23" s="110"/>
      <c r="M23" s="53"/>
      <c r="N23" s="53"/>
      <c r="O23" s="53"/>
    </row>
    <row r="24" s="189" customFormat="1" ht="30" customHeight="1" spans="1:15">
      <c r="A24" s="16" t="s">
        <v>17</v>
      </c>
      <c r="B24" s="17" t="s">
        <v>18</v>
      </c>
      <c r="C24" s="17" t="s">
        <v>19</v>
      </c>
      <c r="D24" s="18" t="s">
        <v>20</v>
      </c>
      <c r="E24" s="18" t="s">
        <v>21</v>
      </c>
      <c r="F24" s="18"/>
      <c r="G24" s="19" t="s">
        <v>22</v>
      </c>
      <c r="H24" s="20"/>
      <c r="I24" s="20"/>
      <c r="J24" s="19" t="s">
        <v>23</v>
      </c>
      <c r="K24" s="19"/>
      <c r="L24" s="19"/>
      <c r="M24" s="19"/>
      <c r="N24" s="19"/>
      <c r="O24" s="19"/>
    </row>
    <row r="25" s="189" customFormat="1" ht="30" customHeight="1" spans="1:15">
      <c r="A25" s="16"/>
      <c r="B25" s="17"/>
      <c r="C25" s="17"/>
      <c r="D25" s="18"/>
      <c r="E25" s="54" t="s">
        <v>46</v>
      </c>
      <c r="F25" s="21" t="s">
        <v>47</v>
      </c>
      <c r="G25" s="55"/>
      <c r="H25" s="55"/>
      <c r="I25" s="55"/>
      <c r="J25" s="21" t="s">
        <v>48</v>
      </c>
      <c r="K25" s="23" t="s">
        <v>49</v>
      </c>
      <c r="L25" s="94" t="s">
        <v>50</v>
      </c>
      <c r="M25" s="96" t="s">
        <v>51</v>
      </c>
      <c r="N25" s="96" t="s">
        <v>31</v>
      </c>
      <c r="O25" s="55" t="s">
        <v>32</v>
      </c>
    </row>
    <row r="26" s="189" customFormat="1" ht="30" customHeight="1" spans="1:15">
      <c r="A26" s="56">
        <v>1</v>
      </c>
      <c r="B26" s="57" t="s">
        <v>52</v>
      </c>
      <c r="C26" s="35"/>
      <c r="D26" s="58"/>
      <c r="E26" s="59"/>
      <c r="F26" s="60"/>
      <c r="G26" s="61"/>
      <c r="H26" s="61"/>
      <c r="I26" s="111"/>
      <c r="J26" s="112">
        <v>1</v>
      </c>
      <c r="K26" s="108">
        <v>0.98</v>
      </c>
      <c r="L26" s="112">
        <v>0.2</v>
      </c>
      <c r="M26" s="113">
        <f t="shared" ref="M26:M31" si="1">L26/K26*J26</f>
        <v>0.204081632653061</v>
      </c>
      <c r="N26" s="114">
        <f>M26/M38</f>
        <v>0.00231923215534042</v>
      </c>
      <c r="O26" s="115"/>
    </row>
    <row r="27" s="189" customFormat="1" ht="30" customHeight="1" spans="1:15">
      <c r="A27" s="56">
        <v>2</v>
      </c>
      <c r="B27" s="62" t="s">
        <v>53</v>
      </c>
      <c r="C27" s="35"/>
      <c r="D27" s="58"/>
      <c r="E27" s="59"/>
      <c r="F27" s="60"/>
      <c r="G27" s="61"/>
      <c r="H27" s="61"/>
      <c r="I27" s="111"/>
      <c r="J27" s="112">
        <v>1</v>
      </c>
      <c r="K27" s="108">
        <v>0.98</v>
      </c>
      <c r="L27" s="112">
        <v>0.15</v>
      </c>
      <c r="M27" s="113">
        <f t="shared" si="1"/>
        <v>0.153061224489796</v>
      </c>
      <c r="N27" s="114">
        <f>M27/M38</f>
        <v>0.00173942411650532</v>
      </c>
      <c r="O27" s="115"/>
    </row>
    <row r="28" s="189" customFormat="1" ht="30" customHeight="1" spans="1:15">
      <c r="A28" s="56">
        <v>3</v>
      </c>
      <c r="B28" s="62" t="s">
        <v>54</v>
      </c>
      <c r="C28" s="35"/>
      <c r="D28" s="58"/>
      <c r="E28" s="59"/>
      <c r="F28" s="60"/>
      <c r="G28" s="61"/>
      <c r="H28" s="61"/>
      <c r="I28" s="111"/>
      <c r="J28" s="112">
        <v>1</v>
      </c>
      <c r="K28" s="108">
        <v>0.98</v>
      </c>
      <c r="L28" s="112">
        <v>1.9</v>
      </c>
      <c r="M28" s="113">
        <f t="shared" si="1"/>
        <v>1.93877551020408</v>
      </c>
      <c r="N28" s="114">
        <f>M28/M38</f>
        <v>0.022032705475734</v>
      </c>
      <c r="O28" s="115"/>
    </row>
    <row r="29" s="189" customFormat="1" ht="30" customHeight="1" spans="1:15">
      <c r="A29" s="56">
        <v>4</v>
      </c>
      <c r="B29" s="63" t="s">
        <v>55</v>
      </c>
      <c r="C29" s="35"/>
      <c r="D29" s="58"/>
      <c r="E29" s="59"/>
      <c r="F29" s="60"/>
      <c r="G29" s="61"/>
      <c r="H29" s="61"/>
      <c r="I29" s="111"/>
      <c r="J29" s="112">
        <v>1</v>
      </c>
      <c r="K29" s="108">
        <v>0.98</v>
      </c>
      <c r="L29" s="112">
        <v>0.5</v>
      </c>
      <c r="M29" s="113">
        <f t="shared" si="1"/>
        <v>0.510204081632653</v>
      </c>
      <c r="N29" s="114">
        <f>M29/M38</f>
        <v>0.00579808038835106</v>
      </c>
      <c r="O29" s="115"/>
    </row>
    <row r="30" s="189" customFormat="1" ht="30" customHeight="1" spans="1:15">
      <c r="A30" s="56">
        <v>5</v>
      </c>
      <c r="B30" s="64" t="s">
        <v>56</v>
      </c>
      <c r="C30" s="65"/>
      <c r="D30" s="58"/>
      <c r="E30" s="59"/>
      <c r="F30" s="60"/>
      <c r="G30" s="61"/>
      <c r="H30" s="61"/>
      <c r="I30" s="111"/>
      <c r="J30" s="112">
        <v>1</v>
      </c>
      <c r="K30" s="108">
        <v>0.98</v>
      </c>
      <c r="L30" s="112">
        <v>0.05</v>
      </c>
      <c r="M30" s="113">
        <f t="shared" si="1"/>
        <v>0.0510204081632653</v>
      </c>
      <c r="N30" s="114">
        <f>M30/M38</f>
        <v>0.000579808038835106</v>
      </c>
      <c r="O30" s="115"/>
    </row>
    <row r="31" s="189" customFormat="1" ht="30" customHeight="1" spans="1:15">
      <c r="A31" s="56">
        <v>6</v>
      </c>
      <c r="B31" s="57" t="s">
        <v>57</v>
      </c>
      <c r="C31" s="65"/>
      <c r="D31" s="58"/>
      <c r="E31" s="59"/>
      <c r="F31" s="60"/>
      <c r="G31" s="61"/>
      <c r="H31" s="61"/>
      <c r="I31" s="111"/>
      <c r="J31" s="112">
        <v>1</v>
      </c>
      <c r="K31" s="108">
        <v>0.92</v>
      </c>
      <c r="L31" s="112">
        <v>0.25</v>
      </c>
      <c r="M31" s="113">
        <f t="shared" si="1"/>
        <v>0.271739130434783</v>
      </c>
      <c r="N31" s="114">
        <f>M31/M38</f>
        <v>0.0030881080329261</v>
      </c>
      <c r="O31" s="115"/>
    </row>
    <row r="32" s="189" customFormat="1" ht="30" customHeight="1" spans="1:15">
      <c r="A32" s="66" t="s">
        <v>58</v>
      </c>
      <c r="B32" s="66"/>
      <c r="C32" s="66"/>
      <c r="D32" s="67"/>
      <c r="E32" s="68"/>
      <c r="F32" s="69"/>
      <c r="G32" s="70"/>
      <c r="H32" s="70"/>
      <c r="I32" s="70"/>
      <c r="J32" s="70"/>
      <c r="K32" s="116"/>
      <c r="L32" s="98"/>
      <c r="M32" s="117">
        <f>SUM(M26:M31)</f>
        <v>3.12888198757764</v>
      </c>
      <c r="N32" s="114">
        <f>M32/M38</f>
        <v>0.035557358207692</v>
      </c>
      <c r="O32" s="118"/>
    </row>
    <row r="33" s="189" customFormat="1" ht="30" customHeight="1" spans="1:15">
      <c r="A33" s="71"/>
      <c r="B33" s="72" t="s">
        <v>59</v>
      </c>
      <c r="C33" s="53"/>
      <c r="D33" s="52"/>
      <c r="E33" s="51"/>
      <c r="F33" s="53"/>
      <c r="G33" s="53"/>
      <c r="H33" s="53"/>
      <c r="I33" s="53"/>
      <c r="J33" s="53"/>
      <c r="K33" s="53"/>
      <c r="L33" s="110"/>
      <c r="M33" s="53"/>
      <c r="N33" s="53"/>
      <c r="O33" s="53"/>
    </row>
    <row r="34" s="189" customFormat="1" ht="30" customHeight="1" spans="1:15">
      <c r="A34" s="71"/>
      <c r="B34" s="72" t="s">
        <v>60</v>
      </c>
      <c r="C34" s="53"/>
      <c r="D34" s="52"/>
      <c r="E34" s="53"/>
      <c r="F34" s="53"/>
      <c r="G34" s="53"/>
      <c r="H34" s="53"/>
      <c r="I34" s="53"/>
      <c r="J34" s="53"/>
      <c r="K34" s="53"/>
      <c r="L34" s="110"/>
      <c r="M34" s="53"/>
      <c r="N34" s="53"/>
      <c r="O34" s="53"/>
    </row>
    <row r="35" s="189" customFormat="1" ht="30" customHeight="1" spans="1:15">
      <c r="A35" s="73" t="s">
        <v>17</v>
      </c>
      <c r="B35" s="17" t="s">
        <v>61</v>
      </c>
      <c r="C35" s="17" t="s">
        <v>19</v>
      </c>
      <c r="D35" s="74" t="s">
        <v>20</v>
      </c>
      <c r="E35" s="75"/>
      <c r="F35" s="75"/>
      <c r="G35" s="76"/>
      <c r="H35" s="76"/>
      <c r="I35" s="76"/>
      <c r="J35" s="76" t="s">
        <v>62</v>
      </c>
      <c r="K35" s="119" t="s">
        <v>49</v>
      </c>
      <c r="L35" s="120" t="s">
        <v>63</v>
      </c>
      <c r="M35" s="121" t="s">
        <v>51</v>
      </c>
      <c r="N35" s="122" t="s">
        <v>64</v>
      </c>
      <c r="O35" s="76"/>
    </row>
    <row r="36" s="189" customFormat="1" ht="30" customHeight="1" spans="1:15">
      <c r="A36" s="56">
        <v>1</v>
      </c>
      <c r="B36" s="193" t="s">
        <v>65</v>
      </c>
      <c r="C36" s="194"/>
      <c r="D36" s="194"/>
      <c r="E36" s="195"/>
      <c r="F36" s="195"/>
      <c r="G36" s="195"/>
      <c r="H36" s="195"/>
      <c r="I36" s="195"/>
      <c r="J36" s="112"/>
      <c r="K36" s="108">
        <v>1</v>
      </c>
      <c r="L36" s="112">
        <v>48.81</v>
      </c>
      <c r="M36" s="113">
        <f>L36</f>
        <v>48.81</v>
      </c>
      <c r="N36" s="114">
        <f>M36/M38</f>
        <v>0.554688435360613</v>
      </c>
      <c r="O36" s="195"/>
    </row>
    <row r="37" s="189" customFormat="1" ht="30" customHeight="1" spans="1:15">
      <c r="A37" s="80" t="s">
        <v>66</v>
      </c>
      <c r="B37" s="80"/>
      <c r="C37" s="80"/>
      <c r="D37" s="81"/>
      <c r="E37" s="80"/>
      <c r="F37" s="80"/>
      <c r="G37" s="80"/>
      <c r="H37" s="80"/>
      <c r="I37" s="80"/>
      <c r="J37" s="80"/>
      <c r="K37" s="127"/>
      <c r="L37" s="128"/>
      <c r="M37" s="109">
        <f>M36</f>
        <v>48.81</v>
      </c>
      <c r="N37" s="114">
        <f>M37/M38</f>
        <v>0.554688435360613</v>
      </c>
      <c r="O37" s="131"/>
    </row>
    <row r="38" s="189" customFormat="1" ht="30" customHeight="1" spans="1:15">
      <c r="A38" s="82" t="s">
        <v>67</v>
      </c>
      <c r="B38" s="82"/>
      <c r="C38" s="83"/>
      <c r="D38" s="84"/>
      <c r="E38" s="83"/>
      <c r="F38" s="83"/>
      <c r="G38" s="83"/>
      <c r="H38" s="83"/>
      <c r="I38" s="83"/>
      <c r="J38" s="83"/>
      <c r="K38" s="132"/>
      <c r="L38" s="133"/>
      <c r="M38" s="109">
        <f>M22+M32+M37</f>
        <v>87.9953445726117</v>
      </c>
      <c r="N38" s="134"/>
      <c r="O38" s="135"/>
    </row>
    <row r="39" s="189" customFormat="1" ht="23.1" customHeight="1" spans="1:15">
      <c r="A39" s="85" t="s">
        <v>68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</row>
  </sheetData>
  <mergeCells count="34">
    <mergeCell ref="A1:O1"/>
    <mergeCell ref="F2:G2"/>
    <mergeCell ref="K2:O2"/>
    <mergeCell ref="F3:G3"/>
    <mergeCell ref="K3:O3"/>
    <mergeCell ref="F4:G4"/>
    <mergeCell ref="K4:L4"/>
    <mergeCell ref="N4:O4"/>
    <mergeCell ref="F5:G5"/>
    <mergeCell ref="K5:O5"/>
    <mergeCell ref="F6:G6"/>
    <mergeCell ref="K6:L6"/>
    <mergeCell ref="N6:O6"/>
    <mergeCell ref="F7:G7"/>
    <mergeCell ref="K7:O7"/>
    <mergeCell ref="E9:F9"/>
    <mergeCell ref="J9:O9"/>
    <mergeCell ref="A22:C22"/>
    <mergeCell ref="E24:F24"/>
    <mergeCell ref="J24:O24"/>
    <mergeCell ref="A32:B32"/>
    <mergeCell ref="A37:B37"/>
    <mergeCell ref="A38:B38"/>
    <mergeCell ref="A39:O39"/>
    <mergeCell ref="A2:A7"/>
    <mergeCell ref="A9:A10"/>
    <mergeCell ref="A24:A25"/>
    <mergeCell ref="B9:B10"/>
    <mergeCell ref="B24:B25"/>
    <mergeCell ref="C9:C10"/>
    <mergeCell ref="C24:C25"/>
    <mergeCell ref="D9:D10"/>
    <mergeCell ref="D24:D25"/>
    <mergeCell ref="B2:D7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D44" sqref="D44"/>
    </sheetView>
  </sheetViews>
  <sheetFormatPr defaultColWidth="9" defaultRowHeight="14"/>
  <cols>
    <col min="1" max="1" width="9" customWidth="1"/>
    <col min="2" max="2" width="14.2545454545455" customWidth="1"/>
    <col min="3" max="15" width="9" customWidth="1"/>
  </cols>
  <sheetData>
    <row r="1" ht="17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3" t="s">
        <v>1</v>
      </c>
      <c r="B2" s="4"/>
      <c r="C2" s="4"/>
      <c r="D2" s="4"/>
      <c r="E2" s="5" t="s">
        <v>2</v>
      </c>
      <c r="F2" s="6"/>
      <c r="G2" s="6"/>
      <c r="H2" s="7"/>
      <c r="I2" s="7"/>
      <c r="J2" s="5" t="s">
        <v>3</v>
      </c>
      <c r="K2" s="86"/>
      <c r="L2" s="87"/>
      <c r="M2" s="87"/>
      <c r="N2" s="87"/>
      <c r="O2" s="87"/>
    </row>
    <row r="3" ht="30" customHeight="1" spans="1:15">
      <c r="A3" s="3"/>
      <c r="B3" s="4"/>
      <c r="C3" s="4"/>
      <c r="D3" s="4"/>
      <c r="E3" s="5" t="s">
        <v>4</v>
      </c>
      <c r="F3" s="8"/>
      <c r="G3" s="8"/>
      <c r="H3" s="9"/>
      <c r="I3" s="9"/>
      <c r="J3" s="5" t="s">
        <v>5</v>
      </c>
      <c r="K3" s="88"/>
      <c r="L3" s="89"/>
      <c r="M3" s="89"/>
      <c r="N3" s="89"/>
      <c r="O3" s="89"/>
    </row>
    <row r="4" ht="30" customHeight="1" spans="1:15">
      <c r="A4" s="3"/>
      <c r="B4" s="4"/>
      <c r="C4" s="4"/>
      <c r="D4" s="4"/>
      <c r="E4" s="5" t="s">
        <v>6</v>
      </c>
      <c r="F4" s="10">
        <v>541</v>
      </c>
      <c r="G4" s="10"/>
      <c r="H4" s="9"/>
      <c r="I4" s="9"/>
      <c r="J4" s="5" t="s">
        <v>7</v>
      </c>
      <c r="K4" s="86"/>
      <c r="L4" s="86"/>
      <c r="M4" s="6" t="s">
        <v>8</v>
      </c>
      <c r="N4" s="90"/>
      <c r="O4" s="90"/>
    </row>
    <row r="5" ht="30" customHeight="1" spans="1:15">
      <c r="A5" s="3"/>
      <c r="B5" s="4"/>
      <c r="C5" s="4"/>
      <c r="D5" s="4"/>
      <c r="E5" s="5" t="s">
        <v>9</v>
      </c>
      <c r="F5" s="11"/>
      <c r="G5" s="11"/>
      <c r="H5" s="7"/>
      <c r="I5" s="7"/>
      <c r="J5" s="5" t="s">
        <v>10</v>
      </c>
      <c r="K5" s="91"/>
      <c r="L5" s="91"/>
      <c r="M5" s="91"/>
      <c r="N5" s="91"/>
      <c r="O5" s="91"/>
    </row>
    <row r="6" ht="30" customHeight="1" spans="1:15">
      <c r="A6" s="3"/>
      <c r="B6" s="4"/>
      <c r="C6" s="4"/>
      <c r="D6" s="4"/>
      <c r="E6" s="5" t="s">
        <v>11</v>
      </c>
      <c r="F6" s="11"/>
      <c r="G6" s="11"/>
      <c r="H6" s="7"/>
      <c r="I6" s="7"/>
      <c r="J6" s="5" t="s">
        <v>12</v>
      </c>
      <c r="K6" s="86"/>
      <c r="L6" s="86"/>
      <c r="M6" s="6" t="s">
        <v>13</v>
      </c>
      <c r="N6" s="90"/>
      <c r="O6" s="90"/>
    </row>
    <row r="7" ht="30" customHeight="1" spans="1:15">
      <c r="A7" s="3"/>
      <c r="B7" s="4"/>
      <c r="C7" s="4"/>
      <c r="D7" s="4"/>
      <c r="E7" s="5" t="s">
        <v>14</v>
      </c>
      <c r="F7" s="11"/>
      <c r="G7" s="11"/>
      <c r="H7" s="7"/>
      <c r="I7" s="7"/>
      <c r="J7" s="5" t="s">
        <v>15</v>
      </c>
      <c r="K7" s="92"/>
      <c r="L7" s="92"/>
      <c r="M7" s="92"/>
      <c r="N7" s="92"/>
      <c r="O7" s="92"/>
    </row>
    <row r="8" ht="30" customHeight="1" spans="1:15">
      <c r="A8" s="12"/>
      <c r="B8" s="13" t="s">
        <v>16</v>
      </c>
      <c r="C8" s="14"/>
      <c r="D8" s="15"/>
      <c r="E8" s="14"/>
      <c r="F8" s="14"/>
      <c r="G8" s="14"/>
      <c r="H8" s="14"/>
      <c r="I8" s="14"/>
      <c r="J8" s="14"/>
      <c r="K8" s="14"/>
      <c r="L8" s="93"/>
      <c r="M8" s="14"/>
      <c r="N8" s="14"/>
      <c r="O8" s="14"/>
    </row>
    <row r="9" ht="30" customHeight="1" spans="1:15">
      <c r="A9" s="16" t="s">
        <v>17</v>
      </c>
      <c r="B9" s="17" t="s">
        <v>18</v>
      </c>
      <c r="C9" s="17" t="s">
        <v>19</v>
      </c>
      <c r="D9" s="18" t="s">
        <v>20</v>
      </c>
      <c r="E9" s="18" t="s">
        <v>21</v>
      </c>
      <c r="F9" s="18"/>
      <c r="G9" s="19" t="s">
        <v>22</v>
      </c>
      <c r="H9" s="20"/>
      <c r="I9" s="20"/>
      <c r="J9" s="19" t="s">
        <v>23</v>
      </c>
      <c r="K9" s="19"/>
      <c r="L9" s="19"/>
      <c r="M9" s="19"/>
      <c r="N9" s="19"/>
      <c r="O9" s="19"/>
    </row>
    <row r="10" ht="30" customHeight="1" spans="1:15">
      <c r="A10" s="16"/>
      <c r="B10" s="17"/>
      <c r="C10" s="17"/>
      <c r="D10" s="18"/>
      <c r="E10" s="21" t="s">
        <v>24</v>
      </c>
      <c r="F10" s="21" t="s">
        <v>25</v>
      </c>
      <c r="G10" s="22" t="s">
        <v>26</v>
      </c>
      <c r="H10" s="23" t="s">
        <v>27</v>
      </c>
      <c r="I10" s="55"/>
      <c r="J10" s="94" t="s">
        <v>28</v>
      </c>
      <c r="K10" s="95"/>
      <c r="L10" s="23" t="s">
        <v>29</v>
      </c>
      <c r="M10" s="96" t="s">
        <v>30</v>
      </c>
      <c r="N10" s="96" t="s">
        <v>31</v>
      </c>
      <c r="O10" s="55" t="s">
        <v>32</v>
      </c>
    </row>
    <row r="11" ht="30" customHeight="1" spans="1:15">
      <c r="A11" s="24">
        <v>1</v>
      </c>
      <c r="B11" s="25" t="s">
        <v>69</v>
      </c>
      <c r="C11" s="25"/>
      <c r="D11" s="25"/>
      <c r="E11" s="25"/>
      <c r="F11" s="25"/>
      <c r="G11" s="26"/>
      <c r="H11" s="27"/>
      <c r="I11" s="97"/>
      <c r="J11" s="98">
        <v>4.9</v>
      </c>
      <c r="K11" s="27"/>
      <c r="L11" s="27">
        <v>0.9</v>
      </c>
      <c r="M11" s="99">
        <f t="shared" ref="M11:M22" si="0">J11/L11</f>
        <v>5.44444444444444</v>
      </c>
      <c r="N11" s="100">
        <f>M11/M39</f>
        <v>0.0878168737587317</v>
      </c>
      <c r="O11" s="25"/>
    </row>
    <row r="12" ht="30" customHeight="1" spans="1:15">
      <c r="A12" s="24">
        <v>2</v>
      </c>
      <c r="B12" s="25" t="s">
        <v>70</v>
      </c>
      <c r="C12" s="25"/>
      <c r="D12" s="31"/>
      <c r="E12" s="25"/>
      <c r="F12" s="32"/>
      <c r="G12" s="30"/>
      <c r="H12" s="27"/>
      <c r="I12" s="101"/>
      <c r="J12" s="98">
        <v>4.1</v>
      </c>
      <c r="K12" s="27"/>
      <c r="L12" s="27">
        <v>0.9</v>
      </c>
      <c r="M12" s="99">
        <f t="shared" si="0"/>
        <v>4.55555555555556</v>
      </c>
      <c r="N12" s="100">
        <f>M12/M39</f>
        <v>0.073479424981796</v>
      </c>
      <c r="O12" s="25"/>
    </row>
    <row r="13" ht="30" customHeight="1" spans="1:15">
      <c r="A13" s="24">
        <v>3</v>
      </c>
      <c r="B13" s="33" t="s">
        <v>35</v>
      </c>
      <c r="C13" s="34"/>
      <c r="D13" s="31"/>
      <c r="E13" s="32"/>
      <c r="F13" s="35"/>
      <c r="G13" s="36"/>
      <c r="H13" s="36"/>
      <c r="I13" s="36"/>
      <c r="J13" s="98">
        <v>0.89</v>
      </c>
      <c r="K13" s="27"/>
      <c r="L13" s="27">
        <v>0.9</v>
      </c>
      <c r="M13" s="99">
        <f t="shared" si="0"/>
        <v>0.988888888888889</v>
      </c>
      <c r="N13" s="100">
        <f>M13/M39</f>
        <v>0.0159504117643411</v>
      </c>
      <c r="O13" s="102"/>
    </row>
    <row r="14" ht="30" customHeight="1" spans="1:15">
      <c r="A14" s="24">
        <v>4</v>
      </c>
      <c r="B14" s="146" t="s">
        <v>71</v>
      </c>
      <c r="C14" s="44"/>
      <c r="D14" s="147"/>
      <c r="E14" s="148"/>
      <c r="F14" s="149"/>
      <c r="G14" s="150"/>
      <c r="H14" s="150"/>
      <c r="I14" s="150"/>
      <c r="J14" s="170">
        <v>1.2</v>
      </c>
      <c r="K14" s="171"/>
      <c r="L14" s="171">
        <v>0.9</v>
      </c>
      <c r="M14" s="172">
        <f t="shared" si="0"/>
        <v>1.33333333333333</v>
      </c>
      <c r="N14" s="106">
        <f>M14/M39</f>
        <v>0.0215061731654036</v>
      </c>
      <c r="O14" s="44"/>
    </row>
    <row r="15" ht="30" customHeight="1" spans="1:15">
      <c r="A15" s="24">
        <v>5</v>
      </c>
      <c r="B15" s="151" t="s">
        <v>72</v>
      </c>
      <c r="C15" s="37"/>
      <c r="D15" s="152"/>
      <c r="E15" s="153"/>
      <c r="F15" s="154"/>
      <c r="G15" s="155"/>
      <c r="H15" s="155"/>
      <c r="I15" s="155"/>
      <c r="J15" s="173">
        <v>2.5</v>
      </c>
      <c r="K15" s="174"/>
      <c r="L15" s="174">
        <v>0.98</v>
      </c>
      <c r="M15" s="175">
        <f t="shared" si="0"/>
        <v>2.55102040816327</v>
      </c>
      <c r="N15" s="176">
        <f>M15/M39</f>
        <v>0.0411470149848286</v>
      </c>
      <c r="O15" s="37"/>
    </row>
    <row r="16" ht="30" customHeight="1" spans="1:15">
      <c r="A16" s="24">
        <v>6</v>
      </c>
      <c r="B16" s="151" t="s">
        <v>38</v>
      </c>
      <c r="C16" s="37"/>
      <c r="D16" s="152"/>
      <c r="E16" s="153"/>
      <c r="F16" s="154"/>
      <c r="G16" s="155"/>
      <c r="H16" s="155"/>
      <c r="I16" s="155"/>
      <c r="J16" s="173">
        <v>1.4</v>
      </c>
      <c r="K16" s="174"/>
      <c r="L16" s="174">
        <v>0.98</v>
      </c>
      <c r="M16" s="175">
        <f t="shared" si="0"/>
        <v>1.42857142857143</v>
      </c>
      <c r="N16" s="176">
        <f>M16/M39</f>
        <v>0.023042328391504</v>
      </c>
      <c r="O16" s="37"/>
    </row>
    <row r="17" ht="30" customHeight="1" spans="1:15">
      <c r="A17" s="24">
        <v>7</v>
      </c>
      <c r="B17" s="156" t="s">
        <v>73</v>
      </c>
      <c r="C17" s="157"/>
      <c r="D17" s="158"/>
      <c r="E17" s="159"/>
      <c r="F17" s="160"/>
      <c r="G17" s="161"/>
      <c r="H17" s="161"/>
      <c r="I17" s="161"/>
      <c r="J17" s="177">
        <v>1.5</v>
      </c>
      <c r="K17" s="178"/>
      <c r="L17" s="178">
        <v>0.9</v>
      </c>
      <c r="M17" s="179">
        <f t="shared" si="0"/>
        <v>1.66666666666667</v>
      </c>
      <c r="N17" s="180">
        <f>M17/M39</f>
        <v>0.0268827164567547</v>
      </c>
      <c r="O17" s="181"/>
    </row>
    <row r="18" ht="30" customHeight="1" spans="1:15">
      <c r="A18" s="24">
        <v>8</v>
      </c>
      <c r="B18" s="37" t="s">
        <v>74</v>
      </c>
      <c r="C18" s="38"/>
      <c r="D18" s="39"/>
      <c r="E18" s="40"/>
      <c r="F18" s="41"/>
      <c r="G18" s="42"/>
      <c r="H18" s="42"/>
      <c r="I18" s="42"/>
      <c r="J18" s="103">
        <v>1.5</v>
      </c>
      <c r="K18" s="104"/>
      <c r="L18" s="104">
        <v>0.9</v>
      </c>
      <c r="M18" s="105">
        <f t="shared" si="0"/>
        <v>1.66666666666667</v>
      </c>
      <c r="N18" s="106">
        <f>M18/M39</f>
        <v>0.0268827164567547</v>
      </c>
      <c r="O18" s="44"/>
    </row>
    <row r="19" ht="30" customHeight="1" spans="1:15">
      <c r="A19" s="24">
        <v>9</v>
      </c>
      <c r="B19" s="43" t="s">
        <v>75</v>
      </c>
      <c r="C19" s="44"/>
      <c r="D19" s="39"/>
      <c r="E19" s="40"/>
      <c r="F19" s="41"/>
      <c r="G19" s="42"/>
      <c r="H19" s="42"/>
      <c r="I19" s="42"/>
      <c r="J19" s="103">
        <v>0.45</v>
      </c>
      <c r="K19" s="104"/>
      <c r="L19" s="104">
        <v>0.98</v>
      </c>
      <c r="M19" s="105">
        <f t="shared" si="0"/>
        <v>0.459183673469388</v>
      </c>
      <c r="N19" s="106">
        <f>M19/M39</f>
        <v>0.00740646269726913</v>
      </c>
      <c r="O19" s="44"/>
    </row>
    <row r="20" ht="30" customHeight="1" spans="1:15">
      <c r="A20" s="24">
        <v>10</v>
      </c>
      <c r="B20" s="146" t="s">
        <v>76</v>
      </c>
      <c r="C20" s="44"/>
      <c r="D20" s="147"/>
      <c r="E20" s="148"/>
      <c r="F20" s="149"/>
      <c r="G20" s="150"/>
      <c r="H20" s="150"/>
      <c r="I20" s="150"/>
      <c r="J20" s="170">
        <v>3.5</v>
      </c>
      <c r="K20" s="171"/>
      <c r="L20" s="171">
        <v>0.98</v>
      </c>
      <c r="M20" s="172">
        <f t="shared" si="0"/>
        <v>3.57142857142857</v>
      </c>
      <c r="N20" s="106">
        <f>M20/M39</f>
        <v>0.0576058209787599</v>
      </c>
      <c r="O20" s="44"/>
    </row>
    <row r="21" ht="30" customHeight="1" spans="1:15">
      <c r="A21" s="24">
        <v>11</v>
      </c>
      <c r="B21" s="162" t="s">
        <v>77</v>
      </c>
      <c r="C21" s="37"/>
      <c r="D21" s="152"/>
      <c r="E21" s="153"/>
      <c r="F21" s="154"/>
      <c r="G21" s="155"/>
      <c r="H21" s="155"/>
      <c r="I21" s="155"/>
      <c r="J21" s="173">
        <v>1.7</v>
      </c>
      <c r="K21" s="174"/>
      <c r="L21" s="174">
        <v>0.98</v>
      </c>
      <c r="M21" s="175">
        <f t="shared" si="0"/>
        <v>1.73469387755102</v>
      </c>
      <c r="N21" s="176">
        <f>M21/M39</f>
        <v>0.0279799701896834</v>
      </c>
      <c r="O21" s="37"/>
    </row>
    <row r="22" ht="30" customHeight="1" spans="1:15">
      <c r="A22" s="24">
        <v>12</v>
      </c>
      <c r="B22" s="163" t="s">
        <v>78</v>
      </c>
      <c r="C22" s="164"/>
      <c r="D22" s="165"/>
      <c r="E22" s="166"/>
      <c r="F22" s="167"/>
      <c r="G22" s="168"/>
      <c r="H22" s="168"/>
      <c r="I22" s="168"/>
      <c r="J22" s="182">
        <v>0.6</v>
      </c>
      <c r="K22" s="183"/>
      <c r="L22" s="183">
        <v>0.98</v>
      </c>
      <c r="M22" s="184">
        <f t="shared" si="0"/>
        <v>0.612244897959184</v>
      </c>
      <c r="N22" s="185">
        <f>M22/M39</f>
        <v>0.00987528359635884</v>
      </c>
      <c r="O22" s="164"/>
    </row>
    <row r="23" ht="30" customHeight="1" spans="1:15">
      <c r="A23" s="45" t="s">
        <v>44</v>
      </c>
      <c r="B23" s="45"/>
      <c r="C23" s="45"/>
      <c r="D23" s="31"/>
      <c r="E23" s="46"/>
      <c r="F23" s="47"/>
      <c r="G23" s="48"/>
      <c r="H23" s="48"/>
      <c r="I23" s="48"/>
      <c r="J23" s="107"/>
      <c r="K23" s="108"/>
      <c r="L23" s="98"/>
      <c r="M23" s="109">
        <f>SUM(M11:M22)</f>
        <v>26.0126984126984</v>
      </c>
      <c r="N23" s="100">
        <f>M23/M39</f>
        <v>0.419575197422185</v>
      </c>
      <c r="O23" s="102"/>
    </row>
    <row r="24" ht="30" customHeight="1" spans="1:15">
      <c r="A24" s="49"/>
      <c r="B24" s="50" t="s">
        <v>45</v>
      </c>
      <c r="C24" s="51"/>
      <c r="D24" s="52"/>
      <c r="E24" s="53"/>
      <c r="F24" s="53"/>
      <c r="G24" s="53"/>
      <c r="H24" s="53"/>
      <c r="I24" s="53"/>
      <c r="J24" s="53"/>
      <c r="K24" s="53"/>
      <c r="L24" s="110"/>
      <c r="M24" s="53"/>
      <c r="N24" s="53"/>
      <c r="O24" s="53"/>
    </row>
    <row r="25" ht="30" customHeight="1" spans="1:15">
      <c r="A25" s="16" t="s">
        <v>17</v>
      </c>
      <c r="B25" s="17" t="s">
        <v>18</v>
      </c>
      <c r="C25" s="17" t="s">
        <v>19</v>
      </c>
      <c r="D25" s="18" t="s">
        <v>20</v>
      </c>
      <c r="E25" s="18" t="s">
        <v>21</v>
      </c>
      <c r="F25" s="18"/>
      <c r="G25" s="19" t="s">
        <v>22</v>
      </c>
      <c r="H25" s="20"/>
      <c r="I25" s="20"/>
      <c r="J25" s="19" t="s">
        <v>23</v>
      </c>
      <c r="K25" s="19"/>
      <c r="L25" s="19"/>
      <c r="M25" s="19"/>
      <c r="N25" s="19"/>
      <c r="O25" s="19"/>
    </row>
    <row r="26" ht="30" customHeight="1" spans="1:15">
      <c r="A26" s="16"/>
      <c r="B26" s="17"/>
      <c r="C26" s="17"/>
      <c r="D26" s="18"/>
      <c r="E26" s="54" t="s">
        <v>46</v>
      </c>
      <c r="F26" s="21" t="s">
        <v>47</v>
      </c>
      <c r="G26" s="55"/>
      <c r="H26" s="55"/>
      <c r="I26" s="55"/>
      <c r="J26" s="21" t="s">
        <v>48</v>
      </c>
      <c r="K26" s="23" t="s">
        <v>49</v>
      </c>
      <c r="L26" s="94" t="s">
        <v>50</v>
      </c>
      <c r="M26" s="96" t="s">
        <v>51</v>
      </c>
      <c r="N26" s="96" t="s">
        <v>31</v>
      </c>
      <c r="O26" s="55" t="s">
        <v>32</v>
      </c>
    </row>
    <row r="27" ht="30" customHeight="1" spans="1:15">
      <c r="A27" s="56">
        <v>1</v>
      </c>
      <c r="B27" s="57" t="s">
        <v>52</v>
      </c>
      <c r="C27" s="35"/>
      <c r="D27" s="58"/>
      <c r="E27" s="59"/>
      <c r="F27" s="60"/>
      <c r="G27" s="61"/>
      <c r="H27" s="61"/>
      <c r="I27" s="111"/>
      <c r="J27" s="112">
        <v>1</v>
      </c>
      <c r="K27" s="108">
        <v>0.98</v>
      </c>
      <c r="L27" s="112">
        <v>0.2</v>
      </c>
      <c r="M27" s="113">
        <f t="shared" ref="M27:M32" si="1">L27/K27*J27</f>
        <v>0.204081632653061</v>
      </c>
      <c r="N27" s="114">
        <f>M27/M39</f>
        <v>0.00329176119878628</v>
      </c>
      <c r="O27" s="115"/>
    </row>
    <row r="28" ht="30" customHeight="1" spans="1:15">
      <c r="A28" s="56">
        <v>2</v>
      </c>
      <c r="B28" s="62" t="s">
        <v>53</v>
      </c>
      <c r="C28" s="35"/>
      <c r="D28" s="58"/>
      <c r="E28" s="59"/>
      <c r="F28" s="60"/>
      <c r="G28" s="61"/>
      <c r="H28" s="61"/>
      <c r="I28" s="111"/>
      <c r="J28" s="112">
        <v>1</v>
      </c>
      <c r="K28" s="108">
        <v>0.98</v>
      </c>
      <c r="L28" s="112">
        <v>0.15</v>
      </c>
      <c r="M28" s="113">
        <f t="shared" si="1"/>
        <v>0.153061224489796</v>
      </c>
      <c r="N28" s="114">
        <f>M28/M39</f>
        <v>0.00246882089908971</v>
      </c>
      <c r="O28" s="115"/>
    </row>
    <row r="29" ht="30" customHeight="1" spans="1:15">
      <c r="A29" s="56">
        <v>3</v>
      </c>
      <c r="B29" s="62" t="s">
        <v>54</v>
      </c>
      <c r="C29" s="35"/>
      <c r="D29" s="58"/>
      <c r="E29" s="59"/>
      <c r="F29" s="60"/>
      <c r="G29" s="61"/>
      <c r="H29" s="61"/>
      <c r="I29" s="111"/>
      <c r="J29" s="112">
        <v>1</v>
      </c>
      <c r="K29" s="108">
        <v>0.98</v>
      </c>
      <c r="L29" s="112">
        <v>1.75</v>
      </c>
      <c r="M29" s="113">
        <f t="shared" si="1"/>
        <v>1.78571428571429</v>
      </c>
      <c r="N29" s="114">
        <f>M29/M39</f>
        <v>0.02880291048938</v>
      </c>
      <c r="O29" s="115"/>
    </row>
    <row r="30" ht="30" customHeight="1" spans="1:15">
      <c r="A30" s="56">
        <v>4</v>
      </c>
      <c r="B30" s="63" t="s">
        <v>55</v>
      </c>
      <c r="C30" s="35"/>
      <c r="D30" s="58"/>
      <c r="E30" s="59"/>
      <c r="F30" s="60"/>
      <c r="G30" s="61"/>
      <c r="H30" s="61"/>
      <c r="I30" s="111"/>
      <c r="J30" s="112">
        <v>1</v>
      </c>
      <c r="K30" s="108">
        <v>0.98</v>
      </c>
      <c r="L30" s="112">
        <v>0.46</v>
      </c>
      <c r="M30" s="113">
        <f t="shared" si="1"/>
        <v>0.469387755102041</v>
      </c>
      <c r="N30" s="114">
        <f>M30/M39</f>
        <v>0.00757105075720845</v>
      </c>
      <c r="O30" s="115"/>
    </row>
    <row r="31" ht="30" customHeight="1" spans="1:15">
      <c r="A31" s="56">
        <v>5</v>
      </c>
      <c r="B31" s="169" t="s">
        <v>56</v>
      </c>
      <c r="C31" s="65"/>
      <c r="D31" s="58"/>
      <c r="E31" s="59"/>
      <c r="F31" s="60"/>
      <c r="G31" s="61"/>
      <c r="H31" s="61"/>
      <c r="I31" s="111"/>
      <c r="J31" s="112">
        <v>1</v>
      </c>
      <c r="K31" s="108">
        <v>0.98</v>
      </c>
      <c r="L31" s="112">
        <v>0.05</v>
      </c>
      <c r="M31" s="113">
        <f t="shared" si="1"/>
        <v>0.0510204081632653</v>
      </c>
      <c r="N31" s="114">
        <f>M31/M39</f>
        <v>0.00082294029969657</v>
      </c>
      <c r="O31" s="115"/>
    </row>
    <row r="32" ht="30" customHeight="1" spans="1:15">
      <c r="A32" s="56">
        <v>6</v>
      </c>
      <c r="B32" s="57" t="s">
        <v>57</v>
      </c>
      <c r="C32" s="65"/>
      <c r="D32" s="58"/>
      <c r="E32" s="59"/>
      <c r="F32" s="60"/>
      <c r="G32" s="61"/>
      <c r="H32" s="61"/>
      <c r="I32" s="111"/>
      <c r="J32" s="112">
        <v>1</v>
      </c>
      <c r="K32" s="108">
        <v>0.92</v>
      </c>
      <c r="L32" s="112">
        <v>0.25</v>
      </c>
      <c r="M32" s="113">
        <f t="shared" si="1"/>
        <v>0.271739130434783</v>
      </c>
      <c r="N32" s="114">
        <f>M32/M39</f>
        <v>0.00438305159621</v>
      </c>
      <c r="O32" s="115"/>
    </row>
    <row r="33" ht="30" customHeight="1" spans="1:15">
      <c r="A33" s="66" t="s">
        <v>58</v>
      </c>
      <c r="B33" s="66"/>
      <c r="C33" s="66"/>
      <c r="D33" s="67"/>
      <c r="E33" s="68"/>
      <c r="F33" s="69"/>
      <c r="G33" s="70"/>
      <c r="H33" s="70"/>
      <c r="I33" s="70"/>
      <c r="J33" s="70"/>
      <c r="K33" s="116"/>
      <c r="L33" s="98"/>
      <c r="M33" s="117">
        <f>SUM(M27:M32)</f>
        <v>2.93500443655723</v>
      </c>
      <c r="N33" s="114">
        <f>M33/M39</f>
        <v>0.0473405352403709</v>
      </c>
      <c r="O33" s="118"/>
    </row>
    <row r="34" ht="30" customHeight="1" spans="1:15">
      <c r="A34" s="71"/>
      <c r="B34" s="72" t="s">
        <v>59</v>
      </c>
      <c r="C34" s="53"/>
      <c r="D34" s="52"/>
      <c r="E34" s="51"/>
      <c r="F34" s="53"/>
      <c r="G34" s="53"/>
      <c r="H34" s="53"/>
      <c r="I34" s="53"/>
      <c r="J34" s="53"/>
      <c r="K34" s="53"/>
      <c r="L34" s="110"/>
      <c r="M34" s="53"/>
      <c r="N34" s="53"/>
      <c r="O34" s="53"/>
    </row>
    <row r="35" ht="30" customHeight="1" spans="1:15">
      <c r="A35" s="71"/>
      <c r="B35" s="72" t="s">
        <v>60</v>
      </c>
      <c r="C35" s="53"/>
      <c r="D35" s="52"/>
      <c r="E35" s="53"/>
      <c r="F35" s="53"/>
      <c r="G35" s="53"/>
      <c r="H35" s="53"/>
      <c r="I35" s="53"/>
      <c r="J35" s="53"/>
      <c r="K35" s="53"/>
      <c r="L35" s="110"/>
      <c r="M35" s="53"/>
      <c r="N35" s="53"/>
      <c r="O35" s="53"/>
    </row>
    <row r="36" ht="30" customHeight="1" spans="1:15">
      <c r="A36" s="73" t="s">
        <v>17</v>
      </c>
      <c r="B36" s="17" t="s">
        <v>61</v>
      </c>
      <c r="C36" s="17" t="s">
        <v>19</v>
      </c>
      <c r="D36" s="74" t="s">
        <v>20</v>
      </c>
      <c r="E36" s="75"/>
      <c r="F36" s="75"/>
      <c r="G36" s="76"/>
      <c r="H36" s="76"/>
      <c r="I36" s="76"/>
      <c r="J36" s="76" t="s">
        <v>62</v>
      </c>
      <c r="K36" s="119" t="s">
        <v>49</v>
      </c>
      <c r="L36" s="120" t="s">
        <v>63</v>
      </c>
      <c r="M36" s="121" t="s">
        <v>51</v>
      </c>
      <c r="N36" s="122" t="s">
        <v>64</v>
      </c>
      <c r="O36" s="76"/>
    </row>
    <row r="37" s="1" customFormat="1" ht="30" customHeight="1" spans="1:15">
      <c r="A37" s="56">
        <v>1</v>
      </c>
      <c r="B37" s="77" t="s">
        <v>65</v>
      </c>
      <c r="C37" s="78"/>
      <c r="D37" s="78"/>
      <c r="E37" s="79"/>
      <c r="F37" s="79"/>
      <c r="G37" s="79"/>
      <c r="H37" s="79"/>
      <c r="I37" s="79"/>
      <c r="J37" s="123"/>
      <c r="K37" s="124">
        <v>1</v>
      </c>
      <c r="L37" s="123">
        <v>33.05</v>
      </c>
      <c r="M37" s="125">
        <v>33.05</v>
      </c>
      <c r="N37" s="126">
        <f>M37/M39</f>
        <v>0.533084267337444</v>
      </c>
      <c r="O37" s="79"/>
    </row>
    <row r="38" ht="30" customHeight="1" spans="1:15">
      <c r="A38" s="80" t="s">
        <v>66</v>
      </c>
      <c r="B38" s="80"/>
      <c r="C38" s="80"/>
      <c r="D38" s="81"/>
      <c r="E38" s="80"/>
      <c r="F38" s="80"/>
      <c r="G38" s="80"/>
      <c r="H38" s="80"/>
      <c r="I38" s="80"/>
      <c r="J38" s="80"/>
      <c r="K38" s="127"/>
      <c r="L38" s="128"/>
      <c r="M38" s="109">
        <f>M37</f>
        <v>33.05</v>
      </c>
      <c r="N38" s="114">
        <f>M38/M39</f>
        <v>0.533084267337444</v>
      </c>
      <c r="O38" s="131"/>
    </row>
    <row r="39" ht="30" customHeight="1" spans="1:15">
      <c r="A39" s="82" t="s">
        <v>67</v>
      </c>
      <c r="B39" s="82"/>
      <c r="C39" s="83"/>
      <c r="D39" s="84"/>
      <c r="E39" s="83"/>
      <c r="F39" s="83"/>
      <c r="G39" s="83"/>
      <c r="H39" s="83"/>
      <c r="I39" s="83"/>
      <c r="J39" s="83"/>
      <c r="K39" s="132"/>
      <c r="L39" s="133"/>
      <c r="M39" s="109">
        <f>M23+M33+M38</f>
        <v>61.9977028492556</v>
      </c>
      <c r="N39" s="134"/>
      <c r="O39" s="135"/>
    </row>
    <row r="40" spans="1:15">
      <c r="A40" s="85" t="s">
        <v>68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</row>
  </sheetData>
  <mergeCells count="34">
    <mergeCell ref="A1:O1"/>
    <mergeCell ref="F2:G2"/>
    <mergeCell ref="K2:O2"/>
    <mergeCell ref="F3:G3"/>
    <mergeCell ref="K3:O3"/>
    <mergeCell ref="F4:G4"/>
    <mergeCell ref="K4:L4"/>
    <mergeCell ref="N4:O4"/>
    <mergeCell ref="F5:G5"/>
    <mergeCell ref="K5:O5"/>
    <mergeCell ref="F6:G6"/>
    <mergeCell ref="K6:L6"/>
    <mergeCell ref="N6:O6"/>
    <mergeCell ref="F7:G7"/>
    <mergeCell ref="K7:O7"/>
    <mergeCell ref="E9:F9"/>
    <mergeCell ref="J9:O9"/>
    <mergeCell ref="A23:C23"/>
    <mergeCell ref="E25:F25"/>
    <mergeCell ref="J25:O25"/>
    <mergeCell ref="A33:B33"/>
    <mergeCell ref="A38:B38"/>
    <mergeCell ref="A39:B39"/>
    <mergeCell ref="A40:O40"/>
    <mergeCell ref="A2:A7"/>
    <mergeCell ref="A9:A10"/>
    <mergeCell ref="A25:A26"/>
    <mergeCell ref="B9:B10"/>
    <mergeCell ref="B25:B26"/>
    <mergeCell ref="C9:C10"/>
    <mergeCell ref="C25:C26"/>
    <mergeCell ref="D9:D10"/>
    <mergeCell ref="D25:D26"/>
    <mergeCell ref="B2:D7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1" workbookViewId="0">
      <selection activeCell="S35" sqref="S35"/>
    </sheetView>
  </sheetViews>
  <sheetFormatPr defaultColWidth="8.72727272727273" defaultRowHeight="14"/>
  <cols>
    <col min="1" max="1" width="9" customWidth="1"/>
    <col min="2" max="2" width="14.2545454545455" customWidth="1"/>
    <col min="3" max="15" width="9" customWidth="1"/>
  </cols>
  <sheetData>
    <row r="1" ht="17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3" t="s">
        <v>1</v>
      </c>
      <c r="B2" s="4"/>
      <c r="C2" s="4"/>
      <c r="D2" s="4"/>
      <c r="E2" s="5" t="s">
        <v>2</v>
      </c>
      <c r="F2" s="6"/>
      <c r="G2" s="6"/>
      <c r="H2" s="7"/>
      <c r="I2" s="7"/>
      <c r="J2" s="5" t="s">
        <v>3</v>
      </c>
      <c r="K2" s="86"/>
      <c r="L2" s="87"/>
      <c r="M2" s="87"/>
      <c r="N2" s="87"/>
      <c r="O2" s="87"/>
    </row>
    <row r="3" ht="30" customHeight="1" spans="1:15">
      <c r="A3" s="3"/>
      <c r="B3" s="4"/>
      <c r="C3" s="4"/>
      <c r="D3" s="4"/>
      <c r="E3" s="5" t="s">
        <v>4</v>
      </c>
      <c r="F3" s="8"/>
      <c r="G3" s="8"/>
      <c r="H3" s="9"/>
      <c r="I3" s="9"/>
      <c r="J3" s="5" t="s">
        <v>5</v>
      </c>
      <c r="K3" s="88"/>
      <c r="L3" s="89"/>
      <c r="M3" s="89"/>
      <c r="N3" s="89"/>
      <c r="O3" s="89"/>
    </row>
    <row r="4" ht="30" customHeight="1" spans="1:15">
      <c r="A4" s="3"/>
      <c r="B4" s="4"/>
      <c r="C4" s="4"/>
      <c r="D4" s="4"/>
      <c r="E4" s="5" t="s">
        <v>6</v>
      </c>
      <c r="F4" s="10">
        <v>581</v>
      </c>
      <c r="G4" s="10"/>
      <c r="H4" s="9"/>
      <c r="I4" s="9"/>
      <c r="J4" s="5" t="s">
        <v>7</v>
      </c>
      <c r="K4" s="86"/>
      <c r="L4" s="86"/>
      <c r="M4" s="6" t="s">
        <v>8</v>
      </c>
      <c r="N4" s="90"/>
      <c r="O4" s="90"/>
    </row>
    <row r="5" ht="30" customHeight="1" spans="1:15">
      <c r="A5" s="3"/>
      <c r="B5" s="4"/>
      <c r="C5" s="4"/>
      <c r="D5" s="4"/>
      <c r="E5" s="5" t="s">
        <v>9</v>
      </c>
      <c r="F5" s="11"/>
      <c r="G5" s="11"/>
      <c r="H5" s="7"/>
      <c r="I5" s="7"/>
      <c r="J5" s="5" t="s">
        <v>10</v>
      </c>
      <c r="K5" s="91"/>
      <c r="L5" s="91"/>
      <c r="M5" s="91"/>
      <c r="N5" s="91"/>
      <c r="O5" s="91"/>
    </row>
    <row r="6" ht="30" customHeight="1" spans="1:15">
      <c r="A6" s="3"/>
      <c r="B6" s="4"/>
      <c r="C6" s="4"/>
      <c r="D6" s="4"/>
      <c r="E6" s="5" t="s">
        <v>11</v>
      </c>
      <c r="F6" s="11"/>
      <c r="G6" s="11"/>
      <c r="H6" s="7"/>
      <c r="I6" s="7"/>
      <c r="J6" s="5" t="s">
        <v>12</v>
      </c>
      <c r="K6" s="86"/>
      <c r="L6" s="86"/>
      <c r="M6" s="6" t="s">
        <v>13</v>
      </c>
      <c r="N6" s="90"/>
      <c r="O6" s="90"/>
    </row>
    <row r="7" ht="30" customHeight="1" spans="1:15">
      <c r="A7" s="3"/>
      <c r="B7" s="4"/>
      <c r="C7" s="4"/>
      <c r="D7" s="4"/>
      <c r="E7" s="5" t="s">
        <v>14</v>
      </c>
      <c r="F7" s="11"/>
      <c r="G7" s="11"/>
      <c r="H7" s="7"/>
      <c r="I7" s="7"/>
      <c r="J7" s="5" t="s">
        <v>15</v>
      </c>
      <c r="K7" s="92"/>
      <c r="L7" s="92"/>
      <c r="M7" s="92"/>
      <c r="N7" s="92"/>
      <c r="O7" s="92"/>
    </row>
    <row r="8" ht="30" customHeight="1" spans="1:15">
      <c r="A8" s="12"/>
      <c r="B8" s="13" t="s">
        <v>16</v>
      </c>
      <c r="C8" s="14"/>
      <c r="D8" s="15"/>
      <c r="E8" s="14"/>
      <c r="F8" s="14"/>
      <c r="G8" s="14"/>
      <c r="H8" s="14"/>
      <c r="I8" s="14"/>
      <c r="J8" s="14"/>
      <c r="K8" s="14"/>
      <c r="L8" s="93"/>
      <c r="M8" s="14"/>
      <c r="N8" s="14"/>
      <c r="O8" s="14"/>
    </row>
    <row r="9" ht="30" customHeight="1" spans="1:15">
      <c r="A9" s="16" t="s">
        <v>17</v>
      </c>
      <c r="B9" s="17" t="s">
        <v>18</v>
      </c>
      <c r="C9" s="17" t="s">
        <v>19</v>
      </c>
      <c r="D9" s="18" t="s">
        <v>20</v>
      </c>
      <c r="E9" s="18" t="s">
        <v>21</v>
      </c>
      <c r="F9" s="18"/>
      <c r="G9" s="19" t="s">
        <v>22</v>
      </c>
      <c r="H9" s="20"/>
      <c r="I9" s="20"/>
      <c r="J9" s="19" t="s">
        <v>23</v>
      </c>
      <c r="K9" s="19"/>
      <c r="L9" s="19"/>
      <c r="M9" s="19"/>
      <c r="N9" s="19"/>
      <c r="O9" s="19"/>
    </row>
    <row r="10" ht="30" customHeight="1" spans="1:15">
      <c r="A10" s="16"/>
      <c r="B10" s="17"/>
      <c r="C10" s="17"/>
      <c r="D10" s="18"/>
      <c r="E10" s="21" t="s">
        <v>24</v>
      </c>
      <c r="F10" s="21" t="s">
        <v>25</v>
      </c>
      <c r="G10" s="22" t="s">
        <v>26</v>
      </c>
      <c r="H10" s="23" t="s">
        <v>27</v>
      </c>
      <c r="I10" s="55"/>
      <c r="J10" s="94" t="s">
        <v>28</v>
      </c>
      <c r="K10" s="95"/>
      <c r="L10" s="23" t="s">
        <v>29</v>
      </c>
      <c r="M10" s="96" t="s">
        <v>30</v>
      </c>
      <c r="N10" s="96" t="s">
        <v>31</v>
      </c>
      <c r="O10" s="55" t="s">
        <v>32</v>
      </c>
    </row>
    <row r="11" ht="30" customHeight="1" spans="1:15">
      <c r="A11" s="137">
        <v>1</v>
      </c>
      <c r="B11" s="37" t="s">
        <v>69</v>
      </c>
      <c r="C11" s="38"/>
      <c r="D11" s="39"/>
      <c r="E11" s="40"/>
      <c r="F11" s="41"/>
      <c r="G11" s="42"/>
      <c r="H11" s="42"/>
      <c r="I11" s="42"/>
      <c r="J11" s="103">
        <v>5.08</v>
      </c>
      <c r="K11" s="104"/>
      <c r="L11" s="104">
        <v>0.9</v>
      </c>
      <c r="M11" s="105">
        <f t="shared" ref="M11:M19" si="0">J11/L11</f>
        <v>5.64444444444444</v>
      </c>
      <c r="N11" s="106">
        <f>M11/M36</f>
        <v>0.10263228407349</v>
      </c>
      <c r="O11" s="44"/>
    </row>
    <row r="12" ht="30" customHeight="1" spans="1:15">
      <c r="A12" s="137">
        <v>2</v>
      </c>
      <c r="B12" s="25" t="s">
        <v>70</v>
      </c>
      <c r="C12" s="25"/>
      <c r="D12" s="31"/>
      <c r="E12" s="25"/>
      <c r="F12" s="32"/>
      <c r="G12" s="30"/>
      <c r="H12" s="27"/>
      <c r="I12" s="101"/>
      <c r="J12" s="98">
        <v>3.8</v>
      </c>
      <c r="K12" s="27"/>
      <c r="L12" s="27">
        <v>0.9</v>
      </c>
      <c r="M12" s="99">
        <f t="shared" si="0"/>
        <v>4.22222222222222</v>
      </c>
      <c r="N12" s="100">
        <f>M12/M36</f>
        <v>0.076772180999855</v>
      </c>
      <c r="O12" s="25"/>
    </row>
    <row r="13" ht="30" customHeight="1" spans="1:15">
      <c r="A13" s="137">
        <v>3</v>
      </c>
      <c r="B13" s="37" t="s">
        <v>35</v>
      </c>
      <c r="C13" s="38"/>
      <c r="D13" s="39"/>
      <c r="E13" s="40"/>
      <c r="F13" s="41"/>
      <c r="G13" s="42"/>
      <c r="H13" s="42"/>
      <c r="I13" s="42"/>
      <c r="J13" s="103">
        <v>0.93</v>
      </c>
      <c r="K13" s="104"/>
      <c r="L13" s="104">
        <v>0.9</v>
      </c>
      <c r="M13" s="105">
        <f t="shared" si="0"/>
        <v>1.03333333333333</v>
      </c>
      <c r="N13" s="106">
        <f>M13/M36</f>
        <v>0.0187889811394382</v>
      </c>
      <c r="O13" s="44"/>
    </row>
    <row r="14" ht="30" customHeight="1" spans="1:14">
      <c r="A14" s="137">
        <v>4</v>
      </c>
      <c r="B14" s="37" t="s">
        <v>36</v>
      </c>
      <c r="C14" s="38"/>
      <c r="D14" s="39"/>
      <c r="E14" s="40"/>
      <c r="F14" s="41"/>
      <c r="G14" s="42"/>
      <c r="H14" s="42"/>
      <c r="I14" s="42"/>
      <c r="J14" s="103">
        <v>0.36</v>
      </c>
      <c r="K14" s="104"/>
      <c r="L14" s="104">
        <v>0.9</v>
      </c>
      <c r="M14" s="105">
        <f t="shared" si="0"/>
        <v>0.4</v>
      </c>
      <c r="N14" s="106">
        <f>M14/M36</f>
        <v>0.00727315398945995</v>
      </c>
    </row>
    <row r="15" ht="30" customHeight="1" spans="1:15">
      <c r="A15" s="137">
        <v>5</v>
      </c>
      <c r="B15" s="43" t="s">
        <v>41</v>
      </c>
      <c r="C15" s="44"/>
      <c r="D15" s="39"/>
      <c r="E15" s="40"/>
      <c r="F15" s="41"/>
      <c r="G15" s="42"/>
      <c r="H15" s="42"/>
      <c r="I15" s="42"/>
      <c r="J15" s="103">
        <v>1.32</v>
      </c>
      <c r="K15" s="104"/>
      <c r="L15" s="104">
        <v>0.9</v>
      </c>
      <c r="M15" s="105">
        <f t="shared" si="0"/>
        <v>1.46666666666667</v>
      </c>
      <c r="N15" s="106">
        <f>M15/M36</f>
        <v>0.0266682312946865</v>
      </c>
      <c r="O15" s="44"/>
    </row>
    <row r="16" ht="30" customHeight="1" spans="1:15">
      <c r="A16" s="137">
        <v>6</v>
      </c>
      <c r="B16" s="43" t="s">
        <v>79</v>
      </c>
      <c r="C16" s="44"/>
      <c r="D16" s="39"/>
      <c r="E16" s="40"/>
      <c r="F16" s="41"/>
      <c r="G16" s="42"/>
      <c r="H16" s="42"/>
      <c r="I16" s="42"/>
      <c r="J16" s="103">
        <v>6.24</v>
      </c>
      <c r="K16" s="104"/>
      <c r="L16" s="104">
        <v>0.98</v>
      </c>
      <c r="M16" s="105">
        <f t="shared" si="0"/>
        <v>6.36734693877551</v>
      </c>
      <c r="N16" s="106">
        <f>M16/M36</f>
        <v>0.115776736975077</v>
      </c>
      <c r="O16" s="44"/>
    </row>
    <row r="17" ht="30" customHeight="1" spans="1:15">
      <c r="A17" s="137">
        <v>7</v>
      </c>
      <c r="B17" s="43" t="s">
        <v>75</v>
      </c>
      <c r="C17" s="44"/>
      <c r="D17" s="39"/>
      <c r="E17" s="40"/>
      <c r="F17" s="41"/>
      <c r="G17" s="42"/>
      <c r="H17" s="42"/>
      <c r="I17" s="42"/>
      <c r="J17" s="103">
        <v>0.63</v>
      </c>
      <c r="K17" s="104"/>
      <c r="L17" s="104">
        <v>0.98</v>
      </c>
      <c r="M17" s="105">
        <f t="shared" si="0"/>
        <v>0.642857142857143</v>
      </c>
      <c r="N17" s="106">
        <f>M17/M36</f>
        <v>0.0116889974830606</v>
      </c>
      <c r="O17" s="44"/>
    </row>
    <row r="18" ht="30" customHeight="1" spans="1:15">
      <c r="A18" s="137">
        <v>8</v>
      </c>
      <c r="B18" s="43" t="s">
        <v>77</v>
      </c>
      <c r="C18" s="44"/>
      <c r="D18" s="39"/>
      <c r="E18" s="40"/>
      <c r="F18" s="41"/>
      <c r="G18" s="42"/>
      <c r="H18" s="42"/>
      <c r="I18" s="42"/>
      <c r="J18" s="103">
        <v>1.42</v>
      </c>
      <c r="K18" s="104"/>
      <c r="L18" s="104">
        <v>0.98</v>
      </c>
      <c r="M18" s="105">
        <f t="shared" si="0"/>
        <v>1.44897959183673</v>
      </c>
      <c r="N18" s="106">
        <f>M18/M36</f>
        <v>0.0263466292475335</v>
      </c>
      <c r="O18" s="44"/>
    </row>
    <row r="19" ht="30" customHeight="1" spans="1:15">
      <c r="A19" s="137">
        <v>9</v>
      </c>
      <c r="B19" s="43" t="s">
        <v>76</v>
      </c>
      <c r="C19" s="44"/>
      <c r="D19" s="39"/>
      <c r="E19" s="40"/>
      <c r="F19" s="41"/>
      <c r="G19" s="42"/>
      <c r="H19" s="42"/>
      <c r="I19" s="42"/>
      <c r="J19" s="103">
        <v>2.74</v>
      </c>
      <c r="K19" s="104"/>
      <c r="L19" s="104">
        <v>0.98</v>
      </c>
      <c r="M19" s="105">
        <f t="shared" si="0"/>
        <v>2.79591836734694</v>
      </c>
      <c r="N19" s="106">
        <f>M19/M36</f>
        <v>0.0508378620691844</v>
      </c>
      <c r="O19" s="44"/>
    </row>
    <row r="20" ht="30" customHeight="1" spans="1:15">
      <c r="A20" s="45" t="s">
        <v>44</v>
      </c>
      <c r="B20" s="45"/>
      <c r="C20" s="45"/>
      <c r="D20" s="31"/>
      <c r="E20" s="46"/>
      <c r="F20" s="47"/>
      <c r="G20" s="48"/>
      <c r="H20" s="48"/>
      <c r="I20" s="48"/>
      <c r="J20" s="107"/>
      <c r="K20" s="108"/>
      <c r="L20" s="98"/>
      <c r="M20" s="109">
        <f>SUM(M11:M19)</f>
        <v>24.021768707483</v>
      </c>
      <c r="N20" s="100">
        <f>M20/M36</f>
        <v>0.436785057271785</v>
      </c>
      <c r="O20" s="102"/>
    </row>
    <row r="21" ht="30" customHeight="1" spans="1:15">
      <c r="A21" s="49"/>
      <c r="B21" s="50" t="s">
        <v>45</v>
      </c>
      <c r="C21" s="51"/>
      <c r="D21" s="52"/>
      <c r="E21" s="53"/>
      <c r="F21" s="53"/>
      <c r="G21" s="53"/>
      <c r="H21" s="53"/>
      <c r="I21" s="53"/>
      <c r="J21" s="53"/>
      <c r="K21" s="53"/>
      <c r="L21" s="110"/>
      <c r="M21" s="53"/>
      <c r="N21" s="53"/>
      <c r="O21" s="53"/>
    </row>
    <row r="22" ht="30" customHeight="1" spans="1:15">
      <c r="A22" s="16" t="s">
        <v>17</v>
      </c>
      <c r="B22" s="17" t="s">
        <v>18</v>
      </c>
      <c r="C22" s="17" t="s">
        <v>19</v>
      </c>
      <c r="D22" s="18" t="s">
        <v>20</v>
      </c>
      <c r="E22" s="18" t="s">
        <v>21</v>
      </c>
      <c r="F22" s="18"/>
      <c r="G22" s="19" t="s">
        <v>22</v>
      </c>
      <c r="H22" s="20"/>
      <c r="I22" s="20"/>
      <c r="J22" s="19" t="s">
        <v>23</v>
      </c>
      <c r="K22" s="19"/>
      <c r="L22" s="19"/>
      <c r="M22" s="19"/>
      <c r="N22" s="19"/>
      <c r="O22" s="19"/>
    </row>
    <row r="23" ht="30" customHeight="1" spans="1:15">
      <c r="A23" s="16"/>
      <c r="B23" s="17"/>
      <c r="C23" s="17"/>
      <c r="D23" s="18"/>
      <c r="E23" s="54" t="s">
        <v>46</v>
      </c>
      <c r="F23" s="21" t="s">
        <v>47</v>
      </c>
      <c r="G23" s="55"/>
      <c r="H23" s="55"/>
      <c r="I23" s="55"/>
      <c r="J23" s="21" t="s">
        <v>48</v>
      </c>
      <c r="K23" s="23" t="s">
        <v>49</v>
      </c>
      <c r="L23" s="94" t="s">
        <v>50</v>
      </c>
      <c r="M23" s="96" t="s">
        <v>51</v>
      </c>
      <c r="N23" s="96" t="s">
        <v>31</v>
      </c>
      <c r="O23" s="55" t="s">
        <v>32</v>
      </c>
    </row>
    <row r="24" ht="30" customHeight="1" spans="1:15">
      <c r="A24" s="56">
        <v>1</v>
      </c>
      <c r="B24" s="57" t="s">
        <v>52</v>
      </c>
      <c r="C24" s="35"/>
      <c r="D24" s="58"/>
      <c r="E24" s="59"/>
      <c r="F24" s="60"/>
      <c r="G24" s="61"/>
      <c r="H24" s="61"/>
      <c r="I24" s="111"/>
      <c r="J24" s="112">
        <v>1</v>
      </c>
      <c r="K24" s="108">
        <v>0.98</v>
      </c>
      <c r="L24" s="112">
        <v>0.2</v>
      </c>
      <c r="M24" s="113">
        <f t="shared" ref="M24:M29" si="1">L24/K24*J24</f>
        <v>0.204081632653061</v>
      </c>
      <c r="N24" s="114">
        <f>M24/M36</f>
        <v>0.00371079285176528</v>
      </c>
      <c r="O24" s="115"/>
    </row>
    <row r="25" ht="30" customHeight="1" spans="1:15">
      <c r="A25" s="56">
        <v>2</v>
      </c>
      <c r="B25" s="62" t="s">
        <v>53</v>
      </c>
      <c r="C25" s="35"/>
      <c r="D25" s="58"/>
      <c r="E25" s="59"/>
      <c r="F25" s="60"/>
      <c r="G25" s="61"/>
      <c r="H25" s="61"/>
      <c r="I25" s="111"/>
      <c r="J25" s="112">
        <v>1</v>
      </c>
      <c r="K25" s="108">
        <v>0.98</v>
      </c>
      <c r="L25" s="112">
        <v>0.15</v>
      </c>
      <c r="M25" s="113">
        <f t="shared" si="1"/>
        <v>0.153061224489796</v>
      </c>
      <c r="N25" s="114">
        <f>M25/M36</f>
        <v>0.00278309463882396</v>
      </c>
      <c r="O25" s="115"/>
    </row>
    <row r="26" ht="30" customHeight="1" spans="1:15">
      <c r="A26" s="56">
        <v>3</v>
      </c>
      <c r="B26" s="62" t="s">
        <v>54</v>
      </c>
      <c r="C26" s="35"/>
      <c r="D26" s="58"/>
      <c r="E26" s="59"/>
      <c r="F26" s="60"/>
      <c r="G26" s="61"/>
      <c r="H26" s="61"/>
      <c r="I26" s="111"/>
      <c r="J26" s="112">
        <v>1</v>
      </c>
      <c r="K26" s="108">
        <v>0.98</v>
      </c>
      <c r="L26" s="112">
        <v>1.75</v>
      </c>
      <c r="M26" s="113">
        <f t="shared" si="1"/>
        <v>1.78571428571429</v>
      </c>
      <c r="N26" s="114">
        <f>M26/M36</f>
        <v>0.0324694374529463</v>
      </c>
      <c r="O26" s="115"/>
    </row>
    <row r="27" ht="30" customHeight="1" spans="1:15">
      <c r="A27" s="56">
        <v>4</v>
      </c>
      <c r="B27" s="63" t="s">
        <v>55</v>
      </c>
      <c r="C27" s="35"/>
      <c r="D27" s="58"/>
      <c r="E27" s="59"/>
      <c r="F27" s="60"/>
      <c r="G27" s="61"/>
      <c r="H27" s="61"/>
      <c r="I27" s="111"/>
      <c r="J27" s="112">
        <v>1</v>
      </c>
      <c r="K27" s="108">
        <v>0.98</v>
      </c>
      <c r="L27" s="112">
        <v>0.46</v>
      </c>
      <c r="M27" s="113">
        <f t="shared" si="1"/>
        <v>0.469387755102041</v>
      </c>
      <c r="N27" s="114">
        <f>M27/M36</f>
        <v>0.00853482355906015</v>
      </c>
      <c r="O27" s="115"/>
    </row>
    <row r="28" ht="30" customHeight="1" spans="1:15">
      <c r="A28" s="56">
        <v>5</v>
      </c>
      <c r="B28" s="64" t="s">
        <v>56</v>
      </c>
      <c r="C28" s="65"/>
      <c r="D28" s="58"/>
      <c r="E28" s="59"/>
      <c r="F28" s="60"/>
      <c r="G28" s="61"/>
      <c r="H28" s="61"/>
      <c r="I28" s="111"/>
      <c r="J28" s="112">
        <v>1</v>
      </c>
      <c r="K28" s="108">
        <v>0.98</v>
      </c>
      <c r="L28" s="112">
        <v>0.05</v>
      </c>
      <c r="M28" s="113">
        <f t="shared" si="1"/>
        <v>0.0510204081632653</v>
      </c>
      <c r="N28" s="114">
        <f>M28/M36</f>
        <v>0.00092769821294132</v>
      </c>
      <c r="O28" s="115"/>
    </row>
    <row r="29" ht="30" customHeight="1" spans="1:15">
      <c r="A29" s="56">
        <v>6</v>
      </c>
      <c r="B29" s="57" t="s">
        <v>57</v>
      </c>
      <c r="C29" s="65"/>
      <c r="D29" s="58"/>
      <c r="E29" s="59"/>
      <c r="F29" s="60"/>
      <c r="G29" s="61"/>
      <c r="H29" s="61"/>
      <c r="I29" s="111"/>
      <c r="J29" s="112">
        <v>1</v>
      </c>
      <c r="K29" s="108">
        <v>0.92</v>
      </c>
      <c r="L29" s="112">
        <v>0.25</v>
      </c>
      <c r="M29" s="113">
        <f t="shared" si="1"/>
        <v>0.271739130434783</v>
      </c>
      <c r="N29" s="114">
        <f>M29/M36</f>
        <v>0.0049410013515353</v>
      </c>
      <c r="O29" s="115"/>
    </row>
    <row r="30" ht="30" customHeight="1" spans="1:15">
      <c r="A30" s="66" t="s">
        <v>58</v>
      </c>
      <c r="B30" s="66"/>
      <c r="C30" s="66"/>
      <c r="D30" s="67"/>
      <c r="E30" s="68"/>
      <c r="F30" s="69"/>
      <c r="G30" s="70"/>
      <c r="H30" s="70"/>
      <c r="I30" s="70"/>
      <c r="J30" s="70"/>
      <c r="K30" s="116"/>
      <c r="L30" s="98"/>
      <c r="M30" s="117">
        <f>SUM(M24:M29)</f>
        <v>2.93500443655723</v>
      </c>
      <c r="N30" s="114">
        <f>M30/M36</f>
        <v>0.0533668480670722</v>
      </c>
      <c r="O30" s="118"/>
    </row>
    <row r="31" ht="30" customHeight="1" spans="1:15">
      <c r="A31" s="71"/>
      <c r="B31" s="72" t="s">
        <v>59</v>
      </c>
      <c r="C31" s="53"/>
      <c r="D31" s="52"/>
      <c r="E31" s="51"/>
      <c r="F31" s="53"/>
      <c r="G31" s="53"/>
      <c r="H31" s="53"/>
      <c r="I31" s="53"/>
      <c r="J31" s="53"/>
      <c r="K31" s="53"/>
      <c r="L31" s="110"/>
      <c r="M31" s="53"/>
      <c r="N31" s="53"/>
      <c r="O31" s="53"/>
    </row>
    <row r="32" ht="30" customHeight="1" spans="1:15">
      <c r="A32" s="71"/>
      <c r="B32" s="72" t="s">
        <v>60</v>
      </c>
      <c r="C32" s="53"/>
      <c r="D32" s="52"/>
      <c r="E32" s="53"/>
      <c r="F32" s="53"/>
      <c r="G32" s="53"/>
      <c r="H32" s="53"/>
      <c r="I32" s="53"/>
      <c r="J32" s="53"/>
      <c r="K32" s="53"/>
      <c r="L32" s="110"/>
      <c r="M32" s="53"/>
      <c r="N32" s="53"/>
      <c r="O32" s="53"/>
    </row>
    <row r="33" ht="30" customHeight="1" spans="1:15">
      <c r="A33" s="73" t="s">
        <v>17</v>
      </c>
      <c r="B33" s="17" t="s">
        <v>61</v>
      </c>
      <c r="C33" s="17" t="s">
        <v>19</v>
      </c>
      <c r="D33" s="74" t="s">
        <v>20</v>
      </c>
      <c r="E33" s="75"/>
      <c r="F33" s="75"/>
      <c r="G33" s="76"/>
      <c r="H33" s="76"/>
      <c r="I33" s="76"/>
      <c r="J33" s="76" t="s">
        <v>62</v>
      </c>
      <c r="K33" s="119" t="s">
        <v>49</v>
      </c>
      <c r="L33" s="120" t="s">
        <v>63</v>
      </c>
      <c r="M33" s="121" t="s">
        <v>51</v>
      </c>
      <c r="N33" s="122" t="s">
        <v>64</v>
      </c>
      <c r="O33" s="76"/>
    </row>
    <row r="34" s="136" customFormat="1" ht="30" customHeight="1" spans="1:15">
      <c r="A34" s="138">
        <v>1</v>
      </c>
      <c r="B34" s="139" t="s">
        <v>65</v>
      </c>
      <c r="C34" s="140"/>
      <c r="D34" s="140"/>
      <c r="E34" s="141"/>
      <c r="F34" s="141"/>
      <c r="G34" s="141"/>
      <c r="H34" s="141"/>
      <c r="I34" s="141"/>
      <c r="J34" s="142"/>
      <c r="K34" s="143">
        <v>1</v>
      </c>
      <c r="L34" s="142">
        <v>28.04</v>
      </c>
      <c r="M34" s="144">
        <v>28.04</v>
      </c>
      <c r="N34" s="145">
        <f>M34/M36</f>
        <v>0.509848094661143</v>
      </c>
      <c r="O34" s="141"/>
    </row>
    <row r="35" ht="30" customHeight="1" spans="1:15">
      <c r="A35" s="80" t="s">
        <v>66</v>
      </c>
      <c r="B35" s="80"/>
      <c r="C35" s="80"/>
      <c r="D35" s="81"/>
      <c r="E35" s="80"/>
      <c r="F35" s="80"/>
      <c r="G35" s="80"/>
      <c r="H35" s="80"/>
      <c r="I35" s="80"/>
      <c r="J35" s="80"/>
      <c r="K35" s="127"/>
      <c r="L35" s="128"/>
      <c r="M35" s="109">
        <f>M34</f>
        <v>28.04</v>
      </c>
      <c r="N35" s="114">
        <f>M35/M36</f>
        <v>0.509848094661143</v>
      </c>
      <c r="O35" s="131"/>
    </row>
    <row r="36" ht="30" customHeight="1" spans="1:15">
      <c r="A36" s="82" t="s">
        <v>67</v>
      </c>
      <c r="B36" s="82"/>
      <c r="C36" s="83"/>
      <c r="D36" s="84"/>
      <c r="E36" s="83"/>
      <c r="F36" s="83"/>
      <c r="G36" s="83"/>
      <c r="H36" s="83"/>
      <c r="I36" s="83"/>
      <c r="J36" s="83"/>
      <c r="K36" s="132"/>
      <c r="L36" s="133"/>
      <c r="M36" s="109">
        <f>M20+M30+M35</f>
        <v>54.9967731440402</v>
      </c>
      <c r="N36" s="134"/>
      <c r="O36" s="135"/>
    </row>
    <row r="37" spans="1:15">
      <c r="A37" s="85" t="s">
        <v>68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</sheetData>
  <mergeCells count="34">
    <mergeCell ref="A1:O1"/>
    <mergeCell ref="F2:G2"/>
    <mergeCell ref="K2:O2"/>
    <mergeCell ref="F3:G3"/>
    <mergeCell ref="K3:O3"/>
    <mergeCell ref="F4:G4"/>
    <mergeCell ref="K4:L4"/>
    <mergeCell ref="N4:O4"/>
    <mergeCell ref="F5:G5"/>
    <mergeCell ref="K5:O5"/>
    <mergeCell ref="F6:G6"/>
    <mergeCell ref="K6:L6"/>
    <mergeCell ref="N6:O6"/>
    <mergeCell ref="F7:G7"/>
    <mergeCell ref="K7:O7"/>
    <mergeCell ref="E9:F9"/>
    <mergeCell ref="J9:O9"/>
    <mergeCell ref="A20:C20"/>
    <mergeCell ref="E22:F22"/>
    <mergeCell ref="J22:O22"/>
    <mergeCell ref="A30:B30"/>
    <mergeCell ref="A35:B35"/>
    <mergeCell ref="A36:B36"/>
    <mergeCell ref="A37:O37"/>
    <mergeCell ref="A2:A7"/>
    <mergeCell ref="A9:A10"/>
    <mergeCell ref="A22:A23"/>
    <mergeCell ref="B9:B10"/>
    <mergeCell ref="B22:B23"/>
    <mergeCell ref="C9:C10"/>
    <mergeCell ref="C22:C23"/>
    <mergeCell ref="D9:D10"/>
    <mergeCell ref="D22:D23"/>
    <mergeCell ref="B2:D7"/>
  </mergeCell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topLeftCell="A5" workbookViewId="0">
      <selection activeCell="I11" sqref="I11"/>
    </sheetView>
  </sheetViews>
  <sheetFormatPr defaultColWidth="8.72727272727273" defaultRowHeight="14"/>
  <cols>
    <col min="1" max="1" width="9" customWidth="1"/>
    <col min="2" max="2" width="14.2545454545455" customWidth="1"/>
    <col min="3" max="15" width="9" customWidth="1"/>
  </cols>
  <sheetData>
    <row r="1" ht="17.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3" t="s">
        <v>1</v>
      </c>
      <c r="B2" s="4"/>
      <c r="C2" s="4"/>
      <c r="D2" s="4"/>
      <c r="E2" s="5" t="s">
        <v>2</v>
      </c>
      <c r="F2" s="6"/>
      <c r="G2" s="6"/>
      <c r="H2" s="7"/>
      <c r="I2" s="7"/>
      <c r="J2" s="5" t="s">
        <v>3</v>
      </c>
      <c r="K2" s="86"/>
      <c r="L2" s="87"/>
      <c r="M2" s="87"/>
      <c r="N2" s="87"/>
      <c r="O2" s="87"/>
    </row>
    <row r="3" ht="30" customHeight="1" spans="1:15">
      <c r="A3" s="3"/>
      <c r="B3" s="4"/>
      <c r="C3" s="4"/>
      <c r="D3" s="4"/>
      <c r="E3" s="5" t="s">
        <v>4</v>
      </c>
      <c r="F3" s="8"/>
      <c r="G3" s="8"/>
      <c r="H3" s="9"/>
      <c r="I3" s="9"/>
      <c r="J3" s="5" t="s">
        <v>5</v>
      </c>
      <c r="K3" s="88"/>
      <c r="L3" s="89"/>
      <c r="M3" s="89"/>
      <c r="N3" s="89"/>
      <c r="O3" s="89"/>
    </row>
    <row r="4" ht="30" customHeight="1" spans="1:15">
      <c r="A4" s="3"/>
      <c r="B4" s="4"/>
      <c r="C4" s="4"/>
      <c r="D4" s="4"/>
      <c r="E4" s="5" t="s">
        <v>6</v>
      </c>
      <c r="F4" s="10">
        <v>582</v>
      </c>
      <c r="G4" s="10"/>
      <c r="H4" s="9"/>
      <c r="I4" s="9"/>
      <c r="J4" s="5" t="s">
        <v>7</v>
      </c>
      <c r="K4" s="86"/>
      <c r="L4" s="86"/>
      <c r="M4" s="6" t="s">
        <v>8</v>
      </c>
      <c r="N4" s="90"/>
      <c r="O4" s="90"/>
    </row>
    <row r="5" ht="30" customHeight="1" spans="1:15">
      <c r="A5" s="3"/>
      <c r="B5" s="4"/>
      <c r="C5" s="4"/>
      <c r="D5" s="4"/>
      <c r="E5" s="5" t="s">
        <v>9</v>
      </c>
      <c r="F5" s="11"/>
      <c r="G5" s="11"/>
      <c r="H5" s="7"/>
      <c r="I5" s="7"/>
      <c r="J5" s="5" t="s">
        <v>10</v>
      </c>
      <c r="K5" s="91"/>
      <c r="L5" s="91"/>
      <c r="M5" s="91"/>
      <c r="N5" s="91"/>
      <c r="O5" s="91"/>
    </row>
    <row r="6" ht="30" customHeight="1" spans="1:15">
      <c r="A6" s="3"/>
      <c r="B6" s="4"/>
      <c r="C6" s="4"/>
      <c r="D6" s="4"/>
      <c r="E6" s="5" t="s">
        <v>11</v>
      </c>
      <c r="F6" s="11"/>
      <c r="G6" s="11"/>
      <c r="H6" s="7"/>
      <c r="I6" s="7"/>
      <c r="J6" s="5" t="s">
        <v>12</v>
      </c>
      <c r="K6" s="86"/>
      <c r="L6" s="86"/>
      <c r="M6" s="6" t="s">
        <v>13</v>
      </c>
      <c r="N6" s="90"/>
      <c r="O6" s="90"/>
    </row>
    <row r="7" ht="30" customHeight="1" spans="1:15">
      <c r="A7" s="3"/>
      <c r="B7" s="4"/>
      <c r="C7" s="4"/>
      <c r="D7" s="4"/>
      <c r="E7" s="5" t="s">
        <v>14</v>
      </c>
      <c r="F7" s="11"/>
      <c r="G7" s="11"/>
      <c r="H7" s="7"/>
      <c r="I7" s="7"/>
      <c r="J7" s="5" t="s">
        <v>15</v>
      </c>
      <c r="K7" s="92"/>
      <c r="L7" s="92"/>
      <c r="M7" s="92"/>
      <c r="N7" s="92"/>
      <c r="O7" s="92"/>
    </row>
    <row r="8" ht="30" customHeight="1" spans="1:15">
      <c r="A8" s="12"/>
      <c r="B8" s="13" t="s">
        <v>16</v>
      </c>
      <c r="C8" s="14"/>
      <c r="D8" s="15"/>
      <c r="E8" s="14"/>
      <c r="F8" s="14"/>
      <c r="G8" s="14"/>
      <c r="H8" s="14"/>
      <c r="I8" s="14"/>
      <c r="J8" s="14"/>
      <c r="K8" s="14"/>
      <c r="L8" s="93"/>
      <c r="M8" s="14"/>
      <c r="N8" s="14"/>
      <c r="O8" s="14"/>
    </row>
    <row r="9" ht="30" customHeight="1" spans="1:15">
      <c r="A9" s="16" t="s">
        <v>17</v>
      </c>
      <c r="B9" s="17" t="s">
        <v>18</v>
      </c>
      <c r="C9" s="17" t="s">
        <v>19</v>
      </c>
      <c r="D9" s="18" t="s">
        <v>20</v>
      </c>
      <c r="E9" s="18" t="s">
        <v>21</v>
      </c>
      <c r="F9" s="18"/>
      <c r="G9" s="19" t="s">
        <v>22</v>
      </c>
      <c r="H9" s="20"/>
      <c r="I9" s="20"/>
      <c r="J9" s="19" t="s">
        <v>23</v>
      </c>
      <c r="K9" s="19"/>
      <c r="L9" s="19"/>
      <c r="M9" s="19"/>
      <c r="N9" s="19"/>
      <c r="O9" s="19"/>
    </row>
    <row r="10" ht="30" customHeight="1" spans="1:15">
      <c r="A10" s="16"/>
      <c r="B10" s="17"/>
      <c r="C10" s="17"/>
      <c r="D10" s="18"/>
      <c r="E10" s="21" t="s">
        <v>24</v>
      </c>
      <c r="F10" s="21" t="s">
        <v>25</v>
      </c>
      <c r="G10" s="22" t="s">
        <v>26</v>
      </c>
      <c r="H10" s="23" t="s">
        <v>27</v>
      </c>
      <c r="I10" s="55"/>
      <c r="J10" s="94" t="s">
        <v>28</v>
      </c>
      <c r="K10" s="95"/>
      <c r="L10" s="23" t="s">
        <v>29</v>
      </c>
      <c r="M10" s="96" t="s">
        <v>30</v>
      </c>
      <c r="N10" s="96" t="s">
        <v>31</v>
      </c>
      <c r="O10" s="55" t="s">
        <v>32</v>
      </c>
    </row>
    <row r="11" ht="30" customHeight="1" spans="1:15">
      <c r="A11" s="24">
        <v>1</v>
      </c>
      <c r="B11" s="25" t="s">
        <v>69</v>
      </c>
      <c r="C11" s="25"/>
      <c r="D11" s="25"/>
      <c r="E11" s="25"/>
      <c r="F11" s="25"/>
      <c r="G11" s="26"/>
      <c r="H11" s="27"/>
      <c r="I11" s="97"/>
      <c r="J11" s="98">
        <v>4.3</v>
      </c>
      <c r="K11" s="27"/>
      <c r="L11" s="27">
        <v>0.9</v>
      </c>
      <c r="M11" s="99">
        <f t="shared" ref="M11:M16" si="0">J11/L11</f>
        <v>4.77777777777778</v>
      </c>
      <c r="N11" s="100">
        <f>M11/M39</f>
        <v>0.0936817632763274</v>
      </c>
      <c r="O11" s="25"/>
    </row>
    <row r="12" ht="30" customHeight="1" spans="1:15">
      <c r="A12" s="24">
        <v>2</v>
      </c>
      <c r="B12" s="25" t="s">
        <v>70</v>
      </c>
      <c r="C12" s="25"/>
      <c r="D12" s="28"/>
      <c r="E12" s="25"/>
      <c r="F12" s="29"/>
      <c r="G12" s="30"/>
      <c r="H12" s="27"/>
      <c r="I12" s="101"/>
      <c r="J12" s="98">
        <v>3.1</v>
      </c>
      <c r="K12" s="27"/>
      <c r="L12" s="27">
        <v>0.9</v>
      </c>
      <c r="M12" s="99">
        <f t="shared" si="0"/>
        <v>3.44444444444444</v>
      </c>
      <c r="N12" s="100">
        <f>M12/M39</f>
        <v>0.0675380153852593</v>
      </c>
      <c r="O12" s="25"/>
    </row>
    <row r="13" ht="30" customHeight="1" spans="1:15">
      <c r="A13" s="24">
        <v>3</v>
      </c>
      <c r="B13" s="25" t="s">
        <v>35</v>
      </c>
      <c r="C13" s="25"/>
      <c r="D13" s="31"/>
      <c r="E13" s="25"/>
      <c r="F13" s="32"/>
      <c r="G13" s="30"/>
      <c r="H13" s="27"/>
      <c r="I13" s="101"/>
      <c r="J13" s="98">
        <v>0.82</v>
      </c>
      <c r="K13" s="27"/>
      <c r="L13" s="27">
        <v>0.9</v>
      </c>
      <c r="M13" s="99">
        <f t="shared" si="0"/>
        <v>0.911111111111111</v>
      </c>
      <c r="N13" s="100">
        <f>M13/M39</f>
        <v>0.0178648943922299</v>
      </c>
      <c r="O13" s="25"/>
    </row>
    <row r="14" ht="30" customHeight="1" spans="1:15">
      <c r="A14" s="24">
        <v>4</v>
      </c>
      <c r="B14" s="33" t="s">
        <v>71</v>
      </c>
      <c r="C14" s="34"/>
      <c r="D14" s="31"/>
      <c r="E14" s="32"/>
      <c r="F14" s="35"/>
      <c r="G14" s="36"/>
      <c r="H14" s="36"/>
      <c r="I14" s="36"/>
      <c r="J14" s="98">
        <v>1.25</v>
      </c>
      <c r="K14" s="27"/>
      <c r="L14" s="27">
        <v>0.9</v>
      </c>
      <c r="M14" s="99">
        <f t="shared" si="0"/>
        <v>1.38888888888889</v>
      </c>
      <c r="N14" s="100">
        <f>M14/M39</f>
        <v>0.0272330707198626</v>
      </c>
      <c r="O14" s="102"/>
    </row>
    <row r="15" ht="30" customHeight="1" spans="1:15">
      <c r="A15" s="24">
        <v>5</v>
      </c>
      <c r="B15" s="37" t="s">
        <v>72</v>
      </c>
      <c r="C15" s="38"/>
      <c r="D15" s="39"/>
      <c r="E15" s="40"/>
      <c r="F15" s="41"/>
      <c r="G15" s="42"/>
      <c r="H15" s="42"/>
      <c r="I15" s="42"/>
      <c r="J15" s="103">
        <v>1.33</v>
      </c>
      <c r="K15" s="104"/>
      <c r="L15" s="27">
        <v>0.98</v>
      </c>
      <c r="M15" s="99">
        <f t="shared" si="0"/>
        <v>1.35714285714286</v>
      </c>
      <c r="N15" s="100">
        <f>M15/M39</f>
        <v>0.02661060053198</v>
      </c>
      <c r="O15" s="44"/>
    </row>
    <row r="16" ht="30" customHeight="1" spans="1:15">
      <c r="A16" s="24">
        <v>6</v>
      </c>
      <c r="B16" s="37" t="s">
        <v>38</v>
      </c>
      <c r="C16" s="38"/>
      <c r="D16" s="39"/>
      <c r="E16" s="40"/>
      <c r="F16" s="41"/>
      <c r="G16" s="42"/>
      <c r="H16" s="42"/>
      <c r="I16" s="42"/>
      <c r="J16" s="103">
        <v>0.85</v>
      </c>
      <c r="K16" s="104"/>
      <c r="L16" s="27">
        <v>0.98</v>
      </c>
      <c r="M16" s="99">
        <f t="shared" si="0"/>
        <v>0.86734693877551</v>
      </c>
      <c r="N16" s="100">
        <f>M16/M39</f>
        <v>0.0170067747760775</v>
      </c>
      <c r="O16" s="44"/>
    </row>
    <row r="17" ht="30" customHeight="1" spans="1:15">
      <c r="A17" s="24">
        <v>7</v>
      </c>
      <c r="B17" s="37" t="s">
        <v>80</v>
      </c>
      <c r="C17" s="38"/>
      <c r="D17" s="39"/>
      <c r="E17" s="40"/>
      <c r="F17" s="41"/>
      <c r="G17" s="42"/>
      <c r="H17" s="42"/>
      <c r="I17" s="42"/>
      <c r="J17" s="103">
        <v>1.1</v>
      </c>
      <c r="K17" s="104"/>
      <c r="L17" s="104">
        <v>0.98</v>
      </c>
      <c r="M17" s="105">
        <f t="shared" ref="M17:M24" si="1">J17/L17</f>
        <v>1.12244897959184</v>
      </c>
      <c r="N17" s="106">
        <f>M17/M39</f>
        <v>0.0220087673572767</v>
      </c>
      <c r="O17" s="44"/>
    </row>
    <row r="18" ht="30" customHeight="1" spans="1:15">
      <c r="A18" s="24">
        <v>8</v>
      </c>
      <c r="B18" s="37" t="s">
        <v>75</v>
      </c>
      <c r="C18" s="38"/>
      <c r="D18" s="39"/>
      <c r="E18" s="40"/>
      <c r="F18" s="41"/>
      <c r="G18" s="42"/>
      <c r="H18" s="42"/>
      <c r="I18" s="42"/>
      <c r="J18" s="103">
        <v>0.45</v>
      </c>
      <c r="K18" s="104"/>
      <c r="L18" s="104">
        <v>0.98</v>
      </c>
      <c r="M18" s="105">
        <f t="shared" si="1"/>
        <v>0.459183673469388</v>
      </c>
      <c r="N18" s="106">
        <f>M18/M39</f>
        <v>0.00900358664615866</v>
      </c>
      <c r="O18" s="44"/>
    </row>
    <row r="19" ht="30" customHeight="1" spans="1:15">
      <c r="A19" s="24">
        <v>9</v>
      </c>
      <c r="B19" s="37" t="s">
        <v>81</v>
      </c>
      <c r="C19" s="38"/>
      <c r="D19" s="39"/>
      <c r="E19" s="40"/>
      <c r="F19" s="41"/>
      <c r="G19" s="42"/>
      <c r="H19" s="42"/>
      <c r="I19" s="42"/>
      <c r="J19" s="103">
        <v>3.3</v>
      </c>
      <c r="K19" s="104"/>
      <c r="L19" s="104">
        <v>0.98</v>
      </c>
      <c r="M19" s="105">
        <f t="shared" si="1"/>
        <v>3.36734693877551</v>
      </c>
      <c r="N19" s="106">
        <f>M19/M39</f>
        <v>0.0660263020718302</v>
      </c>
      <c r="O19" s="44"/>
    </row>
    <row r="20" ht="30" customHeight="1" spans="1:15">
      <c r="A20" s="24">
        <v>10</v>
      </c>
      <c r="B20" s="43" t="s">
        <v>82</v>
      </c>
      <c r="C20" s="44"/>
      <c r="D20" s="39"/>
      <c r="E20" s="40"/>
      <c r="F20" s="41"/>
      <c r="G20" s="42"/>
      <c r="H20" s="42"/>
      <c r="I20" s="42"/>
      <c r="J20" s="103">
        <v>0.78</v>
      </c>
      <c r="K20" s="104"/>
      <c r="L20" s="104">
        <v>0.98</v>
      </c>
      <c r="M20" s="105">
        <f t="shared" si="1"/>
        <v>0.795918367346939</v>
      </c>
      <c r="N20" s="106">
        <f>M20/M39</f>
        <v>0.0156062168533417</v>
      </c>
      <c r="O20" s="44"/>
    </row>
    <row r="21" ht="30" customHeight="1" spans="1:15">
      <c r="A21" s="24">
        <v>11</v>
      </c>
      <c r="B21" s="43" t="s">
        <v>83</v>
      </c>
      <c r="C21" s="44"/>
      <c r="D21" s="39"/>
      <c r="E21" s="40"/>
      <c r="F21" s="41"/>
      <c r="G21" s="42"/>
      <c r="H21" s="42"/>
      <c r="I21" s="42"/>
      <c r="J21" s="103">
        <v>0.32</v>
      </c>
      <c r="K21" s="104"/>
      <c r="L21" s="104">
        <v>0.98</v>
      </c>
      <c r="M21" s="105">
        <f t="shared" si="1"/>
        <v>0.326530612244898</v>
      </c>
      <c r="N21" s="106">
        <f>M21/M39</f>
        <v>0.00640255050393505</v>
      </c>
      <c r="O21" s="44"/>
    </row>
    <row r="22" ht="30" customHeight="1" spans="1:15">
      <c r="A22" s="24">
        <v>12</v>
      </c>
      <c r="B22" s="43" t="s">
        <v>84</v>
      </c>
      <c r="C22" s="44"/>
      <c r="D22" s="39"/>
      <c r="E22" s="40"/>
      <c r="F22" s="41"/>
      <c r="G22" s="42"/>
      <c r="H22" s="42"/>
      <c r="I22" s="42"/>
      <c r="J22" s="103">
        <v>0.54</v>
      </c>
      <c r="K22" s="104"/>
      <c r="L22" s="104">
        <v>0.98</v>
      </c>
      <c r="M22" s="105">
        <f t="shared" si="1"/>
        <v>0.551020408163265</v>
      </c>
      <c r="N22" s="106">
        <f>M22/M39</f>
        <v>0.0108043039753904</v>
      </c>
      <c r="O22" s="44"/>
    </row>
    <row r="23" ht="30" customHeight="1" spans="1:15">
      <c r="A23" s="45" t="s">
        <v>44</v>
      </c>
      <c r="B23" s="45"/>
      <c r="C23" s="45"/>
      <c r="D23" s="31"/>
      <c r="E23" s="46"/>
      <c r="F23" s="47"/>
      <c r="G23" s="48"/>
      <c r="H23" s="48"/>
      <c r="I23" s="48"/>
      <c r="J23" s="107"/>
      <c r="K23" s="108"/>
      <c r="L23" s="98"/>
      <c r="M23" s="109">
        <f>SUM(M11:M22)</f>
        <v>19.3691609977324</v>
      </c>
      <c r="N23" s="100">
        <f>M23/M39</f>
        <v>0.379786846489669</v>
      </c>
      <c r="O23" s="102"/>
    </row>
    <row r="24" ht="30" customHeight="1" spans="1:15">
      <c r="A24" s="49"/>
      <c r="B24" s="50" t="s">
        <v>45</v>
      </c>
      <c r="C24" s="51"/>
      <c r="D24" s="52"/>
      <c r="E24" s="53"/>
      <c r="F24" s="53"/>
      <c r="G24" s="53"/>
      <c r="H24" s="53"/>
      <c r="I24" s="53"/>
      <c r="J24" s="53"/>
      <c r="K24" s="53"/>
      <c r="L24" s="110"/>
      <c r="M24" s="53"/>
      <c r="N24" s="53"/>
      <c r="O24" s="53"/>
    </row>
    <row r="25" ht="30" customHeight="1" spans="1:15">
      <c r="A25" s="16" t="s">
        <v>17</v>
      </c>
      <c r="B25" s="17" t="s">
        <v>18</v>
      </c>
      <c r="C25" s="17" t="s">
        <v>19</v>
      </c>
      <c r="D25" s="18" t="s">
        <v>20</v>
      </c>
      <c r="E25" s="18" t="s">
        <v>21</v>
      </c>
      <c r="F25" s="18"/>
      <c r="G25" s="19" t="s">
        <v>22</v>
      </c>
      <c r="H25" s="20"/>
      <c r="I25" s="20"/>
      <c r="J25" s="19" t="s">
        <v>23</v>
      </c>
      <c r="K25" s="19"/>
      <c r="L25" s="19"/>
      <c r="M25" s="19"/>
      <c r="N25" s="19"/>
      <c r="O25" s="19"/>
    </row>
    <row r="26" ht="30" customHeight="1" spans="1:15">
      <c r="A26" s="16"/>
      <c r="B26" s="17"/>
      <c r="C26" s="17"/>
      <c r="D26" s="18"/>
      <c r="E26" s="54" t="s">
        <v>46</v>
      </c>
      <c r="F26" s="21" t="s">
        <v>47</v>
      </c>
      <c r="G26" s="55"/>
      <c r="H26" s="55"/>
      <c r="I26" s="55"/>
      <c r="J26" s="21" t="s">
        <v>48</v>
      </c>
      <c r="K26" s="23" t="s">
        <v>49</v>
      </c>
      <c r="L26" s="94" t="s">
        <v>50</v>
      </c>
      <c r="M26" s="96" t="s">
        <v>51</v>
      </c>
      <c r="N26" s="96" t="s">
        <v>31</v>
      </c>
      <c r="O26" s="55" t="s">
        <v>32</v>
      </c>
    </row>
    <row r="27" ht="30" customHeight="1" spans="1:15">
      <c r="A27" s="56">
        <v>1</v>
      </c>
      <c r="B27" s="57" t="s">
        <v>52</v>
      </c>
      <c r="C27" s="35"/>
      <c r="D27" s="58"/>
      <c r="E27" s="59"/>
      <c r="F27" s="60"/>
      <c r="G27" s="61"/>
      <c r="H27" s="61"/>
      <c r="I27" s="111"/>
      <c r="J27" s="112">
        <v>1</v>
      </c>
      <c r="K27" s="108">
        <v>0.98</v>
      </c>
      <c r="L27" s="112">
        <v>0.2</v>
      </c>
      <c r="M27" s="113">
        <f t="shared" ref="M27:M32" si="2">L27/K27*J27</f>
        <v>0.204081632653061</v>
      </c>
      <c r="N27" s="114">
        <f>M27/M39</f>
        <v>0.0040015940649594</v>
      </c>
      <c r="O27" s="115"/>
    </row>
    <row r="28" ht="30" customHeight="1" spans="1:15">
      <c r="A28" s="56">
        <v>2</v>
      </c>
      <c r="B28" s="62" t="s">
        <v>53</v>
      </c>
      <c r="C28" s="35"/>
      <c r="D28" s="58"/>
      <c r="E28" s="59"/>
      <c r="F28" s="60"/>
      <c r="G28" s="61"/>
      <c r="H28" s="61"/>
      <c r="I28" s="111"/>
      <c r="J28" s="112">
        <v>1</v>
      </c>
      <c r="K28" s="108">
        <v>0.98</v>
      </c>
      <c r="L28" s="112">
        <v>0.15</v>
      </c>
      <c r="M28" s="113">
        <f t="shared" si="2"/>
        <v>0.153061224489796</v>
      </c>
      <c r="N28" s="114">
        <f>M28/M39</f>
        <v>0.00300119554871955</v>
      </c>
      <c r="O28" s="115"/>
    </row>
    <row r="29" ht="30" customHeight="1" spans="1:15">
      <c r="A29" s="56">
        <v>3</v>
      </c>
      <c r="B29" s="62" t="s">
        <v>54</v>
      </c>
      <c r="C29" s="35"/>
      <c r="D29" s="58"/>
      <c r="E29" s="59"/>
      <c r="F29" s="60"/>
      <c r="G29" s="61"/>
      <c r="H29" s="61"/>
      <c r="I29" s="111"/>
      <c r="J29" s="112">
        <v>1</v>
      </c>
      <c r="K29" s="108">
        <v>0.98</v>
      </c>
      <c r="L29" s="112">
        <v>1.55</v>
      </c>
      <c r="M29" s="113">
        <f t="shared" si="2"/>
        <v>1.58163265306122</v>
      </c>
      <c r="N29" s="114">
        <f>M29/M39</f>
        <v>0.0310123540034353</v>
      </c>
      <c r="O29" s="115"/>
    </row>
    <row r="30" ht="30" customHeight="1" spans="1:15">
      <c r="A30" s="56">
        <v>4</v>
      </c>
      <c r="B30" s="63" t="s">
        <v>55</v>
      </c>
      <c r="C30" s="35"/>
      <c r="D30" s="58"/>
      <c r="E30" s="59"/>
      <c r="F30" s="60"/>
      <c r="G30" s="61"/>
      <c r="H30" s="61"/>
      <c r="I30" s="111"/>
      <c r="J30" s="112">
        <v>1</v>
      </c>
      <c r="K30" s="108">
        <v>0.98</v>
      </c>
      <c r="L30" s="112">
        <v>0.46</v>
      </c>
      <c r="M30" s="113">
        <f t="shared" si="2"/>
        <v>0.469387755102041</v>
      </c>
      <c r="N30" s="114">
        <f>M30/M39</f>
        <v>0.00920366634940663</v>
      </c>
      <c r="O30" s="115"/>
    </row>
    <row r="31" ht="30" customHeight="1" spans="1:15">
      <c r="A31" s="56">
        <v>5</v>
      </c>
      <c r="B31" s="64" t="s">
        <v>56</v>
      </c>
      <c r="C31" s="65"/>
      <c r="D31" s="58"/>
      <c r="E31" s="59"/>
      <c r="F31" s="60"/>
      <c r="G31" s="61"/>
      <c r="H31" s="61"/>
      <c r="I31" s="111"/>
      <c r="J31" s="112">
        <v>1</v>
      </c>
      <c r="K31" s="108">
        <v>0.98</v>
      </c>
      <c r="L31" s="112">
        <v>0.05</v>
      </c>
      <c r="M31" s="113">
        <f t="shared" si="2"/>
        <v>0.0510204081632653</v>
      </c>
      <c r="N31" s="114">
        <f>M31/M39</f>
        <v>0.00100039851623985</v>
      </c>
      <c r="O31" s="115"/>
    </row>
    <row r="32" ht="30" customHeight="1" spans="1:15">
      <c r="A32" s="56">
        <v>6</v>
      </c>
      <c r="B32" s="57" t="s">
        <v>57</v>
      </c>
      <c r="C32" s="65"/>
      <c r="D32" s="58"/>
      <c r="E32" s="59"/>
      <c r="F32" s="60"/>
      <c r="G32" s="61"/>
      <c r="H32" s="61"/>
      <c r="I32" s="111"/>
      <c r="J32" s="112">
        <v>1</v>
      </c>
      <c r="K32" s="108">
        <v>0.92</v>
      </c>
      <c r="L32" s="112">
        <v>0.25</v>
      </c>
      <c r="M32" s="113">
        <f t="shared" si="2"/>
        <v>0.271739130434783</v>
      </c>
      <c r="N32" s="114">
        <f>M32/M39</f>
        <v>0.00532820948866878</v>
      </c>
      <c r="O32" s="115"/>
    </row>
    <row r="33" ht="30" customHeight="1" spans="1:15">
      <c r="A33" s="66" t="s">
        <v>58</v>
      </c>
      <c r="B33" s="66"/>
      <c r="C33" s="66"/>
      <c r="D33" s="67"/>
      <c r="E33" s="68"/>
      <c r="F33" s="69"/>
      <c r="G33" s="70"/>
      <c r="H33" s="70"/>
      <c r="I33" s="70"/>
      <c r="J33" s="70"/>
      <c r="K33" s="116"/>
      <c r="L33" s="98"/>
      <c r="M33" s="117">
        <f>SUM(M27:M32)</f>
        <v>2.73092280390417</v>
      </c>
      <c r="N33" s="114">
        <f>M33/M39</f>
        <v>0.0535474179714296</v>
      </c>
      <c r="O33" s="118"/>
    </row>
    <row r="34" ht="30" customHeight="1" spans="1:15">
      <c r="A34" s="71"/>
      <c r="B34" s="72" t="s">
        <v>59</v>
      </c>
      <c r="C34" s="53"/>
      <c r="D34" s="52"/>
      <c r="E34" s="51"/>
      <c r="F34" s="53"/>
      <c r="G34" s="53"/>
      <c r="H34" s="53"/>
      <c r="I34" s="53"/>
      <c r="J34" s="53"/>
      <c r="K34" s="53"/>
      <c r="L34" s="110"/>
      <c r="M34" s="53"/>
      <c r="N34" s="53"/>
      <c r="O34" s="53"/>
    </row>
    <row r="35" ht="30" customHeight="1" spans="1:15">
      <c r="A35" s="71"/>
      <c r="B35" s="72" t="s">
        <v>60</v>
      </c>
      <c r="C35" s="53"/>
      <c r="D35" s="52"/>
      <c r="E35" s="53"/>
      <c r="F35" s="53"/>
      <c r="G35" s="53"/>
      <c r="H35" s="53"/>
      <c r="I35" s="53"/>
      <c r="J35" s="53"/>
      <c r="K35" s="53"/>
      <c r="L35" s="110"/>
      <c r="M35" s="53"/>
      <c r="N35" s="53"/>
      <c r="O35" s="53"/>
    </row>
    <row r="36" ht="30" customHeight="1" spans="1:15">
      <c r="A36" s="73" t="s">
        <v>17</v>
      </c>
      <c r="B36" s="17" t="s">
        <v>61</v>
      </c>
      <c r="C36" s="17" t="s">
        <v>19</v>
      </c>
      <c r="D36" s="74" t="s">
        <v>20</v>
      </c>
      <c r="E36" s="75"/>
      <c r="F36" s="75"/>
      <c r="G36" s="76"/>
      <c r="H36" s="76"/>
      <c r="I36" s="76"/>
      <c r="J36" s="76" t="s">
        <v>62</v>
      </c>
      <c r="K36" s="119" t="s">
        <v>49</v>
      </c>
      <c r="L36" s="120" t="s">
        <v>63</v>
      </c>
      <c r="M36" s="121" t="s">
        <v>51</v>
      </c>
      <c r="N36" s="122" t="s">
        <v>64</v>
      </c>
      <c r="O36" s="76"/>
    </row>
    <row r="37" s="1" customFormat="1" ht="30" customHeight="1" spans="1:15">
      <c r="A37" s="56">
        <v>1</v>
      </c>
      <c r="B37" s="77" t="s">
        <v>65</v>
      </c>
      <c r="C37" s="78"/>
      <c r="D37" s="78"/>
      <c r="E37" s="79"/>
      <c r="F37" s="79"/>
      <c r="G37" s="79"/>
      <c r="H37" s="79"/>
      <c r="I37" s="79"/>
      <c r="J37" s="123"/>
      <c r="K37" s="124">
        <v>1</v>
      </c>
      <c r="L37" s="123">
        <v>28.9</v>
      </c>
      <c r="M37" s="125">
        <f>L37</f>
        <v>28.9</v>
      </c>
      <c r="N37" s="126">
        <f>M37/M39</f>
        <v>0.566665735538901</v>
      </c>
      <c r="O37" s="79"/>
    </row>
    <row r="38" ht="30" customHeight="1" spans="1:15">
      <c r="A38" s="80" t="s">
        <v>66</v>
      </c>
      <c r="B38" s="80"/>
      <c r="C38" s="80"/>
      <c r="D38" s="81"/>
      <c r="E38" s="80"/>
      <c r="F38" s="80"/>
      <c r="G38" s="80"/>
      <c r="H38" s="80"/>
      <c r="I38" s="80"/>
      <c r="J38" s="80"/>
      <c r="K38" s="127"/>
      <c r="L38" s="128"/>
      <c r="M38" s="129">
        <f>M37</f>
        <v>28.9</v>
      </c>
      <c r="N38" s="130">
        <f>M38/M39</f>
        <v>0.566665735538901</v>
      </c>
      <c r="O38" s="131"/>
    </row>
    <row r="39" ht="30" customHeight="1" spans="1:15">
      <c r="A39" s="82" t="s">
        <v>67</v>
      </c>
      <c r="B39" s="82"/>
      <c r="C39" s="83"/>
      <c r="D39" s="84"/>
      <c r="E39" s="83"/>
      <c r="F39" s="83"/>
      <c r="G39" s="83"/>
      <c r="H39" s="83"/>
      <c r="I39" s="83"/>
      <c r="J39" s="83"/>
      <c r="K39" s="132"/>
      <c r="L39" s="133"/>
      <c r="M39" s="109">
        <f>M23+M33+M38</f>
        <v>51.0000838016366</v>
      </c>
      <c r="N39" s="134"/>
      <c r="O39" s="135"/>
    </row>
    <row r="40" spans="1:15">
      <c r="A40" s="85" t="s">
        <v>68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</row>
  </sheetData>
  <mergeCells count="34">
    <mergeCell ref="A1:O1"/>
    <mergeCell ref="F2:G2"/>
    <mergeCell ref="K2:O2"/>
    <mergeCell ref="F3:G3"/>
    <mergeCell ref="K3:O3"/>
    <mergeCell ref="F4:G4"/>
    <mergeCell ref="K4:L4"/>
    <mergeCell ref="N4:O4"/>
    <mergeCell ref="F5:G5"/>
    <mergeCell ref="K5:O5"/>
    <mergeCell ref="F6:G6"/>
    <mergeCell ref="K6:L6"/>
    <mergeCell ref="N6:O6"/>
    <mergeCell ref="F7:G7"/>
    <mergeCell ref="K7:O7"/>
    <mergeCell ref="E9:F9"/>
    <mergeCell ref="J9:O9"/>
    <mergeCell ref="A23:C23"/>
    <mergeCell ref="E25:F25"/>
    <mergeCell ref="J25:O25"/>
    <mergeCell ref="A33:B33"/>
    <mergeCell ref="A38:B38"/>
    <mergeCell ref="A39:B39"/>
    <mergeCell ref="A40:O40"/>
    <mergeCell ref="A2:A7"/>
    <mergeCell ref="A9:A10"/>
    <mergeCell ref="A25:A26"/>
    <mergeCell ref="B9:B10"/>
    <mergeCell ref="B25:B26"/>
    <mergeCell ref="C9:C10"/>
    <mergeCell ref="C25:C26"/>
    <mergeCell ref="D9:D10"/>
    <mergeCell ref="D25:D26"/>
    <mergeCell ref="B2:D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fulin</dc:creator>
  <cp:lastModifiedBy>犹若陌人不故</cp:lastModifiedBy>
  <dcterms:created xsi:type="dcterms:W3CDTF">2023-05-12T11:15:00Z</dcterms:created>
  <dcterms:modified xsi:type="dcterms:W3CDTF">2025-05-15T06:35:00Z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FED5F2580C314F1383FBAE989D0962FB_13</vt:lpwstr>
  </property>
</Properties>
</file>