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2" sheetId="15" state="hidden" r:id="rId6"/>
    <sheet name="验货尺寸表 （中期洗水）" sheetId="14" r:id="rId7"/>
    <sheet name="验货尺寸表 （中期尺寸）" sheetId="16" r:id="rId8"/>
    <sheet name="尾期1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<sst xmlns="http://schemas.openxmlformats.org/spreadsheetml/2006/main" count="1345" uniqueCount="455">
  <si>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</si>
  <si>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</si>
  <si>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</si>
  <si>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</si>
  <si>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</si>
  <si>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</si>
  <si>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</si>
  <si>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</si>
  <si>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</si>
  <si>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</si>
  <si>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</si>
  <si>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</si>
  <si>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</si>
  <si>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</si>
  <si>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</si>
  <si>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</si>
  <si>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</si>
  <si>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</si>
  <si>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</si>
  <si>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</si>
  <si>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</si>
  <si>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</si>
  <si>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</si>
  <si>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</si>
  <si>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</si>
  <si>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</si>
  <si>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</si>
  <si>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</si>
  <si>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</si>
  <si>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</si>
  <si>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</si>
  <si>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</si>
  <si>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</si>
  <si>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</si>
  <si>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</si>
  <si>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</si>
  <si>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</si>
  <si>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</si>
  <si>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</si>
  <si>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</si>
  <si>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</si>
  <si>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</si>
  <si>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</si>
  <si>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</si>
  <si>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</si>
  <si>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</si>
  <si>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</si>
  <si>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</si>
  <si>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</si>
  <si>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</si>
  <si>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</si>
  <si>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</si>
  <si>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</si>
  <si>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</si>
  <si>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</si>
  <si>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</si>
  <si>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</si>
  <si>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</si>
  <si>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</si>
  <si>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</si>
  <si>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</si>
  <si>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</si>
  <si>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TAJJAO81313</t>
  </si>
  <si>
    <t>合同交期</t>
  </si>
  <si>
    <t>2026-4-1/5-1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</si>
  <si>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</si>
  <si>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</si>
  <si>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</si>
  <si>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</si>
  <si>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</si>
  <si>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</si>
  <si>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</si>
  <si>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</si>
  <si>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</si>
  <si>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</si>
  <si>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</si>
  <si>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25430件</t>
  </si>
  <si>
    <t>包装预计完成日</t>
  </si>
  <si>
    <t>印花、刺绣确认样</t>
  </si>
  <si>
    <t>采购凭证编号：</t>
  </si>
  <si>
    <t>CGDD25110600026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</si>
  <si>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</si>
  <si>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</si>
  <si>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</si>
  <si>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</si>
  <si>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</si>
  <si>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</si>
  <si>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</si>
  <si>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</si>
  <si>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</si>
  <si>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</si>
  <si>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</si>
  <si>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</si>
  <si>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</si>
  <si>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</si>
  <si>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</si>
  <si>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</si>
  <si>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</si>
  <si>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</si>
  <si>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</si>
  <si>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</si>
  <si>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</si>
  <si>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</si>
  <si>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</si>
  <si>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</si>
  <si>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</si>
  <si>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</si>
  <si>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</si>
  <si>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</si>
  <si>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</si>
  <si>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</si>
  <si>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</si>
  <si>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</si>
  <si>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</si>
  <si>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</si>
  <si>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</si>
  <si>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</si>
  <si>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</si>
  <si>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浅灰绿D59X</t>
  </si>
  <si>
    <t>已裁齐</t>
  </si>
  <si>
    <t>黑色G01X</t>
  </si>
  <si>
    <t>白色G02X</t>
  </si>
  <si>
    <t>地茶色FA8X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</si>
  <si>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</si>
  <si>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</si>
  <si>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</si>
  <si>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</si>
  <si>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</si>
  <si>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</si>
  <si>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</si>
  <si>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</si>
  <si>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1.前后领骨拱起 欠平服</t>
  </si>
  <si>
    <t>2.领口偏松外翻</t>
  </si>
  <si>
    <t>3.侧骨前后松紧起皱</t>
  </si>
  <si>
    <t>4.上袖欠分中 夹底多布欠平服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</si>
  <si>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</si>
  <si>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</si>
  <si>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</si>
  <si>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</si>
  <si>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</si>
  <si>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</si>
  <si>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</si>
  <si>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</si>
  <si>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</si>
  <si>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</si>
  <si>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</si>
  <si>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</si>
  <si>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</si>
  <si>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</si>
  <si>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</si>
  <si>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</si>
  <si>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</si>
  <si>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</si>
  <si>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TAJJAo81313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</si>
  <si>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</si>
  <si>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</si>
  <si>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</si>
  <si>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</si>
  <si>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</si>
  <si>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</si>
  <si>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</si>
  <si>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</si>
  <si>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</si>
  <si>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白色M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</si>
  <si>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</si>
  <si>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</si>
  <si>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</si>
  <si>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</si>
  <si>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</si>
  <si>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</si>
  <si>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</si>
  <si>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</si>
  <si>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</si>
  <si>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+1</t>
  </si>
  <si>
    <t>+0.5</t>
  </si>
  <si>
    <t>胸围</t>
  </si>
  <si>
    <t>+2</t>
  </si>
  <si>
    <t>+3</t>
  </si>
  <si>
    <t>下摆</t>
  </si>
  <si>
    <t>108</t>
  </si>
  <si>
    <t>肩宽</t>
  </si>
  <si>
    <t>46</t>
  </si>
  <si>
    <t>+0.2</t>
  </si>
  <si>
    <t>肩点袖长</t>
  </si>
  <si>
    <t>-</t>
  </si>
  <si>
    <t>+0.3</t>
  </si>
  <si>
    <t>-0.5</t>
  </si>
  <si>
    <t>袖肥</t>
  </si>
  <si>
    <t>19.5</t>
  </si>
  <si>
    <t>+0.7</t>
  </si>
  <si>
    <t>袖口松量</t>
  </si>
  <si>
    <t>+0.4</t>
  </si>
  <si>
    <t>领宽</t>
  </si>
  <si>
    <t>领深</t>
  </si>
  <si>
    <t>-0.3</t>
  </si>
  <si>
    <t>领高</t>
  </si>
  <si>
    <t>备注：</t>
  </si>
  <si>
    <t xml:space="preserve">     初期请洗测2-3件，有问题的另加测量数量。</t>
  </si>
  <si>
    <t>验货时间：12-30</t>
  </si>
  <si>
    <t>跟单QC:代克荣</t>
  </si>
  <si>
    <t>工厂负责人：冯正莲</t>
  </si>
  <si>
    <t>TOREAD-QC中期检验报告书</t>
  </si>
  <si>
    <t>新诚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</si>
  <si>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</si>
  <si>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</si>
  <si>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</si>
  <si>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</si>
  <si>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</si>
  <si>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</si>
  <si>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</si>
  <si>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</si>
  <si>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</si>
  <si>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</si>
  <si>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黑色S/20件 白色M/20件  浅灰绿L/20件 地茶色XL/20件  白色XXXL/20件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</si>
  <si>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</si>
  <si>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</si>
  <si>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</si>
  <si>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</si>
  <si>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</si>
  <si>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2.原身布领口多布起皱及外翻欠平服</t>
  </si>
  <si>
    <t>3.上袖欠分中 夹底多布起皱</t>
  </si>
  <si>
    <t>4.冚衫脚袖口 起弯及外露止口</t>
  </si>
  <si>
    <t>5.3夹底十字骨欠对骨</t>
  </si>
  <si>
    <t>【整改的严重缺陷及整改复核时间】</t>
  </si>
  <si>
    <t>尾期复核品质情况</t>
  </si>
  <si>
    <t>QC出货报告书</t>
  </si>
  <si>
    <t>TAJJAN81054</t>
  </si>
  <si>
    <t>产品名称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</si>
  <si>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</si>
  <si>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</si>
  <si>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</si>
  <si>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</si>
  <si>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</si>
  <si>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</si>
  <si>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</si>
  <si>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</si>
  <si>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</si>
  <si>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</si>
  <si>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</si>
  <si>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</si>
  <si>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</si>
  <si>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</si>
  <si>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</si>
  <si>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</si>
  <si>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</si>
  <si>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</si>
  <si>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</si>
  <si>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</si>
  <si>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</si>
  <si>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</si>
  <si>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</si>
  <si>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</si>
  <si>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</si>
  <si>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</si>
  <si>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</si>
  <si>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</si>
  <si>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</si>
  <si>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</si>
  <si>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</si>
  <si>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</si>
  <si>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</si>
  <si>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</si>
  <si>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</si>
  <si>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</si>
  <si>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</si>
  <si>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</si>
  <si>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</si>
  <si>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</si>
  <si>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</si>
  <si>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</si>
  <si>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</si>
  <si>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</si>
  <si>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</si>
  <si>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</si>
  <si>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</si>
  <si>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</si>
  <si>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</si>
  <si>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</si>
  <si>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</si>
  <si>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</si>
  <si>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</si>
  <si>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</si>
  <si>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</si>
  <si>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</si>
  <si>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白色S</t>
  </si>
  <si>
    <t>浅灰绿L</t>
  </si>
  <si>
    <t>地茶色XL</t>
  </si>
  <si>
    <t>白色XXL</t>
  </si>
  <si>
    <t>黑色XXXL</t>
  </si>
  <si>
    <t>洗前/洗后</t>
  </si>
  <si>
    <t>-/-0.3</t>
  </si>
  <si>
    <t>-0.3/-0.5</t>
  </si>
  <si>
    <t>-0.5/-0.8</t>
  </si>
  <si>
    <t>-0.5/-0.5</t>
  </si>
  <si>
    <t>+0.5/+0.5</t>
  </si>
  <si>
    <t>+1/+1</t>
  </si>
  <si>
    <t>+2/+2</t>
  </si>
  <si>
    <t>+1/+0.5</t>
  </si>
  <si>
    <t>+2/+1</t>
  </si>
  <si>
    <t>+0.4/+0.4</t>
  </si>
  <si>
    <t>+0.3/+0.3</t>
  </si>
  <si>
    <t>+0.6/+0.6</t>
  </si>
  <si>
    <t>-/-0.5</t>
  </si>
  <si>
    <t>+0.5/+0.3</t>
  </si>
  <si>
    <t>-0.2/-0.5</t>
  </si>
  <si>
    <t>-/-</t>
  </si>
  <si>
    <t>-/-0.2</t>
  </si>
  <si>
    <t>+0.5/-</t>
  </si>
  <si>
    <t>+1/+0.6</t>
  </si>
  <si>
    <t>+0.2/+0.2</t>
  </si>
  <si>
    <t>+0.8/+0.8</t>
  </si>
  <si>
    <t>+0.9/+0.7</t>
  </si>
  <si>
    <t>-0.2/-0.2</t>
  </si>
  <si>
    <t>+0.3/-0.3</t>
  </si>
  <si>
    <t>验货时间：3-20</t>
  </si>
  <si>
    <t>黑色</t>
  </si>
  <si>
    <t>白色</t>
  </si>
  <si>
    <t>浅灰绿</t>
  </si>
  <si>
    <t>地茶色</t>
  </si>
  <si>
    <t>+1.5/+0.5</t>
  </si>
  <si>
    <t>+0.5/-0.5</t>
  </si>
  <si>
    <t>+3/+2</t>
  </si>
  <si>
    <t>-/+1</t>
  </si>
  <si>
    <t>+1/-</t>
  </si>
  <si>
    <t>+2/-</t>
  </si>
  <si>
    <t>+1/+2</t>
  </si>
  <si>
    <t>+0.9/+0.5</t>
  </si>
  <si>
    <t>+0.5/+0.2</t>
  </si>
  <si>
    <t>-/+0.6</t>
  </si>
  <si>
    <t>-0.2/+0.5</t>
  </si>
  <si>
    <t>+0.7/+0.7</t>
  </si>
  <si>
    <t>+0.2/-</t>
  </si>
  <si>
    <t>+0.5/+1</t>
  </si>
  <si>
    <t>+0.3/+0.4</t>
  </si>
  <si>
    <t>+0.1/+0.5</t>
  </si>
  <si>
    <t>+0.3/+0.5</t>
  </si>
  <si>
    <t>+1/+0.8</t>
  </si>
  <si>
    <t>-/+0.5</t>
  </si>
  <si>
    <t>+0.7/+1</t>
  </si>
  <si>
    <t>+0.6/+1</t>
  </si>
  <si>
    <t>+0.3/-0.4</t>
  </si>
  <si>
    <t>-0.4/-</t>
  </si>
  <si>
    <t>+0.5/-0.4</t>
  </si>
  <si>
    <t>团购订单</t>
  </si>
  <si>
    <t>短袖T恤</t>
  </si>
  <si>
    <t>2026-4-1/2026-4-15</t>
  </si>
  <si>
    <t>一次</t>
  </si>
  <si>
    <t>采购凭证编号：CGDD25041400017</t>
  </si>
  <si>
    <t xml:space="preserve">黑色S/13 M/13 L/13 XL/13 XXL/13 XXXL/13 </t>
  </si>
  <si>
    <t xml:space="preserve">白色S/13 M/13 L/13 XL/13 XXL/13 XXXL/13 </t>
  </si>
  <si>
    <t xml:space="preserve">浅灰绿色S/13 M/13 L/13 XL/13 XXL/13 XXXL/13 </t>
  </si>
  <si>
    <t xml:space="preserve">地茶色S/13 M/13 L/13 XL/13 XXL/13 XXXL/13 </t>
  </si>
  <si>
    <t>1.油污</t>
  </si>
  <si>
    <t>2.线头</t>
  </si>
  <si>
    <t>检验合格无返修</t>
  </si>
  <si>
    <t>郭春花</t>
  </si>
  <si>
    <t>+0.3/-</t>
  </si>
  <si>
    <t>-/+0.3</t>
  </si>
  <si>
    <t>验货时间：3-27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</si>
  <si>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</si>
  <si>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</si>
  <si>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</si>
  <si>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</si>
  <si>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</si>
  <si>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</si>
  <si>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</si>
  <si>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</si>
  <si>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</si>
  <si>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</si>
  <si>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</si>
  <si>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</si>
  <si>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</si>
  <si>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</si>
  <si>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</si>
  <si>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</si>
  <si>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</si>
  <si>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26B057</t>
  </si>
  <si>
    <t>合格</t>
  </si>
  <si>
    <t>YES</t>
  </si>
  <si>
    <t>251031016T1</t>
  </si>
  <si>
    <t>250929021-2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</si>
  <si>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</si>
  <si>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</si>
  <si>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</si>
  <si>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</si>
  <si>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</si>
  <si>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</si>
  <si>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</si>
  <si>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</si>
  <si>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</si>
  <si>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</si>
  <si>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</si>
  <si>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径向：- 1.5纬向-0</t>
  </si>
  <si>
    <t>径向：- 1.5纬向+0.5</t>
  </si>
  <si>
    <t>径向：- 4.5纬向-2.5</t>
  </si>
  <si>
    <t>径向：- 3.5纬向+1</t>
  </si>
  <si>
    <t>径向：- 1纬向-2.5</t>
  </si>
  <si>
    <t>径向：- 2.5纬向+1.5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</si>
  <si>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</si>
  <si>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</si>
  <si>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</si>
  <si>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</si>
  <si>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</si>
  <si>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</si>
  <si>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</si>
  <si>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</si>
  <si>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</si>
  <si>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</si>
  <si>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</si>
  <si>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</si>
  <si>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</si>
  <si>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</si>
  <si>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</si>
  <si>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</si>
  <si>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</si>
  <si>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</si>
  <si>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</si>
  <si>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</si>
  <si>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</si>
  <si>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</si>
  <si>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</si>
  <si>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</si>
  <si>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</si>
  <si>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</si>
  <si>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</si>
  <si>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</si>
  <si>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</si>
  <si>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</si>
  <si>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</si>
  <si>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</si>
  <si>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</si>
  <si>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</si>
  <si>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</si>
  <si>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制表时间：11-30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</si>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</sst>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4" fillId="3" borderId="5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49" fontId="17" fillId="3" borderId="2" xfId="51" applyNumberFormat="1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49" fontId="14" fillId="3" borderId="2" xfId="5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49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Border="1" applyAlignment="1">
      <alignment vertical="center"/>
    </xf>
    <xf numFmtId="0" fontId="21" fillId="0" borderId="27" xfId="49" applyFont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23" fillId="0" borderId="26" xfId="49" applyFont="1" applyFill="1" applyBorder="1" applyAlignment="1">
      <alignment horizontal="left" vertical="center" wrapText="1"/>
    </xf>
    <xf numFmtId="0" fontId="23" fillId="0" borderId="27" xfId="49" applyFont="1" applyFill="1" applyBorder="1" applyAlignment="1">
      <alignment horizontal="left" vertical="center" wrapText="1"/>
    </xf>
    <xf numFmtId="0" fontId="20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8" fillId="0" borderId="29" xfId="49" applyFill="1" applyBorder="1" applyAlignment="1">
      <alignment horizontal="left" vertical="center"/>
    </xf>
    <xf numFmtId="0" fontId="18" fillId="0" borderId="30" xfId="49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vertical="center"/>
    </xf>
    <xf numFmtId="58" fontId="22" fillId="0" borderId="29" xfId="49" applyNumberFormat="1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7" fillId="3" borderId="0" xfId="51" applyFont="1" applyFill="1">
      <alignment vertical="center"/>
    </xf>
    <xf numFmtId="14" fontId="13" fillId="3" borderId="0" xfId="50" applyNumberFormat="1" applyFont="1" applyFill="1"/>
    <xf numFmtId="0" fontId="23" fillId="0" borderId="24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righ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27" xfId="49" applyNumberFormat="1" applyFont="1" applyBorder="1" applyAlignment="1">
      <alignment horizontal="center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4" fillId="0" borderId="25" xfId="49" applyFont="1" applyBorder="1" applyAlignment="1">
      <alignment vertical="center"/>
    </xf>
    <xf numFmtId="9" fontId="21" fillId="0" borderId="26" xfId="49" applyNumberFormat="1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21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14" fontId="21" fillId="0" borderId="29" xfId="49" applyNumberFormat="1" applyFont="1" applyBorder="1" applyAlignment="1">
      <alignment horizontal="center" vertical="center"/>
    </xf>
    <xf numFmtId="14" fontId="21" fillId="0" borderId="30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6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25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4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4" fillId="0" borderId="0" xfId="49" applyFont="1" applyBorder="1" applyAlignment="1">
      <alignment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4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9" fontId="21" fillId="0" borderId="42" xfId="49" applyNumberFormat="1" applyFont="1" applyBorder="1" applyAlignment="1">
      <alignment horizontal="center" vertical="center"/>
    </xf>
    <xf numFmtId="9" fontId="29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1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4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9" fillId="0" borderId="21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38 2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1" customWidth="1"/>
    <col min="3" max="3" width="10.1666666666667" customWidth="1"/>
  </cols>
  <sheetData>
    <row r="1" ht="21" customHeight="1" spans="1:2">
      <c r="A1" s="392"/>
      <c r="B1" s="393" t="s">
        <v>0</v>
      </c>
    </row>
    <row r="2" spans="1:2">
      <c r="A2" s="11">
        <v>1</v>
      </c>
      <c r="B2" s="394" t="s">
        <v>1</v>
      </c>
    </row>
    <row r="3" spans="1:2">
      <c r="A3" s="11">
        <v>2</v>
      </c>
      <c r="B3" s="394" t="s">
        <v>2</v>
      </c>
    </row>
    <row r="4" spans="1:2">
      <c r="A4" s="11">
        <v>3</v>
      </c>
      <c r="B4" s="394" t="s">
        <v>3</v>
      </c>
    </row>
    <row r="5" spans="1:2">
      <c r="A5" s="11">
        <v>4</v>
      </c>
      <c r="B5" s="394" t="s">
        <v>4</v>
      </c>
    </row>
    <row r="6" spans="1:2">
      <c r="A6" s="11">
        <v>5</v>
      </c>
      <c r="B6" s="394" t="s">
        <v>5</v>
      </c>
    </row>
    <row r="7" spans="1:2">
      <c r="A7" s="11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" customHeight="1" spans="1:2">
      <c r="A9" s="392"/>
      <c r="B9" s="397" t="s">
        <v>8</v>
      </c>
    </row>
    <row r="10" ht="16" customHeight="1" spans="1:2">
      <c r="A10" s="11">
        <v>1</v>
      </c>
      <c r="B10" s="398" t="s">
        <v>9</v>
      </c>
    </row>
    <row r="11" spans="1:2">
      <c r="A11" s="11">
        <v>2</v>
      </c>
      <c r="B11" s="394" t="s">
        <v>10</v>
      </c>
    </row>
    <row r="12" spans="1:2">
      <c r="A12" s="11">
        <v>3</v>
      </c>
      <c r="B12" s="396" t="s">
        <v>11</v>
      </c>
    </row>
    <row r="13" spans="1:2">
      <c r="A13" s="11">
        <v>4</v>
      </c>
      <c r="B13" s="394" t="s">
        <v>12</v>
      </c>
    </row>
    <row r="14" spans="1:2">
      <c r="A14" s="11">
        <v>5</v>
      </c>
      <c r="B14" s="394" t="s">
        <v>13</v>
      </c>
    </row>
    <row r="15" spans="1:2">
      <c r="A15" s="11">
        <v>6</v>
      </c>
      <c r="B15" s="394" t="s">
        <v>14</v>
      </c>
    </row>
    <row r="16" spans="1:2">
      <c r="A16" s="11">
        <v>7</v>
      </c>
      <c r="B16" s="394" t="s">
        <v>15</v>
      </c>
    </row>
    <row r="17" spans="1:2">
      <c r="A17" s="11">
        <v>8</v>
      </c>
      <c r="B17" s="394" t="s">
        <v>16</v>
      </c>
    </row>
    <row r="18" spans="1:2">
      <c r="A18" s="11">
        <v>9</v>
      </c>
      <c r="B18" s="394" t="s">
        <v>17</v>
      </c>
    </row>
    <row r="19" spans="1:2">
      <c r="A19" s="11"/>
      <c r="B19" s="394"/>
    </row>
    <row r="20" ht="20.25" spans="1:2">
      <c r="A20" s="392"/>
      <c r="B20" s="393" t="s">
        <v>18</v>
      </c>
    </row>
    <row r="21" spans="1:2">
      <c r="A21" s="11">
        <v>1</v>
      </c>
      <c r="B21" s="399" t="s">
        <v>19</v>
      </c>
    </row>
    <row r="22" spans="1:2">
      <c r="A22" s="11">
        <v>2</v>
      </c>
      <c r="B22" s="394" t="s">
        <v>20</v>
      </c>
    </row>
    <row r="23" spans="1:2">
      <c r="A23" s="11">
        <v>3</v>
      </c>
      <c r="B23" s="394" t="s">
        <v>21</v>
      </c>
    </row>
    <row r="24" spans="1:2">
      <c r="A24" s="11">
        <v>4</v>
      </c>
      <c r="B24" s="394" t="s">
        <v>22</v>
      </c>
    </row>
    <row r="25" spans="1:2">
      <c r="A25" s="11">
        <v>5</v>
      </c>
      <c r="B25" s="394" t="s">
        <v>23</v>
      </c>
    </row>
    <row r="26" spans="1:2">
      <c r="A26" s="11">
        <v>6</v>
      </c>
      <c r="B26" s="394" t="s">
        <v>24</v>
      </c>
    </row>
    <row r="27" spans="1:2">
      <c r="A27" s="11">
        <v>7</v>
      </c>
      <c r="B27" s="394" t="s">
        <v>25</v>
      </c>
    </row>
    <row r="28" spans="1:2">
      <c r="A28" s="11"/>
      <c r="B28" s="394"/>
    </row>
    <row r="29" ht="20.25" spans="1:2">
      <c r="A29" s="392"/>
      <c r="B29" s="393" t="s">
        <v>26</v>
      </c>
    </row>
    <row r="30" spans="1:2">
      <c r="A30" s="11">
        <v>1</v>
      </c>
      <c r="B30" s="399" t="s">
        <v>27</v>
      </c>
    </row>
    <row r="31" spans="1:2">
      <c r="A31" s="11">
        <v>2</v>
      </c>
      <c r="B31" s="394" t="s">
        <v>28</v>
      </c>
    </row>
    <row r="32" spans="1:2">
      <c r="A32" s="11">
        <v>3</v>
      </c>
      <c r="B32" s="394" t="s">
        <v>29</v>
      </c>
    </row>
    <row r="33" ht="28.5" spans="1:2">
      <c r="A33" s="11">
        <v>4</v>
      </c>
      <c r="B33" s="394" t="s">
        <v>30</v>
      </c>
    </row>
    <row r="34" spans="1:2">
      <c r="A34" s="11">
        <v>5</v>
      </c>
      <c r="B34" s="394" t="s">
        <v>31</v>
      </c>
    </row>
    <row r="35" spans="1:2">
      <c r="A35" s="11">
        <v>6</v>
      </c>
      <c r="B35" s="394" t="s">
        <v>32</v>
      </c>
    </row>
    <row r="36" spans="1:2">
      <c r="A36" s="11">
        <v>7</v>
      </c>
      <c r="B36" s="394" t="s">
        <v>33</v>
      </c>
    </row>
    <row r="37" spans="1:2">
      <c r="A37" s="11"/>
      <c r="B37" s="394"/>
    </row>
    <row r="39" spans="1:2">
      <c r="A39" s="400" t="s">
        <v>34</v>
      </c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P6" sqref="P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74" t="s">
        <v>57</v>
      </c>
      <c r="J2" s="68" t="s">
        <v>202</v>
      </c>
      <c r="K2" s="68"/>
      <c r="L2" s="68"/>
      <c r="M2" s="68"/>
      <c r="N2" s="68"/>
    </row>
    <row r="3" s="63" customFormat="1" ht="19.5" customHeight="1" spans="1:14">
      <c r="A3" s="75" t="s">
        <v>154</v>
      </c>
      <c r="B3" s="76" t="s">
        <v>155</v>
      </c>
      <c r="C3" s="76"/>
      <c r="D3" s="76"/>
      <c r="E3" s="76"/>
      <c r="F3" s="76"/>
      <c r="G3" s="76"/>
      <c r="H3" s="73"/>
      <c r="I3" s="75" t="s">
        <v>156</v>
      </c>
      <c r="J3" s="75"/>
      <c r="K3" s="75"/>
      <c r="L3" s="75"/>
      <c r="M3" s="75"/>
      <c r="N3" s="75"/>
    </row>
    <row r="4" s="63" customFormat="1" ht="19.5" customHeight="1" spans="1:14">
      <c r="A4" s="75"/>
      <c r="B4" s="77" t="s">
        <v>157</v>
      </c>
      <c r="C4" s="77" t="s">
        <v>158</v>
      </c>
      <c r="D4" s="77" t="s">
        <v>159</v>
      </c>
      <c r="E4" s="77" t="s">
        <v>160</v>
      </c>
      <c r="F4" s="77" t="s">
        <v>161</v>
      </c>
      <c r="G4" s="77" t="s">
        <v>162</v>
      </c>
      <c r="H4" s="73"/>
      <c r="I4" s="75" t="s">
        <v>316</v>
      </c>
      <c r="J4" s="75" t="s">
        <v>316</v>
      </c>
      <c r="K4" s="75" t="s">
        <v>315</v>
      </c>
      <c r="L4" s="75" t="s">
        <v>317</v>
      </c>
      <c r="M4" s="75" t="s">
        <v>318</v>
      </c>
      <c r="N4" s="75" t="s">
        <v>317</v>
      </c>
    </row>
    <row r="5" s="63" customFormat="1" ht="19.5" customHeight="1" spans="1:14">
      <c r="A5" s="75"/>
      <c r="B5" s="77" t="s">
        <v>164</v>
      </c>
      <c r="C5" s="77" t="s">
        <v>165</v>
      </c>
      <c r="D5" s="77" t="s">
        <v>166</v>
      </c>
      <c r="E5" s="77" t="s">
        <v>167</v>
      </c>
      <c r="F5" s="77" t="s">
        <v>168</v>
      </c>
      <c r="G5" s="77" t="s">
        <v>169</v>
      </c>
      <c r="H5" s="73"/>
      <c r="I5" s="78" t="s">
        <v>157</v>
      </c>
      <c r="J5" s="78" t="s">
        <v>158</v>
      </c>
      <c r="K5" s="78" t="s">
        <v>159</v>
      </c>
      <c r="L5" s="78" t="s">
        <v>160</v>
      </c>
      <c r="M5" s="78" t="s">
        <v>161</v>
      </c>
      <c r="N5" s="78" t="s">
        <v>162</v>
      </c>
    </row>
    <row r="6" s="63" customFormat="1" ht="19.5" customHeight="1" spans="1:14">
      <c r="A6" s="79" t="s">
        <v>172</v>
      </c>
      <c r="B6" s="80">
        <f>C6-1</f>
        <v>64.5</v>
      </c>
      <c r="C6" s="80">
        <f>D6-2</f>
        <v>65.5</v>
      </c>
      <c r="D6" s="80">
        <v>67.5</v>
      </c>
      <c r="E6" s="80">
        <f>D6+2</f>
        <v>69.5</v>
      </c>
      <c r="F6" s="80">
        <f>E6+2</f>
        <v>71.5</v>
      </c>
      <c r="G6" s="80">
        <f>F6+1</f>
        <v>72.5</v>
      </c>
      <c r="H6" s="73"/>
      <c r="I6" s="81" t="s">
        <v>307</v>
      </c>
      <c r="J6" s="81" t="s">
        <v>307</v>
      </c>
      <c r="K6" s="81" t="s">
        <v>319</v>
      </c>
      <c r="L6" s="81" t="s">
        <v>297</v>
      </c>
      <c r="M6" s="81" t="s">
        <v>294</v>
      </c>
      <c r="N6" s="81" t="s">
        <v>302</v>
      </c>
    </row>
    <row r="7" s="63" customFormat="1" ht="19.5" customHeight="1" spans="1:14">
      <c r="A7" s="82" t="s">
        <v>175</v>
      </c>
      <c r="B7" s="80">
        <f>C7-4</f>
        <v>102</v>
      </c>
      <c r="C7" s="80">
        <f>D7-4</f>
        <v>106</v>
      </c>
      <c r="D7" s="80">
        <v>110</v>
      </c>
      <c r="E7" s="80">
        <f>D7+4</f>
        <v>114</v>
      </c>
      <c r="F7" s="80">
        <f>E7+4</f>
        <v>118</v>
      </c>
      <c r="G7" s="80">
        <f>F7+6</f>
        <v>124</v>
      </c>
      <c r="H7" s="73"/>
      <c r="I7" s="81" t="s">
        <v>325</v>
      </c>
      <c r="J7" s="81" t="s">
        <v>324</v>
      </c>
      <c r="K7" s="81" t="s">
        <v>323</v>
      </c>
      <c r="L7" s="81" t="s">
        <v>321</v>
      </c>
      <c r="M7" s="81" t="s">
        <v>322</v>
      </c>
      <c r="N7" s="81" t="s">
        <v>295</v>
      </c>
    </row>
    <row r="8" s="63" customFormat="1" ht="19.5" customHeight="1" spans="1:14">
      <c r="A8" s="82" t="s">
        <v>178</v>
      </c>
      <c r="B8" s="80">
        <f>C8-4</f>
        <v>100</v>
      </c>
      <c r="C8" s="80">
        <f>D8-4</f>
        <v>104</v>
      </c>
      <c r="D8" s="80" t="s">
        <v>179</v>
      </c>
      <c r="E8" s="80">
        <f>D8+4</f>
        <v>112</v>
      </c>
      <c r="F8" s="80">
        <f>E8+5</f>
        <v>117</v>
      </c>
      <c r="G8" s="80">
        <f>F8+6</f>
        <v>123</v>
      </c>
      <c r="H8" s="73"/>
      <c r="I8" s="81" t="s">
        <v>324</v>
      </c>
      <c r="J8" s="81" t="s">
        <v>295</v>
      </c>
      <c r="K8" s="81" t="s">
        <v>323</v>
      </c>
      <c r="L8" s="81" t="s">
        <v>296</v>
      </c>
      <c r="M8" s="81" t="s">
        <v>325</v>
      </c>
      <c r="N8" s="81" t="s">
        <v>307</v>
      </c>
    </row>
    <row r="9" s="63" customFormat="1" ht="19.5" customHeight="1" spans="1:14">
      <c r="A9" s="82" t="s">
        <v>180</v>
      </c>
      <c r="B9" s="80">
        <f>C9-1.2</f>
        <v>43.6</v>
      </c>
      <c r="C9" s="80">
        <f>D9-1.2</f>
        <v>44.8</v>
      </c>
      <c r="D9" s="80" t="s">
        <v>181</v>
      </c>
      <c r="E9" s="80">
        <f>D9+1.2</f>
        <v>47.2</v>
      </c>
      <c r="F9" s="80">
        <f>E9+1.2</f>
        <v>48.4</v>
      </c>
      <c r="G9" s="80">
        <f>F9+1.4</f>
        <v>49.8</v>
      </c>
      <c r="H9" s="73"/>
      <c r="I9" s="81" t="s">
        <v>301</v>
      </c>
      <c r="J9" s="81" t="s">
        <v>330</v>
      </c>
      <c r="K9" s="81" t="s">
        <v>329</v>
      </c>
      <c r="L9" s="81" t="s">
        <v>327</v>
      </c>
      <c r="M9" s="81" t="s">
        <v>307</v>
      </c>
      <c r="N9" s="81" t="s">
        <v>326</v>
      </c>
    </row>
    <row r="10" s="63" customFormat="1" ht="19.5" customHeight="1" spans="1:14">
      <c r="A10" s="82" t="s">
        <v>183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73"/>
      <c r="I10" s="81" t="s">
        <v>305</v>
      </c>
      <c r="J10" s="81" t="s">
        <v>293</v>
      </c>
      <c r="K10" s="81" t="s">
        <v>305</v>
      </c>
      <c r="L10" s="81" t="s">
        <v>305</v>
      </c>
      <c r="M10" s="81" t="s">
        <v>305</v>
      </c>
      <c r="N10" s="81" t="s">
        <v>307</v>
      </c>
    </row>
    <row r="11" s="63" customFormat="1" ht="19.5" customHeight="1" spans="1:14">
      <c r="A11" s="82" t="s">
        <v>187</v>
      </c>
      <c r="B11" s="80">
        <f>C11-0.7</f>
        <v>18.1</v>
      </c>
      <c r="C11" s="80">
        <f>D11-0.7</f>
        <v>18.8</v>
      </c>
      <c r="D11" s="80" t="s">
        <v>188</v>
      </c>
      <c r="E11" s="80">
        <f>D11+0.7</f>
        <v>20.2</v>
      </c>
      <c r="F11" s="80">
        <f>E11+0.7</f>
        <v>20.9</v>
      </c>
      <c r="G11" s="80">
        <f>F11+0.95</f>
        <v>21.85</v>
      </c>
      <c r="H11" s="73"/>
      <c r="I11" s="81" t="s">
        <v>303</v>
      </c>
      <c r="J11" s="81" t="s">
        <v>307</v>
      </c>
      <c r="K11" s="81" t="s">
        <v>331</v>
      </c>
      <c r="L11" s="81" t="s">
        <v>305</v>
      </c>
      <c r="M11" s="81" t="s">
        <v>332</v>
      </c>
      <c r="N11" s="81" t="s">
        <v>331</v>
      </c>
    </row>
    <row r="12" s="63" customFormat="1" ht="19.5" customHeight="1" spans="1:14">
      <c r="A12" s="83" t="s">
        <v>190</v>
      </c>
      <c r="B12" s="84">
        <f>C12-0.4</f>
        <v>16.7</v>
      </c>
      <c r="C12" s="84">
        <f>D12-0.4</f>
        <v>17.1</v>
      </c>
      <c r="D12" s="84">
        <v>17.5</v>
      </c>
      <c r="E12" s="84">
        <f>D12+0.4</f>
        <v>17.9</v>
      </c>
      <c r="F12" s="84">
        <f>E12+0.4</f>
        <v>18.3</v>
      </c>
      <c r="G12" s="84">
        <f>F12+0.6</f>
        <v>18.9</v>
      </c>
      <c r="H12" s="73"/>
      <c r="I12" s="85" t="s">
        <v>300</v>
      </c>
      <c r="J12" s="85" t="s">
        <v>335</v>
      </c>
      <c r="K12" s="85" t="s">
        <v>305</v>
      </c>
      <c r="L12" s="81" t="s">
        <v>356</v>
      </c>
      <c r="M12" s="81" t="s">
        <v>334</v>
      </c>
      <c r="N12" s="85" t="s">
        <v>357</v>
      </c>
    </row>
    <row r="13" s="63" customFormat="1" ht="19.5" customHeight="1" spans="1:14">
      <c r="A13" s="77" t="s">
        <v>192</v>
      </c>
      <c r="B13" s="86">
        <f>C13-0.4</f>
        <v>19.2</v>
      </c>
      <c r="C13" s="86">
        <f>D13-0.4</f>
        <v>19.6</v>
      </c>
      <c r="D13" s="86">
        <v>20</v>
      </c>
      <c r="E13" s="86">
        <f>D13+0.4</f>
        <v>20.4</v>
      </c>
      <c r="F13" s="86">
        <f>E13+0.4</f>
        <v>20.8</v>
      </c>
      <c r="G13" s="86">
        <f>F13+0.6</f>
        <v>21.4</v>
      </c>
      <c r="H13" s="73"/>
      <c r="I13" s="85" t="s">
        <v>332</v>
      </c>
      <c r="J13" s="85" t="s">
        <v>339</v>
      </c>
      <c r="K13" s="85" t="s">
        <v>328</v>
      </c>
      <c r="L13" s="81" t="s">
        <v>337</v>
      </c>
      <c r="M13" s="81" t="s">
        <v>307</v>
      </c>
      <c r="N13" s="85" t="s">
        <v>336</v>
      </c>
    </row>
    <row r="14" s="63" customFormat="1" ht="19.5" customHeight="1" spans="1:14">
      <c r="A14" s="77" t="s">
        <v>193</v>
      </c>
      <c r="B14" s="86">
        <f>C14-0.2</f>
        <v>10.6</v>
      </c>
      <c r="C14" s="86">
        <f>D14-0.2</f>
        <v>10.8</v>
      </c>
      <c r="D14" s="86">
        <v>11</v>
      </c>
      <c r="E14" s="86">
        <f>D14+0.2</f>
        <v>11.2</v>
      </c>
      <c r="F14" s="86">
        <f>E14+0.2</f>
        <v>11.4</v>
      </c>
      <c r="G14" s="86">
        <f>F14+0.25</f>
        <v>11.65</v>
      </c>
      <c r="H14" s="73"/>
      <c r="I14" s="85" t="s">
        <v>341</v>
      </c>
      <c r="J14" s="85" t="s">
        <v>342</v>
      </c>
      <c r="K14" s="85" t="s">
        <v>306</v>
      </c>
      <c r="L14" s="81" t="s">
        <v>340</v>
      </c>
      <c r="M14" s="81" t="s">
        <v>305</v>
      </c>
      <c r="N14" s="85" t="s">
        <v>299</v>
      </c>
    </row>
    <row r="15" s="63" customFormat="1" ht="19.5" customHeight="1" spans="1:14">
      <c r="A15" s="82" t="s">
        <v>195</v>
      </c>
      <c r="B15" s="86">
        <f>C15</f>
        <v>1.5</v>
      </c>
      <c r="C15" s="86">
        <f>D15</f>
        <v>1.5</v>
      </c>
      <c r="D15" s="86">
        <v>1.5</v>
      </c>
      <c r="E15" s="86">
        <f t="shared" ref="E15:G15" si="0">D15</f>
        <v>1.5</v>
      </c>
      <c r="F15" s="86">
        <f t="shared" si="0"/>
        <v>1.5</v>
      </c>
      <c r="G15" s="86">
        <f t="shared" si="0"/>
        <v>1.5</v>
      </c>
      <c r="H15" s="73"/>
      <c r="I15" s="85" t="s">
        <v>305</v>
      </c>
      <c r="J15" s="85" t="s">
        <v>305</v>
      </c>
      <c r="K15" s="85" t="s">
        <v>305</v>
      </c>
      <c r="L15" s="85" t="s">
        <v>305</v>
      </c>
      <c r="M15" s="85" t="s">
        <v>305</v>
      </c>
      <c r="N15" s="85" t="s">
        <v>305</v>
      </c>
    </row>
    <row r="16" s="63" customFormat="1" ht="14.25" spans="1:14">
      <c r="A16" s="64" t="s">
        <v>196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63" customFormat="1" ht="14.25" spans="1:14">
      <c r="A17" s="63" t="s">
        <v>197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  <c r="N17" s="87"/>
    </row>
    <row r="18" s="63" customFormat="1" ht="14.25" spans="1:14">
      <c r="A18" s="87"/>
      <c r="B18" s="87"/>
      <c r="C18" s="87"/>
      <c r="D18" s="87"/>
      <c r="E18" s="87"/>
      <c r="F18" s="87"/>
      <c r="G18" s="87"/>
      <c r="H18" s="87"/>
      <c r="I18" s="89" t="s">
        <v>358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1:14">
      <c r="I19" s="90"/>
      <c r="J19" s="90"/>
    </row>
    <row r="20" s="63" customFormat="1" customHeight="1" spans="1:14">
      <c r="I20" s="90"/>
      <c r="J20" s="9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I29" sqref="I2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360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7" t="s">
        <v>373</v>
      </c>
      <c r="O2" s="5" t="s">
        <v>374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58"/>
      <c r="O3" s="22"/>
    </row>
    <row r="4" s="55" customFormat="1" spans="1:16">
      <c r="A4" s="7">
        <v>1</v>
      </c>
      <c r="B4" s="8">
        <v>250929027</v>
      </c>
      <c r="C4" s="7" t="s">
        <v>376</v>
      </c>
      <c r="D4" s="7" t="s">
        <v>118</v>
      </c>
      <c r="E4" s="7" t="s">
        <v>62</v>
      </c>
      <c r="F4" s="7" t="s">
        <v>202</v>
      </c>
      <c r="G4" s="7" t="s">
        <v>377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378</v>
      </c>
      <c r="P4" s="60"/>
    </row>
    <row r="5" s="55" customFormat="1" spans="1:16">
      <c r="A5" s="7">
        <v>2</v>
      </c>
      <c r="B5" s="8">
        <v>250925011</v>
      </c>
      <c r="C5" s="7" t="s">
        <v>376</v>
      </c>
      <c r="D5" s="7" t="s">
        <v>118</v>
      </c>
      <c r="E5" s="7" t="s">
        <v>62</v>
      </c>
      <c r="F5" s="7" t="s">
        <v>202</v>
      </c>
      <c r="G5" s="7" t="s">
        <v>377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378</v>
      </c>
      <c r="P5" s="60"/>
    </row>
    <row r="6" s="55" customFormat="1" spans="1:16">
      <c r="A6" s="7">
        <v>3</v>
      </c>
      <c r="B6" s="8">
        <v>250929022</v>
      </c>
      <c r="C6" s="7" t="s">
        <v>376</v>
      </c>
      <c r="D6" s="7" t="s">
        <v>120</v>
      </c>
      <c r="E6" s="7" t="s">
        <v>62</v>
      </c>
      <c r="F6" s="7" t="s">
        <v>202</v>
      </c>
      <c r="G6" s="7" t="s">
        <v>377</v>
      </c>
      <c r="H6" s="9"/>
      <c r="I6" s="9">
        <v>0</v>
      </c>
      <c r="J6" s="9">
        <v>0</v>
      </c>
      <c r="K6" s="9">
        <v>1</v>
      </c>
      <c r="L6" s="9">
        <v>1</v>
      </c>
      <c r="M6" s="9">
        <v>1</v>
      </c>
      <c r="N6" s="59"/>
      <c r="O6" s="7" t="s">
        <v>378</v>
      </c>
      <c r="P6" s="60"/>
    </row>
    <row r="7" s="55" customFormat="1" spans="1:16">
      <c r="A7" s="7">
        <v>4</v>
      </c>
      <c r="B7" s="61" t="s">
        <v>379</v>
      </c>
      <c r="C7" s="7" t="s">
        <v>376</v>
      </c>
      <c r="D7" s="7" t="s">
        <v>120</v>
      </c>
      <c r="E7" s="7" t="s">
        <v>62</v>
      </c>
      <c r="F7" s="7" t="s">
        <v>202</v>
      </c>
      <c r="G7" s="7" t="s">
        <v>377</v>
      </c>
      <c r="H7" s="9"/>
      <c r="I7" s="9">
        <v>1</v>
      </c>
      <c r="J7" s="9">
        <v>1</v>
      </c>
      <c r="K7" s="9">
        <v>0</v>
      </c>
      <c r="L7" s="9">
        <v>1</v>
      </c>
      <c r="M7" s="9">
        <v>0</v>
      </c>
      <c r="N7" s="59"/>
      <c r="O7" s="7" t="s">
        <v>378</v>
      </c>
      <c r="P7" s="60"/>
    </row>
    <row r="8" s="55" customFormat="1" spans="1:16">
      <c r="A8" s="7">
        <v>5</v>
      </c>
      <c r="B8" s="8" t="s">
        <v>380</v>
      </c>
      <c r="C8" s="7" t="s">
        <v>376</v>
      </c>
      <c r="D8" s="7" t="s">
        <v>120</v>
      </c>
      <c r="E8" s="7" t="s">
        <v>62</v>
      </c>
      <c r="F8" s="7" t="s">
        <v>202</v>
      </c>
      <c r="G8" s="7" t="s">
        <v>377</v>
      </c>
      <c r="H8" s="9"/>
      <c r="I8" s="9">
        <v>1</v>
      </c>
      <c r="J8" s="9">
        <v>1</v>
      </c>
      <c r="K8" s="9">
        <v>0</v>
      </c>
      <c r="L8" s="9">
        <v>0</v>
      </c>
      <c r="M8" s="9">
        <v>0</v>
      </c>
      <c r="N8" s="59"/>
      <c r="O8" s="7" t="s">
        <v>378</v>
      </c>
      <c r="P8" s="60"/>
    </row>
    <row r="9" s="55" customFormat="1" spans="1:16">
      <c r="A9" s="7">
        <v>6</v>
      </c>
      <c r="B9" s="8">
        <v>250105004</v>
      </c>
      <c r="C9" s="7" t="s">
        <v>376</v>
      </c>
      <c r="D9" s="7" t="s">
        <v>122</v>
      </c>
      <c r="E9" s="7" t="s">
        <v>62</v>
      </c>
      <c r="F9" s="7" t="s">
        <v>202</v>
      </c>
      <c r="G9" s="7" t="s">
        <v>377</v>
      </c>
      <c r="H9" s="9"/>
      <c r="I9" s="9">
        <v>0</v>
      </c>
      <c r="J9" s="9">
        <v>1</v>
      </c>
      <c r="K9" s="9">
        <v>1</v>
      </c>
      <c r="L9" s="9">
        <v>0</v>
      </c>
      <c r="M9" s="9">
        <v>0</v>
      </c>
      <c r="N9" s="59"/>
      <c r="O9" s="7" t="s">
        <v>378</v>
      </c>
      <c r="P9" s="60"/>
    </row>
    <row r="10" s="55" customFormat="1" spans="1:16">
      <c r="A10" s="7">
        <v>7</v>
      </c>
      <c r="B10" s="8">
        <v>250105002</v>
      </c>
      <c r="C10" s="7" t="s">
        <v>376</v>
      </c>
      <c r="D10" s="7" t="s">
        <v>122</v>
      </c>
      <c r="E10" s="7" t="s">
        <v>62</v>
      </c>
      <c r="F10" s="7" t="s">
        <v>202</v>
      </c>
      <c r="G10" s="7" t="s">
        <v>377</v>
      </c>
      <c r="H10" s="9"/>
      <c r="I10" s="9">
        <v>0</v>
      </c>
      <c r="J10" s="9">
        <v>0</v>
      </c>
      <c r="K10" s="9">
        <v>0</v>
      </c>
      <c r="L10" s="9">
        <v>1</v>
      </c>
      <c r="M10" s="9">
        <v>1</v>
      </c>
      <c r="N10" s="59"/>
      <c r="O10" s="7" t="s">
        <v>378</v>
      </c>
      <c r="P10" s="60"/>
    </row>
    <row r="11" s="55" customFormat="1" spans="1:16">
      <c r="A11" s="7">
        <v>8</v>
      </c>
      <c r="B11" s="8">
        <v>250925012</v>
      </c>
      <c r="C11" s="7" t="s">
        <v>376</v>
      </c>
      <c r="D11" s="7" t="s">
        <v>121</v>
      </c>
      <c r="E11" s="7" t="s">
        <v>62</v>
      </c>
      <c r="F11" s="7" t="s">
        <v>202</v>
      </c>
      <c r="G11" s="7" t="s">
        <v>377</v>
      </c>
      <c r="H11" s="9"/>
      <c r="I11" s="9">
        <v>0</v>
      </c>
      <c r="J11" s="9">
        <v>0</v>
      </c>
      <c r="K11" s="9">
        <v>0</v>
      </c>
      <c r="L11" s="9">
        <v>1</v>
      </c>
      <c r="M11" s="9">
        <v>1</v>
      </c>
      <c r="N11" s="59"/>
      <c r="O11" s="7" t="s">
        <v>378</v>
      </c>
      <c r="P11" s="60"/>
    </row>
    <row r="12" s="2" customFormat="1" ht="18.75" spans="1:16">
      <c r="A12" s="12" t="s">
        <v>381</v>
      </c>
      <c r="B12" s="13"/>
      <c r="C12" s="13"/>
      <c r="D12" s="14"/>
      <c r="E12" s="15"/>
      <c r="F12" s="31"/>
      <c r="G12" s="31"/>
      <c r="H12" s="31"/>
      <c r="I12" s="16"/>
      <c r="J12" s="12" t="s">
        <v>382</v>
      </c>
      <c r="K12" s="13"/>
      <c r="L12" s="13"/>
      <c r="M12" s="14"/>
      <c r="N12" s="62"/>
      <c r="O12" s="17"/>
    </row>
    <row r="13" ht="33" customHeight="1" spans="1:16">
      <c r="A13" s="18" t="s">
        <v>383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360</v>
      </c>
      <c r="B2" s="5" t="s">
        <v>365</v>
      </c>
      <c r="C2" s="5" t="s">
        <v>361</v>
      </c>
      <c r="D2" s="5" t="s">
        <v>362</v>
      </c>
      <c r="E2" s="5" t="s">
        <v>363</v>
      </c>
      <c r="F2" s="5" t="s">
        <v>364</v>
      </c>
      <c r="G2" s="4" t="s">
        <v>385</v>
      </c>
      <c r="H2" s="4"/>
      <c r="I2" s="4" t="s">
        <v>386</v>
      </c>
      <c r="J2" s="4"/>
      <c r="K2" s="20" t="s">
        <v>387</v>
      </c>
      <c r="L2" s="51" t="s">
        <v>388</v>
      </c>
      <c r="M2" s="21" t="s">
        <v>389</v>
      </c>
    </row>
    <row r="3" s="1" customFormat="1" ht="16.5" spans="1:13">
      <c r="A3" s="4"/>
      <c r="B3" s="22"/>
      <c r="C3" s="22"/>
      <c r="D3" s="22"/>
      <c r="E3" s="22"/>
      <c r="F3" s="22"/>
      <c r="G3" s="4" t="s">
        <v>390</v>
      </c>
      <c r="H3" s="4" t="s">
        <v>391</v>
      </c>
      <c r="I3" s="4" t="s">
        <v>390</v>
      </c>
      <c r="J3" s="4" t="s">
        <v>391</v>
      </c>
      <c r="K3" s="23"/>
      <c r="L3" s="52"/>
      <c r="M3" s="24"/>
    </row>
    <row r="4" spans="1:13">
      <c r="A4" s="6">
        <v>1</v>
      </c>
      <c r="B4" s="7"/>
      <c r="C4" s="8">
        <v>250929027</v>
      </c>
      <c r="D4" s="7" t="s">
        <v>376</v>
      </c>
      <c r="E4" s="7" t="s">
        <v>118</v>
      </c>
      <c r="F4" s="7" t="s">
        <v>62</v>
      </c>
      <c r="G4" s="53">
        <v>-1.5</v>
      </c>
      <c r="H4" s="53">
        <v>0</v>
      </c>
      <c r="I4" s="53">
        <v>0</v>
      </c>
      <c r="J4" s="53">
        <v>0</v>
      </c>
      <c r="K4" s="9" t="s">
        <v>392</v>
      </c>
      <c r="L4" s="9" t="s">
        <v>378</v>
      </c>
      <c r="M4" s="9" t="s">
        <v>378</v>
      </c>
    </row>
    <row r="5" spans="1:13">
      <c r="A5" s="6">
        <v>2</v>
      </c>
      <c r="B5" s="7"/>
      <c r="C5" s="8">
        <v>250925011</v>
      </c>
      <c r="D5" s="7" t="s">
        <v>376</v>
      </c>
      <c r="E5" s="7" t="s">
        <v>118</v>
      </c>
      <c r="F5" s="7" t="s">
        <v>62</v>
      </c>
      <c r="G5" s="53">
        <v>-0.5</v>
      </c>
      <c r="H5" s="53">
        <v>0.5</v>
      </c>
      <c r="I5" s="53">
        <v>-1</v>
      </c>
      <c r="J5" s="53">
        <v>0</v>
      </c>
      <c r="K5" s="9" t="s">
        <v>393</v>
      </c>
      <c r="L5" s="9" t="s">
        <v>378</v>
      </c>
      <c r="M5" s="9" t="s">
        <v>378</v>
      </c>
    </row>
    <row r="6" spans="1:13">
      <c r="A6" s="6">
        <v>3</v>
      </c>
      <c r="B6" s="7"/>
      <c r="C6" s="8">
        <v>250929022</v>
      </c>
      <c r="D6" s="7" t="s">
        <v>376</v>
      </c>
      <c r="E6" s="7" t="s">
        <v>120</v>
      </c>
      <c r="F6" s="7" t="s">
        <v>62</v>
      </c>
      <c r="G6" s="53">
        <v>-1</v>
      </c>
      <c r="H6" s="53">
        <v>1</v>
      </c>
      <c r="I6" s="53">
        <v>-1</v>
      </c>
      <c r="J6" s="53">
        <v>0</v>
      </c>
      <c r="K6" s="9" t="s">
        <v>394</v>
      </c>
      <c r="L6" s="9" t="s">
        <v>378</v>
      </c>
      <c r="M6" s="9" t="s">
        <v>378</v>
      </c>
    </row>
    <row r="7" spans="1:13">
      <c r="A7" s="6">
        <v>4</v>
      </c>
      <c r="B7" s="7"/>
      <c r="C7" s="8" t="s">
        <v>379</v>
      </c>
      <c r="D7" s="7" t="s">
        <v>376</v>
      </c>
      <c r="E7" s="7" t="s">
        <v>120</v>
      </c>
      <c r="F7" s="7" t="s">
        <v>62</v>
      </c>
      <c r="G7" s="53">
        <v>-2</v>
      </c>
      <c r="H7" s="53">
        <v>1</v>
      </c>
      <c r="I7" s="53">
        <v>-1.5</v>
      </c>
      <c r="J7" s="53">
        <v>0</v>
      </c>
      <c r="K7" s="9" t="s">
        <v>395</v>
      </c>
      <c r="L7" s="9" t="s">
        <v>378</v>
      </c>
      <c r="M7" s="9" t="s">
        <v>378</v>
      </c>
    </row>
    <row r="8" spans="1:13">
      <c r="A8" s="6">
        <v>5</v>
      </c>
      <c r="B8" s="7"/>
      <c r="C8" s="8" t="s">
        <v>380</v>
      </c>
      <c r="D8" s="7" t="s">
        <v>376</v>
      </c>
      <c r="E8" s="7" t="s">
        <v>120</v>
      </c>
      <c r="F8" s="7" t="s">
        <v>62</v>
      </c>
      <c r="G8" s="53">
        <v>-0.5</v>
      </c>
      <c r="H8" s="53">
        <v>0.5</v>
      </c>
      <c r="I8" s="53">
        <v>-0.5</v>
      </c>
      <c r="J8" s="53">
        <v>0.5</v>
      </c>
      <c r="K8" s="9" t="s">
        <v>396</v>
      </c>
      <c r="L8" s="9" t="s">
        <v>378</v>
      </c>
      <c r="M8" s="9" t="s">
        <v>378</v>
      </c>
    </row>
    <row r="9" spans="1:13">
      <c r="A9" s="6">
        <v>6</v>
      </c>
      <c r="B9" s="7"/>
      <c r="C9" s="8">
        <v>250105004</v>
      </c>
      <c r="D9" s="7" t="s">
        <v>376</v>
      </c>
      <c r="E9" s="7" t="s">
        <v>122</v>
      </c>
      <c r="F9" s="7" t="s">
        <v>62</v>
      </c>
      <c r="G9" s="53">
        <v>-1.5</v>
      </c>
      <c r="H9" s="53">
        <v>0</v>
      </c>
      <c r="I9" s="53">
        <v>-1</v>
      </c>
      <c r="J9" s="53">
        <v>0</v>
      </c>
      <c r="K9" s="9" t="s">
        <v>394</v>
      </c>
      <c r="L9" s="9" t="s">
        <v>378</v>
      </c>
      <c r="M9" s="9" t="s">
        <v>378</v>
      </c>
    </row>
    <row r="10" spans="1:13">
      <c r="A10" s="6">
        <v>7</v>
      </c>
      <c r="B10" s="7"/>
      <c r="C10" s="8">
        <v>250105002</v>
      </c>
      <c r="D10" s="7" t="s">
        <v>376</v>
      </c>
      <c r="E10" s="7" t="s">
        <v>122</v>
      </c>
      <c r="F10" s="7" t="s">
        <v>62</v>
      </c>
      <c r="G10" s="53">
        <v>0</v>
      </c>
      <c r="H10" s="53">
        <v>0</v>
      </c>
      <c r="I10" s="53">
        <v>0</v>
      </c>
      <c r="J10" s="53">
        <v>0</v>
      </c>
      <c r="K10" s="9" t="s">
        <v>394</v>
      </c>
      <c r="L10" s="9" t="s">
        <v>378</v>
      </c>
      <c r="M10" s="9" t="s">
        <v>378</v>
      </c>
    </row>
    <row r="11" customFormat="1" spans="1:13">
      <c r="A11" s="6">
        <v>8</v>
      </c>
      <c r="B11" s="7"/>
      <c r="C11" s="8">
        <v>250925012</v>
      </c>
      <c r="D11" s="7" t="s">
        <v>376</v>
      </c>
      <c r="E11" s="7" t="s">
        <v>121</v>
      </c>
      <c r="F11" s="7" t="s">
        <v>62</v>
      </c>
      <c r="G11" s="53">
        <v>-2</v>
      </c>
      <c r="H11" s="53">
        <v>1</v>
      </c>
      <c r="I11" s="53">
        <v>-0.5</v>
      </c>
      <c r="J11" s="53">
        <v>0.5</v>
      </c>
      <c r="K11" s="9" t="s">
        <v>397</v>
      </c>
      <c r="L11" s="9" t="s">
        <v>378</v>
      </c>
      <c r="M11" s="9" t="s">
        <v>378</v>
      </c>
    </row>
    <row r="12" s="2" customFormat="1" ht="18.75" spans="1:13">
      <c r="A12" s="12" t="s">
        <v>381</v>
      </c>
      <c r="B12" s="13"/>
      <c r="C12" s="13"/>
      <c r="D12" s="13"/>
      <c r="E12" s="14"/>
      <c r="F12" s="15"/>
      <c r="G12" s="16"/>
      <c r="H12" s="12" t="s">
        <v>382</v>
      </c>
      <c r="I12" s="13"/>
      <c r="J12" s="13"/>
      <c r="K12" s="14"/>
      <c r="L12" s="54"/>
      <c r="M12" s="17"/>
    </row>
    <row r="13" ht="32" customHeight="1" spans="1:13">
      <c r="A13" s="18" t="s">
        <v>398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400</v>
      </c>
      <c r="B2" s="5" t="s">
        <v>365</v>
      </c>
      <c r="C2" s="5" t="s">
        <v>361</v>
      </c>
      <c r="D2" s="5" t="s">
        <v>362</v>
      </c>
      <c r="E2" s="5" t="s">
        <v>363</v>
      </c>
      <c r="F2" s="5" t="s">
        <v>364</v>
      </c>
      <c r="G2" s="32" t="s">
        <v>401</v>
      </c>
      <c r="H2" s="33"/>
      <c r="I2" s="34"/>
      <c r="J2" s="32" t="s">
        <v>402</v>
      </c>
      <c r="K2" s="33"/>
      <c r="L2" s="34"/>
      <c r="M2" s="32" t="s">
        <v>403</v>
      </c>
      <c r="N2" s="33"/>
      <c r="O2" s="34"/>
      <c r="P2" s="32" t="s">
        <v>404</v>
      </c>
      <c r="Q2" s="33"/>
      <c r="R2" s="34"/>
      <c r="S2" s="33" t="s">
        <v>405</v>
      </c>
      <c r="T2" s="33"/>
      <c r="U2" s="34"/>
      <c r="V2" s="27" t="s">
        <v>406</v>
      </c>
      <c r="W2" s="27" t="s">
        <v>374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407</v>
      </c>
      <c r="H3" s="4" t="s">
        <v>68</v>
      </c>
      <c r="I3" s="4" t="s">
        <v>365</v>
      </c>
      <c r="J3" s="4" t="s">
        <v>407</v>
      </c>
      <c r="K3" s="4" t="s">
        <v>68</v>
      </c>
      <c r="L3" s="4" t="s">
        <v>365</v>
      </c>
      <c r="M3" s="4" t="s">
        <v>407</v>
      </c>
      <c r="N3" s="4" t="s">
        <v>68</v>
      </c>
      <c r="O3" s="4" t="s">
        <v>365</v>
      </c>
      <c r="P3" s="4" t="s">
        <v>407</v>
      </c>
      <c r="Q3" s="4" t="s">
        <v>68</v>
      </c>
      <c r="R3" s="4" t="s">
        <v>365</v>
      </c>
      <c r="S3" s="4" t="s">
        <v>407</v>
      </c>
      <c r="T3" s="4" t="s">
        <v>68</v>
      </c>
      <c r="U3" s="4" t="s">
        <v>365</v>
      </c>
      <c r="V3" s="36"/>
      <c r="W3" s="36"/>
    </row>
    <row r="4" spans="1:23">
      <c r="A4" s="37" t="s">
        <v>408</v>
      </c>
      <c r="B4" s="38" t="s">
        <v>409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410</v>
      </c>
      <c r="H5" s="33"/>
      <c r="I5" s="34"/>
      <c r="J5" s="32" t="s">
        <v>411</v>
      </c>
      <c r="K5" s="33"/>
      <c r="L5" s="34"/>
      <c r="M5" s="32" t="s">
        <v>412</v>
      </c>
      <c r="N5" s="33"/>
      <c r="O5" s="34"/>
      <c r="P5" s="32" t="s">
        <v>413</v>
      </c>
      <c r="Q5" s="33"/>
      <c r="R5" s="34"/>
      <c r="S5" s="33" t="s">
        <v>414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407</v>
      </c>
      <c r="H6" s="4" t="s">
        <v>68</v>
      </c>
      <c r="I6" s="4" t="s">
        <v>365</v>
      </c>
      <c r="J6" s="4" t="s">
        <v>407</v>
      </c>
      <c r="K6" s="4" t="s">
        <v>68</v>
      </c>
      <c r="L6" s="4" t="s">
        <v>365</v>
      </c>
      <c r="M6" s="4" t="s">
        <v>407</v>
      </c>
      <c r="N6" s="4" t="s">
        <v>68</v>
      </c>
      <c r="O6" s="4" t="s">
        <v>365</v>
      </c>
      <c r="P6" s="4" t="s">
        <v>407</v>
      </c>
      <c r="Q6" s="4" t="s">
        <v>68</v>
      </c>
      <c r="R6" s="4" t="s">
        <v>365</v>
      </c>
      <c r="S6" s="4" t="s">
        <v>407</v>
      </c>
      <c r="T6" s="4" t="s">
        <v>68</v>
      </c>
      <c r="U6" s="4" t="s">
        <v>365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415</v>
      </c>
      <c r="B11" s="13"/>
      <c r="C11" s="13"/>
      <c r="D11" s="13"/>
      <c r="E11" s="14"/>
      <c r="F11" s="15"/>
      <c r="G11" s="16"/>
      <c r="H11" s="31"/>
      <c r="I11" s="31"/>
      <c r="J11" s="12" t="s">
        <v>416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417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419</v>
      </c>
      <c r="B2" s="27" t="s">
        <v>361</v>
      </c>
      <c r="C2" s="27" t="s">
        <v>362</v>
      </c>
      <c r="D2" s="27" t="s">
        <v>363</v>
      </c>
      <c r="E2" s="27" t="s">
        <v>364</v>
      </c>
      <c r="F2" s="27" t="s">
        <v>365</v>
      </c>
      <c r="G2" s="26" t="s">
        <v>420</v>
      </c>
      <c r="H2" s="26" t="s">
        <v>421</v>
      </c>
      <c r="I2" s="26" t="s">
        <v>422</v>
      </c>
      <c r="J2" s="26" t="s">
        <v>421</v>
      </c>
      <c r="K2" s="26" t="s">
        <v>423</v>
      </c>
      <c r="L2" s="26" t="s">
        <v>421</v>
      </c>
      <c r="M2" s="27" t="s">
        <v>406</v>
      </c>
      <c r="N2" s="27" t="s">
        <v>374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419</v>
      </c>
      <c r="B4" s="29" t="s">
        <v>424</v>
      </c>
      <c r="C4" s="29" t="s">
        <v>407</v>
      </c>
      <c r="D4" s="29" t="s">
        <v>363</v>
      </c>
      <c r="E4" s="27" t="s">
        <v>364</v>
      </c>
      <c r="F4" s="27" t="s">
        <v>365</v>
      </c>
      <c r="G4" s="26" t="s">
        <v>420</v>
      </c>
      <c r="H4" s="26" t="s">
        <v>421</v>
      </c>
      <c r="I4" s="26" t="s">
        <v>422</v>
      </c>
      <c r="J4" s="26" t="s">
        <v>421</v>
      </c>
      <c r="K4" s="26" t="s">
        <v>423</v>
      </c>
      <c r="L4" s="26" t="s">
        <v>421</v>
      </c>
      <c r="M4" s="27" t="s">
        <v>406</v>
      </c>
      <c r="N4" s="27" t="s">
        <v>374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425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415</v>
      </c>
      <c r="B11" s="13"/>
      <c r="C11" s="13"/>
      <c r="D11" s="14"/>
      <c r="E11" s="15"/>
      <c r="F11" s="31"/>
      <c r="G11" s="16"/>
      <c r="H11" s="31"/>
      <c r="I11" s="12" t="s">
        <v>426</v>
      </c>
      <c r="J11" s="13"/>
      <c r="K11" s="13"/>
      <c r="L11" s="13"/>
      <c r="M11" s="13"/>
      <c r="N11" s="17"/>
    </row>
    <row r="12" ht="48" customHeight="1" spans="1:14">
      <c r="A12" s="18" t="s">
        <v>427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0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360</v>
      </c>
      <c r="B2" s="5" t="s">
        <v>365</v>
      </c>
      <c r="C2" s="5" t="s">
        <v>407</v>
      </c>
      <c r="D2" s="5" t="s">
        <v>363</v>
      </c>
      <c r="E2" s="5" t="s">
        <v>364</v>
      </c>
      <c r="F2" s="4" t="s">
        <v>429</v>
      </c>
      <c r="G2" s="4" t="s">
        <v>386</v>
      </c>
      <c r="H2" s="20" t="s">
        <v>387</v>
      </c>
      <c r="I2" s="21" t="s">
        <v>389</v>
      </c>
    </row>
    <row r="3" s="1" customFormat="1" ht="16.5" spans="1:9">
      <c r="A3" s="4"/>
      <c r="B3" s="22"/>
      <c r="C3" s="22"/>
      <c r="D3" s="22"/>
      <c r="E3" s="22"/>
      <c r="F3" s="4" t="s">
        <v>430</v>
      </c>
      <c r="G3" s="4" t="s">
        <v>390</v>
      </c>
      <c r="H3" s="23"/>
      <c r="I3" s="24"/>
    </row>
    <row r="4" spans="1:9">
      <c r="A4" s="6">
        <v>1</v>
      </c>
      <c r="B4" s="6" t="s">
        <v>431</v>
      </c>
      <c r="C4" s="9" t="s">
        <v>432</v>
      </c>
      <c r="D4" s="25" t="s">
        <v>118</v>
      </c>
      <c r="E4" s="7" t="s">
        <v>62</v>
      </c>
      <c r="F4" s="9">
        <v>-1</v>
      </c>
      <c r="G4" s="9">
        <v>-0.8</v>
      </c>
      <c r="H4" s="9">
        <v>1.8</v>
      </c>
      <c r="I4" s="9" t="s">
        <v>378</v>
      </c>
    </row>
    <row r="5" spans="1:9">
      <c r="A5" s="6">
        <v>2</v>
      </c>
      <c r="B5" s="6" t="s">
        <v>431</v>
      </c>
      <c r="C5" s="9" t="s">
        <v>432</v>
      </c>
      <c r="D5" s="25" t="s">
        <v>120</v>
      </c>
      <c r="E5" s="7" t="s">
        <v>62</v>
      </c>
      <c r="F5" s="9">
        <v>-1</v>
      </c>
      <c r="G5" s="9">
        <v>-0.8</v>
      </c>
      <c r="H5" s="9">
        <v>1.8</v>
      </c>
      <c r="I5" s="9" t="s">
        <v>378</v>
      </c>
    </row>
    <row r="6" spans="1:9">
      <c r="A6" s="6">
        <v>3</v>
      </c>
      <c r="B6" s="6" t="s">
        <v>431</v>
      </c>
      <c r="C6" s="9" t="s">
        <v>432</v>
      </c>
      <c r="D6" s="25" t="s">
        <v>121</v>
      </c>
      <c r="E6" s="7" t="s">
        <v>62</v>
      </c>
      <c r="F6" s="9">
        <v>-1</v>
      </c>
      <c r="G6" s="9">
        <v>-0.8</v>
      </c>
      <c r="H6" s="9">
        <v>1.8</v>
      </c>
      <c r="I6" s="9" t="s">
        <v>378</v>
      </c>
    </row>
    <row r="7" spans="1:9">
      <c r="A7" s="6">
        <v>4</v>
      </c>
      <c r="B7" s="6" t="s">
        <v>431</v>
      </c>
      <c r="C7" s="9" t="s">
        <v>432</v>
      </c>
      <c r="D7" s="25" t="s">
        <v>122</v>
      </c>
      <c r="E7" s="7" t="s">
        <v>62</v>
      </c>
      <c r="F7" s="9">
        <v>-1</v>
      </c>
      <c r="G7" s="9">
        <v>-0.8</v>
      </c>
      <c r="H7" s="9">
        <v>1.8</v>
      </c>
      <c r="I7" s="9" t="s">
        <v>378</v>
      </c>
    </row>
    <row r="8" spans="1:9">
      <c r="A8" s="6">
        <v>5</v>
      </c>
      <c r="B8" s="6" t="s">
        <v>431</v>
      </c>
      <c r="C8" s="9" t="s">
        <v>432</v>
      </c>
      <c r="D8" s="25" t="s">
        <v>121</v>
      </c>
      <c r="E8" s="7" t="s">
        <v>62</v>
      </c>
      <c r="F8" s="9">
        <v>-1</v>
      </c>
      <c r="G8" s="9">
        <v>-0.8</v>
      </c>
      <c r="H8" s="9">
        <v>1.8</v>
      </c>
      <c r="I8" s="9" t="s">
        <v>378</v>
      </c>
    </row>
    <row r="9" s="2" customFormat="1" ht="18.75" spans="1:9">
      <c r="A9" s="12" t="s">
        <v>433</v>
      </c>
      <c r="B9" s="13"/>
      <c r="C9" s="13"/>
      <c r="D9" s="14"/>
      <c r="E9" s="15"/>
      <c r="F9" s="12" t="s">
        <v>434</v>
      </c>
      <c r="G9" s="13"/>
      <c r="H9" s="14"/>
      <c r="I9" s="17"/>
    </row>
    <row r="10" ht="32" customHeight="1" spans="1:9">
      <c r="A10" s="18" t="s">
        <v>435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19" sqref="H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365</v>
      </c>
      <c r="C2" s="5" t="s">
        <v>361</v>
      </c>
      <c r="D2" s="5" t="s">
        <v>362</v>
      </c>
      <c r="E2" s="5" t="s">
        <v>363</v>
      </c>
      <c r="F2" s="5" t="s">
        <v>364</v>
      </c>
      <c r="G2" s="4" t="s">
        <v>437</v>
      </c>
      <c r="H2" s="4" t="s">
        <v>438</v>
      </c>
      <c r="I2" s="4" t="s">
        <v>439</v>
      </c>
      <c r="J2" s="4" t="s">
        <v>440</v>
      </c>
      <c r="K2" s="5" t="s">
        <v>406</v>
      </c>
      <c r="L2" s="5" t="s">
        <v>374</v>
      </c>
    </row>
    <row r="3" spans="1:12">
      <c r="A3" s="6" t="s">
        <v>408</v>
      </c>
      <c r="B3" s="7" t="s">
        <v>202</v>
      </c>
      <c r="C3" s="8">
        <v>250925011</v>
      </c>
      <c r="D3" s="7" t="s">
        <v>376</v>
      </c>
      <c r="E3" s="7" t="s">
        <v>118</v>
      </c>
      <c r="F3" s="7" t="s">
        <v>62</v>
      </c>
      <c r="G3" s="9" t="s">
        <v>441</v>
      </c>
      <c r="H3" s="9" t="s">
        <v>442</v>
      </c>
      <c r="I3" s="10"/>
      <c r="J3" s="10"/>
      <c r="K3" s="9" t="s">
        <v>377</v>
      </c>
      <c r="L3" s="9" t="s">
        <v>378</v>
      </c>
    </row>
    <row r="4" spans="1:12">
      <c r="A4" s="6" t="s">
        <v>443</v>
      </c>
      <c r="B4" s="7" t="s">
        <v>202</v>
      </c>
      <c r="C4" s="8">
        <v>250929022</v>
      </c>
      <c r="D4" s="7" t="s">
        <v>376</v>
      </c>
      <c r="E4" s="7" t="s">
        <v>120</v>
      </c>
      <c r="F4" s="7" t="s">
        <v>62</v>
      </c>
      <c r="G4" s="9" t="s">
        <v>441</v>
      </c>
      <c r="H4" s="9" t="s">
        <v>442</v>
      </c>
      <c r="I4" s="10"/>
      <c r="J4" s="10"/>
      <c r="K4" s="9" t="s">
        <v>377</v>
      </c>
      <c r="L4" s="9" t="s">
        <v>378</v>
      </c>
    </row>
    <row r="5" spans="1:12">
      <c r="A5" s="6" t="s">
        <v>444</v>
      </c>
      <c r="B5" s="7" t="s">
        <v>202</v>
      </c>
      <c r="C5" s="8">
        <v>250105002</v>
      </c>
      <c r="D5" s="7" t="s">
        <v>376</v>
      </c>
      <c r="E5" s="7" t="s">
        <v>122</v>
      </c>
      <c r="F5" s="7" t="s">
        <v>62</v>
      </c>
      <c r="G5" s="9" t="s">
        <v>441</v>
      </c>
      <c r="H5" s="9" t="s">
        <v>442</v>
      </c>
      <c r="I5" s="10"/>
      <c r="J5" s="10"/>
      <c r="K5" s="9" t="s">
        <v>377</v>
      </c>
      <c r="L5" s="9" t="s">
        <v>378</v>
      </c>
    </row>
    <row r="6" spans="1:12">
      <c r="A6" s="6" t="s">
        <v>445</v>
      </c>
      <c r="B6" s="7" t="s">
        <v>202</v>
      </c>
      <c r="C6" s="8">
        <v>250925012</v>
      </c>
      <c r="D6" s="7" t="s">
        <v>376</v>
      </c>
      <c r="E6" s="7" t="s">
        <v>121</v>
      </c>
      <c r="F6" s="7" t="s">
        <v>62</v>
      </c>
      <c r="G6" s="9" t="s">
        <v>441</v>
      </c>
      <c r="H6" s="9" t="s">
        <v>442</v>
      </c>
      <c r="I6" s="10"/>
      <c r="J6" s="10"/>
      <c r="K6" s="9" t="s">
        <v>377</v>
      </c>
      <c r="L6" s="9" t="s">
        <v>378</v>
      </c>
    </row>
    <row r="7" spans="1:12">
      <c r="A7" s="6" t="s">
        <v>446</v>
      </c>
      <c r="B7" s="7" t="s">
        <v>202</v>
      </c>
      <c r="C7" s="8">
        <v>250925011</v>
      </c>
      <c r="D7" s="7" t="s">
        <v>376</v>
      </c>
      <c r="E7" s="7" t="s">
        <v>118</v>
      </c>
      <c r="F7" s="7" t="s">
        <v>62</v>
      </c>
      <c r="G7" s="9" t="s">
        <v>447</v>
      </c>
      <c r="H7" s="9" t="s">
        <v>448</v>
      </c>
      <c r="I7" s="10"/>
      <c r="J7" s="10"/>
      <c r="K7" s="9" t="s">
        <v>377</v>
      </c>
      <c r="L7" s="9" t="s">
        <v>378</v>
      </c>
    </row>
    <row r="8" spans="1:12">
      <c r="A8" s="6" t="s">
        <v>449</v>
      </c>
      <c r="B8" s="7" t="s">
        <v>202</v>
      </c>
      <c r="C8" s="8">
        <v>250929022</v>
      </c>
      <c r="D8" s="7" t="s">
        <v>376</v>
      </c>
      <c r="E8" s="7" t="s">
        <v>120</v>
      </c>
      <c r="F8" s="7" t="s">
        <v>62</v>
      </c>
      <c r="G8" s="9" t="s">
        <v>447</v>
      </c>
      <c r="H8" s="9" t="s">
        <v>448</v>
      </c>
      <c r="I8" s="10"/>
      <c r="J8" s="10"/>
      <c r="K8" s="9" t="s">
        <v>377</v>
      </c>
      <c r="L8" s="9" t="s">
        <v>378</v>
      </c>
    </row>
    <row r="9" spans="1:12">
      <c r="A9" s="6" t="s">
        <v>450</v>
      </c>
      <c r="B9" s="7" t="s">
        <v>202</v>
      </c>
      <c r="C9" s="8">
        <v>250105002</v>
      </c>
      <c r="D9" s="7" t="s">
        <v>376</v>
      </c>
      <c r="E9" s="7" t="s">
        <v>122</v>
      </c>
      <c r="F9" s="7" t="s">
        <v>62</v>
      </c>
      <c r="G9" s="9" t="s">
        <v>447</v>
      </c>
      <c r="H9" s="9" t="s">
        <v>448</v>
      </c>
      <c r="I9" s="11"/>
      <c r="J9" s="11"/>
      <c r="K9" s="9" t="s">
        <v>377</v>
      </c>
      <c r="L9" s="9" t="s">
        <v>378</v>
      </c>
    </row>
    <row r="10" spans="1:12">
      <c r="A10" s="6" t="s">
        <v>451</v>
      </c>
      <c r="B10" s="7" t="s">
        <v>202</v>
      </c>
      <c r="C10" s="8">
        <v>250925012</v>
      </c>
      <c r="D10" s="7" t="s">
        <v>376</v>
      </c>
      <c r="E10" s="7" t="s">
        <v>121</v>
      </c>
      <c r="F10" s="7" t="s">
        <v>62</v>
      </c>
      <c r="G10" s="9" t="s">
        <v>447</v>
      </c>
      <c r="H10" s="9" t="s">
        <v>448</v>
      </c>
      <c r="I10" s="11"/>
      <c r="J10" s="11"/>
      <c r="K10" s="9" t="s">
        <v>377</v>
      </c>
      <c r="L10" s="9" t="s">
        <v>378</v>
      </c>
    </row>
    <row r="11" s="2" customFormat="1" ht="18.75" spans="1:12">
      <c r="A11" s="12" t="s">
        <v>452</v>
      </c>
      <c r="B11" s="13"/>
      <c r="C11" s="13"/>
      <c r="D11" s="13"/>
      <c r="E11" s="14"/>
      <c r="F11" s="15"/>
      <c r="G11" s="16"/>
      <c r="H11" s="12" t="s">
        <v>453</v>
      </c>
      <c r="I11" s="13"/>
      <c r="J11" s="13"/>
      <c r="K11" s="13"/>
      <c r="L11" s="17"/>
    </row>
    <row r="12" ht="67" customHeight="1" spans="1:12">
      <c r="A12" s="18" t="s">
        <v>454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2" workbookViewId="0">
      <selection activeCell="C12" sqref="C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0" t="s">
        <v>35</v>
      </c>
      <c r="C2" s="371"/>
      <c r="D2" s="371"/>
      <c r="E2" s="371"/>
      <c r="F2" s="371"/>
      <c r="G2" s="371"/>
      <c r="H2" s="371"/>
      <c r="I2" s="372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79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80" t="s">
        <v>41</v>
      </c>
      <c r="G4" s="380" t="s">
        <v>42</v>
      </c>
      <c r="H4" s="374" t="s">
        <v>41</v>
      </c>
      <c r="I4" s="381" t="s">
        <v>42</v>
      </c>
    </row>
    <row r="5" ht="28" customHeight="1" spans="2:9">
      <c r="B5" s="382" t="s">
        <v>43</v>
      </c>
      <c r="C5" s="11">
        <v>13</v>
      </c>
      <c r="D5" s="11">
        <v>0</v>
      </c>
      <c r="E5" s="11">
        <v>1</v>
      </c>
      <c r="F5" s="383">
        <v>0</v>
      </c>
      <c r="G5" s="383">
        <v>1</v>
      </c>
      <c r="H5" s="11">
        <v>1</v>
      </c>
      <c r="I5" s="384">
        <v>2</v>
      </c>
    </row>
    <row r="6" ht="28" customHeight="1" spans="2:9">
      <c r="B6" s="382" t="s">
        <v>44</v>
      </c>
      <c r="C6" s="11">
        <v>20</v>
      </c>
      <c r="D6" s="11">
        <v>0</v>
      </c>
      <c r="E6" s="11">
        <v>1</v>
      </c>
      <c r="F6" s="383">
        <v>1</v>
      </c>
      <c r="G6" s="383">
        <v>2</v>
      </c>
      <c r="H6" s="11">
        <v>2</v>
      </c>
      <c r="I6" s="384">
        <v>3</v>
      </c>
    </row>
    <row r="7" ht="28" customHeight="1" spans="2:9">
      <c r="B7" s="382" t="s">
        <v>45</v>
      </c>
      <c r="C7" s="11">
        <v>32</v>
      </c>
      <c r="D7" s="11">
        <v>0</v>
      </c>
      <c r="E7" s="11">
        <v>1</v>
      </c>
      <c r="F7" s="383">
        <v>2</v>
      </c>
      <c r="G7" s="383">
        <v>3</v>
      </c>
      <c r="H7" s="11">
        <v>3</v>
      </c>
      <c r="I7" s="384">
        <v>4</v>
      </c>
    </row>
    <row r="8" ht="28" customHeight="1" spans="2:9">
      <c r="B8" s="382" t="s">
        <v>46</v>
      </c>
      <c r="C8" s="11">
        <v>50</v>
      </c>
      <c r="D8" s="11">
        <v>1</v>
      </c>
      <c r="E8" s="11">
        <v>2</v>
      </c>
      <c r="F8" s="383">
        <v>3</v>
      </c>
      <c r="G8" s="383">
        <v>4</v>
      </c>
      <c r="H8" s="11">
        <v>5</v>
      </c>
      <c r="I8" s="384">
        <v>6</v>
      </c>
    </row>
    <row r="9" ht="28" customHeight="1" spans="2:9">
      <c r="B9" s="382" t="s">
        <v>47</v>
      </c>
      <c r="C9" s="11">
        <v>80</v>
      </c>
      <c r="D9" s="11">
        <v>2</v>
      </c>
      <c r="E9" s="11">
        <v>3</v>
      </c>
      <c r="F9" s="383">
        <v>5</v>
      </c>
      <c r="G9" s="383">
        <v>6</v>
      </c>
      <c r="H9" s="11">
        <v>7</v>
      </c>
      <c r="I9" s="384">
        <v>8</v>
      </c>
    </row>
    <row r="10" ht="28" customHeight="1" spans="2:9">
      <c r="B10" s="382" t="s">
        <v>48</v>
      </c>
      <c r="C10" s="11">
        <v>125</v>
      </c>
      <c r="D10" s="11">
        <v>3</v>
      </c>
      <c r="E10" s="11">
        <v>4</v>
      </c>
      <c r="F10" s="383">
        <v>7</v>
      </c>
      <c r="G10" s="383">
        <v>8</v>
      </c>
      <c r="H10" s="11">
        <v>10</v>
      </c>
      <c r="I10" s="384">
        <v>11</v>
      </c>
    </row>
    <row r="11" ht="28" customHeight="1" spans="2:9">
      <c r="B11" s="382" t="s">
        <v>49</v>
      </c>
      <c r="C11" s="11">
        <v>200</v>
      </c>
      <c r="D11" s="11">
        <v>5</v>
      </c>
      <c r="E11" s="11">
        <v>6</v>
      </c>
      <c r="F11" s="383">
        <v>10</v>
      </c>
      <c r="G11" s="383">
        <v>11</v>
      </c>
      <c r="H11" s="11">
        <v>14</v>
      </c>
      <c r="I11" s="384">
        <v>15</v>
      </c>
    </row>
    <row r="12" ht="28" customHeight="1" spans="2:9">
      <c r="B12" s="385" t="s">
        <v>50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88">
        <v>22</v>
      </c>
    </row>
    <row r="14" spans="2:9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2" sqref="B2:C2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89" t="s">
        <v>53</v>
      </c>
      <c r="B2" s="96" t="s">
        <v>54</v>
      </c>
      <c r="C2" s="96"/>
      <c r="D2" s="190" t="s">
        <v>55</v>
      </c>
      <c r="E2" s="190"/>
      <c r="F2" s="96" t="s">
        <v>56</v>
      </c>
      <c r="G2" s="96"/>
      <c r="H2" s="191" t="s">
        <v>57</v>
      </c>
      <c r="I2" s="192" t="s">
        <v>56</v>
      </c>
      <c r="J2" s="192"/>
      <c r="K2" s="193"/>
    </row>
    <row r="3" ht="14.25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ht="14.25" spans="1:11">
      <c r="A4" s="200" t="s">
        <v>61</v>
      </c>
      <c r="B4" s="201" t="s">
        <v>62</v>
      </c>
      <c r="C4" s="202"/>
      <c r="D4" s="200" t="s">
        <v>63</v>
      </c>
      <c r="E4" s="203"/>
      <c r="F4" s="204" t="s">
        <v>64</v>
      </c>
      <c r="G4" s="205"/>
      <c r="H4" s="200" t="s">
        <v>65</v>
      </c>
      <c r="I4" s="203"/>
      <c r="J4" s="206" t="s">
        <v>66</v>
      </c>
      <c r="K4" s="207" t="s">
        <v>67</v>
      </c>
    </row>
    <row r="5" ht="14.25" spans="1:11">
      <c r="A5" s="208" t="s">
        <v>68</v>
      </c>
      <c r="B5" s="201" t="s">
        <v>69</v>
      </c>
      <c r="C5" s="202"/>
      <c r="D5" s="200" t="s">
        <v>70</v>
      </c>
      <c r="E5" s="203"/>
      <c r="F5" s="204">
        <v>46385</v>
      </c>
      <c r="G5" s="205"/>
      <c r="H5" s="200" t="s">
        <v>71</v>
      </c>
      <c r="I5" s="203"/>
      <c r="J5" s="206" t="s">
        <v>66</v>
      </c>
      <c r="K5" s="207" t="s">
        <v>67</v>
      </c>
    </row>
    <row r="6" ht="14.25" spans="1:11">
      <c r="A6" s="200" t="s">
        <v>72</v>
      </c>
      <c r="B6" s="113">
        <v>4</v>
      </c>
      <c r="C6" s="114">
        <v>6</v>
      </c>
      <c r="D6" s="208" t="s">
        <v>73</v>
      </c>
      <c r="E6" s="234"/>
      <c r="F6" s="204">
        <v>46042</v>
      </c>
      <c r="G6" s="205"/>
      <c r="H6" s="200" t="s">
        <v>74</v>
      </c>
      <c r="I6" s="203"/>
      <c r="J6" s="206" t="s">
        <v>66</v>
      </c>
      <c r="K6" s="207" t="s">
        <v>67</v>
      </c>
    </row>
    <row r="7" ht="14.25" spans="1:11">
      <c r="A7" s="200" t="s">
        <v>75</v>
      </c>
      <c r="B7" s="214" t="s">
        <v>76</v>
      </c>
      <c r="C7" s="215"/>
      <c r="D7" s="208" t="s">
        <v>77</v>
      </c>
      <c r="E7" s="233"/>
      <c r="F7" s="204">
        <v>46047</v>
      </c>
      <c r="G7" s="205"/>
      <c r="H7" s="200" t="s">
        <v>78</v>
      </c>
      <c r="I7" s="203"/>
      <c r="J7" s="206" t="s">
        <v>66</v>
      </c>
      <c r="K7" s="207" t="s">
        <v>67</v>
      </c>
    </row>
    <row r="8" ht="15" spans="1:11">
      <c r="A8" s="217" t="s">
        <v>79</v>
      </c>
      <c r="B8" s="218" t="s">
        <v>80</v>
      </c>
      <c r="C8" s="219"/>
      <c r="D8" s="220" t="s">
        <v>81</v>
      </c>
      <c r="E8" s="221"/>
      <c r="F8" s="222">
        <v>46048</v>
      </c>
      <c r="G8" s="223"/>
      <c r="H8" s="220" t="s">
        <v>82</v>
      </c>
      <c r="I8" s="221"/>
      <c r="J8" s="245" t="s">
        <v>66</v>
      </c>
      <c r="K8" s="246" t="s">
        <v>67</v>
      </c>
    </row>
    <row r="9" ht="15" spans="1:11">
      <c r="A9" s="299" t="s">
        <v>83</v>
      </c>
      <c r="B9" s="300"/>
      <c r="C9" s="300"/>
      <c r="D9" s="300"/>
      <c r="E9" s="300"/>
      <c r="F9" s="300"/>
      <c r="G9" s="300"/>
      <c r="H9" s="300"/>
      <c r="I9" s="300"/>
      <c r="J9" s="300"/>
      <c r="K9" s="301"/>
    </row>
    <row r="10" ht="15" spans="1:11">
      <c r="A10" s="302" t="s">
        <v>84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4"/>
    </row>
    <row r="11" ht="14.25" spans="1:11">
      <c r="A11" s="305" t="s">
        <v>85</v>
      </c>
      <c r="B11" s="306" t="s">
        <v>86</v>
      </c>
      <c r="C11" s="307" t="s">
        <v>87</v>
      </c>
      <c r="D11" s="308"/>
      <c r="E11" s="309" t="s">
        <v>88</v>
      </c>
      <c r="F11" s="306" t="s">
        <v>86</v>
      </c>
      <c r="G11" s="307" t="s">
        <v>87</v>
      </c>
      <c r="H11" s="307" t="s">
        <v>89</v>
      </c>
      <c r="I11" s="309" t="s">
        <v>90</v>
      </c>
      <c r="J11" s="306" t="s">
        <v>86</v>
      </c>
      <c r="K11" s="310" t="s">
        <v>87</v>
      </c>
    </row>
    <row r="12" ht="14.25" spans="1:11">
      <c r="A12" s="208" t="s">
        <v>91</v>
      </c>
      <c r="B12" s="232" t="s">
        <v>86</v>
      </c>
      <c r="C12" s="206" t="s">
        <v>87</v>
      </c>
      <c r="D12" s="233"/>
      <c r="E12" s="234" t="s">
        <v>92</v>
      </c>
      <c r="F12" s="232" t="s">
        <v>86</v>
      </c>
      <c r="G12" s="206" t="s">
        <v>87</v>
      </c>
      <c r="H12" s="206" t="s">
        <v>89</v>
      </c>
      <c r="I12" s="234" t="s">
        <v>93</v>
      </c>
      <c r="J12" s="232" t="s">
        <v>86</v>
      </c>
      <c r="K12" s="207" t="s">
        <v>87</v>
      </c>
    </row>
    <row r="13" ht="14.25" spans="1:11">
      <c r="A13" s="208" t="s">
        <v>94</v>
      </c>
      <c r="B13" s="232" t="s">
        <v>86</v>
      </c>
      <c r="C13" s="206" t="s">
        <v>87</v>
      </c>
      <c r="D13" s="233"/>
      <c r="E13" s="234" t="s">
        <v>95</v>
      </c>
      <c r="F13" s="206" t="s">
        <v>96</v>
      </c>
      <c r="G13" s="206" t="s">
        <v>97</v>
      </c>
      <c r="H13" s="206" t="s">
        <v>89</v>
      </c>
      <c r="I13" s="234" t="s">
        <v>98</v>
      </c>
      <c r="J13" s="232" t="s">
        <v>86</v>
      </c>
      <c r="K13" s="207" t="s">
        <v>87</v>
      </c>
    </row>
    <row r="14" ht="15" spans="1:11">
      <c r="A14" s="220" t="s">
        <v>99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4"/>
    </row>
    <row r="15" ht="15" spans="1:11">
      <c r="A15" s="302" t="s">
        <v>100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4"/>
    </row>
    <row r="16" ht="14.25" spans="1:11">
      <c r="A16" s="311" t="s">
        <v>101</v>
      </c>
      <c r="B16" s="307" t="s">
        <v>96</v>
      </c>
      <c r="C16" s="307" t="s">
        <v>97</v>
      </c>
      <c r="D16" s="312"/>
      <c r="E16" s="313" t="s">
        <v>102</v>
      </c>
      <c r="F16" s="307" t="s">
        <v>96</v>
      </c>
      <c r="G16" s="307" t="s">
        <v>97</v>
      </c>
      <c r="H16" s="314"/>
      <c r="I16" s="313" t="s">
        <v>103</v>
      </c>
      <c r="J16" s="307" t="s">
        <v>96</v>
      </c>
      <c r="K16" s="310" t="s">
        <v>97</v>
      </c>
    </row>
    <row r="17" customHeight="1" spans="1:22">
      <c r="A17" s="211" t="s">
        <v>104</v>
      </c>
      <c r="B17" s="206" t="s">
        <v>96</v>
      </c>
      <c r="C17" s="206" t="s">
        <v>97</v>
      </c>
      <c r="D17" s="315"/>
      <c r="E17" s="212" t="s">
        <v>105</v>
      </c>
      <c r="F17" s="206" t="s">
        <v>96</v>
      </c>
      <c r="G17" s="206" t="s">
        <v>97</v>
      </c>
      <c r="H17" s="316"/>
      <c r="I17" s="212" t="s">
        <v>106</v>
      </c>
      <c r="J17" s="206" t="s">
        <v>96</v>
      </c>
      <c r="K17" s="207" t="s">
        <v>97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22">
      <c r="A18" s="318" t="s">
        <v>107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20"/>
    </row>
    <row r="19" s="297" customFormat="1" ht="18" customHeight="1" spans="1:22">
      <c r="A19" s="302" t="s">
        <v>108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customHeight="1" spans="1:22">
      <c r="A20" s="321" t="s">
        <v>109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ht="21.75" customHeight="1" spans="1:22">
      <c r="A21" s="324" t="s">
        <v>110</v>
      </c>
      <c r="B21" s="325" t="s">
        <v>111</v>
      </c>
      <c r="C21" s="325" t="s">
        <v>112</v>
      </c>
      <c r="D21" s="325" t="s">
        <v>113</v>
      </c>
      <c r="E21" s="325" t="s">
        <v>114</v>
      </c>
      <c r="F21" s="325" t="s">
        <v>115</v>
      </c>
      <c r="G21" s="325" t="s">
        <v>116</v>
      </c>
      <c r="H21" s="212"/>
      <c r="I21" s="212"/>
      <c r="J21" s="212"/>
      <c r="K21" s="264" t="s">
        <v>117</v>
      </c>
    </row>
    <row r="22" customHeight="1" spans="1:22">
      <c r="A22" s="25" t="s">
        <v>118</v>
      </c>
      <c r="B22" s="326">
        <v>1</v>
      </c>
      <c r="C22" s="326">
        <v>1</v>
      </c>
      <c r="D22" s="326">
        <v>1</v>
      </c>
      <c r="E22" s="326">
        <v>1</v>
      </c>
      <c r="F22" s="326">
        <v>1</v>
      </c>
      <c r="G22" s="326">
        <v>1</v>
      </c>
      <c r="H22" s="327"/>
      <c r="I22" s="327"/>
      <c r="J22" s="327"/>
      <c r="K22" s="328" t="s">
        <v>119</v>
      </c>
    </row>
    <row r="23" customHeight="1" spans="1:22">
      <c r="A23" s="25" t="s">
        <v>120</v>
      </c>
      <c r="B23" s="326">
        <v>1</v>
      </c>
      <c r="C23" s="326">
        <v>1</v>
      </c>
      <c r="D23" s="326">
        <v>1</v>
      </c>
      <c r="E23" s="326">
        <v>1</v>
      </c>
      <c r="F23" s="326">
        <v>1</v>
      </c>
      <c r="G23" s="326">
        <v>1</v>
      </c>
      <c r="H23" s="327"/>
      <c r="I23" s="327"/>
      <c r="J23" s="327"/>
      <c r="K23" s="328" t="s">
        <v>119</v>
      </c>
    </row>
    <row r="24" customHeight="1" spans="1:22">
      <c r="A24" s="25" t="s">
        <v>121</v>
      </c>
      <c r="B24" s="326">
        <v>1</v>
      </c>
      <c r="C24" s="326">
        <v>1</v>
      </c>
      <c r="D24" s="326">
        <v>1</v>
      </c>
      <c r="E24" s="326">
        <v>1</v>
      </c>
      <c r="F24" s="326">
        <v>1</v>
      </c>
      <c r="G24" s="326">
        <v>1</v>
      </c>
      <c r="H24" s="327"/>
      <c r="I24" s="327"/>
      <c r="J24" s="327"/>
      <c r="K24" s="328" t="s">
        <v>119</v>
      </c>
    </row>
    <row r="25" customHeight="1" spans="1:22">
      <c r="A25" s="25" t="s">
        <v>122</v>
      </c>
      <c r="B25" s="326">
        <v>1</v>
      </c>
      <c r="C25" s="326">
        <v>1</v>
      </c>
      <c r="D25" s="326">
        <v>1</v>
      </c>
      <c r="E25" s="326">
        <v>1</v>
      </c>
      <c r="F25" s="326">
        <v>1</v>
      </c>
      <c r="G25" s="326">
        <v>1</v>
      </c>
      <c r="H25" s="327"/>
      <c r="I25" s="327"/>
      <c r="J25" s="327"/>
      <c r="K25" s="328" t="s">
        <v>119</v>
      </c>
    </row>
    <row r="26" customHeight="1" spans="1:22">
      <c r="A26" s="329"/>
      <c r="B26" s="327"/>
      <c r="C26" s="327"/>
      <c r="D26" s="327"/>
      <c r="E26" s="327"/>
      <c r="F26" s="327"/>
      <c r="G26" s="327"/>
      <c r="H26" s="327"/>
      <c r="I26" s="327"/>
      <c r="J26" s="327"/>
      <c r="K26" s="330"/>
    </row>
    <row r="27" customHeight="1" spans="1:22">
      <c r="A27" s="331"/>
      <c r="B27" s="327"/>
      <c r="C27" s="327"/>
      <c r="D27" s="327"/>
      <c r="E27" s="327"/>
      <c r="F27" s="327"/>
      <c r="G27" s="327"/>
      <c r="H27" s="327"/>
      <c r="I27" s="327"/>
      <c r="J27" s="327"/>
      <c r="K27" s="330"/>
    </row>
    <row r="28" customHeight="1" spans="1:22">
      <c r="A28" s="331"/>
      <c r="B28" s="327"/>
      <c r="C28" s="327"/>
      <c r="D28" s="327"/>
      <c r="E28" s="327"/>
      <c r="F28" s="327"/>
      <c r="G28" s="327"/>
      <c r="H28" s="327"/>
      <c r="I28" s="327"/>
      <c r="J28" s="327"/>
      <c r="K28" s="330"/>
    </row>
    <row r="29" ht="18" customHeight="1" spans="1:22">
      <c r="A29" s="332" t="s">
        <v>123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ht="18.75" customHeight="1" spans="1:22">
      <c r="A30" s="335" t="s">
        <v>124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ht="18.75" customHeight="1" spans="1:22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ht="18" customHeight="1" spans="1:22">
      <c r="A32" s="332" t="s">
        <v>125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ht="14.25" spans="1:11">
      <c r="A33" s="341" t="s">
        <v>126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ht="15" spans="1:11">
      <c r="A34" s="112" t="s">
        <v>127</v>
      </c>
      <c r="B34" s="115"/>
      <c r="C34" s="206" t="s">
        <v>66</v>
      </c>
      <c r="D34" s="206" t="s">
        <v>67</v>
      </c>
      <c r="E34" s="344" t="s">
        <v>128</v>
      </c>
      <c r="F34" s="345"/>
      <c r="G34" s="345"/>
      <c r="H34" s="345"/>
      <c r="I34" s="345"/>
      <c r="J34" s="345"/>
      <c r="K34" s="346"/>
    </row>
    <row r="35" ht="15" spans="1:11">
      <c r="A35" s="347" t="s">
        <v>129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</row>
    <row r="36" ht="14.25" spans="1:11">
      <c r="A36" s="348" t="s">
        <v>130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ht="14.25" spans="1:11">
      <c r="A37" s="348" t="s">
        <v>131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ht="14.25" spans="1:11">
      <c r="A38" s="348" t="s">
        <v>132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ht="14.25" spans="1:11">
      <c r="A39" s="353" t="s">
        <v>133</v>
      </c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ht="14.25" spans="1:11">
      <c r="A40" s="353" t="s">
        <v>134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ht="14.25" spans="1:11">
      <c r="A41" s="353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ht="15" spans="1:11">
      <c r="A43" s="265" t="s">
        <v>135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ht="15" spans="1:11">
      <c r="A44" s="302" t="s">
        <v>136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4"/>
    </row>
    <row r="45" ht="14.25" spans="1:11">
      <c r="A45" s="311" t="s">
        <v>137</v>
      </c>
      <c r="B45" s="307" t="s">
        <v>96</v>
      </c>
      <c r="C45" s="307" t="s">
        <v>97</v>
      </c>
      <c r="D45" s="307" t="s">
        <v>89</v>
      </c>
      <c r="E45" s="313" t="s">
        <v>138</v>
      </c>
      <c r="F45" s="307" t="s">
        <v>96</v>
      </c>
      <c r="G45" s="307" t="s">
        <v>97</v>
      </c>
      <c r="H45" s="307" t="s">
        <v>89</v>
      </c>
      <c r="I45" s="313" t="s">
        <v>139</v>
      </c>
      <c r="J45" s="307" t="s">
        <v>96</v>
      </c>
      <c r="K45" s="310" t="s">
        <v>97</v>
      </c>
    </row>
    <row r="46" ht="14.25" spans="1:11">
      <c r="A46" s="211" t="s">
        <v>88</v>
      </c>
      <c r="B46" s="206" t="s">
        <v>96</v>
      </c>
      <c r="C46" s="206" t="s">
        <v>97</v>
      </c>
      <c r="D46" s="206" t="s">
        <v>89</v>
      </c>
      <c r="E46" s="212" t="s">
        <v>95</v>
      </c>
      <c r="F46" s="206" t="s">
        <v>96</v>
      </c>
      <c r="G46" s="206" t="s">
        <v>97</v>
      </c>
      <c r="H46" s="206" t="s">
        <v>89</v>
      </c>
      <c r="I46" s="212" t="s">
        <v>106</v>
      </c>
      <c r="J46" s="206" t="s">
        <v>96</v>
      </c>
      <c r="K46" s="207" t="s">
        <v>97</v>
      </c>
    </row>
    <row r="47" ht="15" spans="1:11">
      <c r="A47" s="220" t="s">
        <v>140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4"/>
    </row>
    <row r="48" ht="15" spans="1:11">
      <c r="A48" s="347" t="s">
        <v>141</v>
      </c>
      <c r="B48" s="347"/>
      <c r="C48" s="347"/>
      <c r="D48" s="347"/>
      <c r="E48" s="347"/>
      <c r="F48" s="347"/>
      <c r="G48" s="347"/>
      <c r="H48" s="347"/>
      <c r="I48" s="347"/>
      <c r="J48" s="347"/>
      <c r="K48" s="347"/>
    </row>
    <row r="49" ht="15" spans="1:11">
      <c r="A49" s="348" t="s">
        <v>142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ht="15" spans="1:11">
      <c r="A50" s="354" t="s">
        <v>143</v>
      </c>
      <c r="B50" s="279" t="s">
        <v>144</v>
      </c>
      <c r="C50" s="279"/>
      <c r="D50" s="355" t="s">
        <v>145</v>
      </c>
      <c r="E50" s="356" t="s">
        <v>146</v>
      </c>
      <c r="F50" s="357" t="s">
        <v>147</v>
      </c>
      <c r="G50" s="358">
        <v>46386</v>
      </c>
      <c r="H50" s="359" t="s">
        <v>148</v>
      </c>
      <c r="I50" s="360"/>
      <c r="J50" s="100" t="s">
        <v>149</v>
      </c>
      <c r="K50" s="361"/>
    </row>
    <row r="51" ht="15" spans="1:11">
      <c r="A51" s="347" t="s">
        <v>150</v>
      </c>
      <c r="B51" s="347"/>
      <c r="C51" s="347"/>
      <c r="D51" s="347"/>
      <c r="E51" s="347"/>
      <c r="F51" s="347"/>
      <c r="G51" s="347"/>
      <c r="H51" s="347"/>
      <c r="I51" s="347"/>
      <c r="J51" s="347"/>
      <c r="K51" s="347"/>
    </row>
    <row r="52" ht="1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64"/>
    </row>
    <row r="53" ht="15" spans="1:11">
      <c r="A53" s="354" t="s">
        <v>143</v>
      </c>
      <c r="B53" s="365"/>
      <c r="C53" s="365"/>
      <c r="D53" s="355" t="s">
        <v>145</v>
      </c>
      <c r="E53" s="366"/>
      <c r="F53" s="357" t="s">
        <v>151</v>
      </c>
      <c r="G53" s="367"/>
      <c r="H53" s="359" t="s">
        <v>148</v>
      </c>
      <c r="I53" s="360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workbookViewId="0">
      <selection activeCell="A1" sqref="$A1:$XFD20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90" customWidth="1"/>
    <col min="10" max="10" width="17" style="90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ht="19.5" customHeight="1" spans="1:13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74" t="s">
        <v>57</v>
      </c>
      <c r="J2" s="68" t="s">
        <v>57</v>
      </c>
      <c r="K2" s="68"/>
      <c r="L2" s="68"/>
      <c r="M2" s="68"/>
    </row>
    <row r="3" ht="19.5" customHeight="1" spans="1:13">
      <c r="A3" s="75" t="s">
        <v>154</v>
      </c>
      <c r="B3" s="76" t="s">
        <v>155</v>
      </c>
      <c r="C3" s="76"/>
      <c r="D3" s="76"/>
      <c r="E3" s="76"/>
      <c r="F3" s="76"/>
      <c r="G3" s="76"/>
      <c r="H3" s="73"/>
      <c r="I3" s="75" t="s">
        <v>156</v>
      </c>
      <c r="J3" s="75"/>
      <c r="K3" s="75"/>
      <c r="L3" s="75"/>
      <c r="M3" s="75"/>
    </row>
    <row r="4" ht="19.5" customHeight="1" spans="1:13">
      <c r="A4" s="75"/>
      <c r="B4" s="77" t="s">
        <v>157</v>
      </c>
      <c r="C4" s="77" t="s">
        <v>158</v>
      </c>
      <c r="D4" s="77" t="s">
        <v>159</v>
      </c>
      <c r="E4" s="77" t="s">
        <v>160</v>
      </c>
      <c r="F4" s="77" t="s">
        <v>161</v>
      </c>
      <c r="G4" s="77" t="s">
        <v>162</v>
      </c>
      <c r="H4" s="73"/>
      <c r="I4" s="75" t="s">
        <v>163</v>
      </c>
      <c r="J4" s="75" t="s">
        <v>163</v>
      </c>
      <c r="K4" s="75" t="s">
        <v>163</v>
      </c>
      <c r="L4" s="75" t="s">
        <v>163</v>
      </c>
      <c r="M4" s="75" t="s">
        <v>163</v>
      </c>
    </row>
    <row r="5" ht="19.5" customHeight="1" spans="1:13">
      <c r="A5" s="75"/>
      <c r="B5" s="77" t="s">
        <v>164</v>
      </c>
      <c r="C5" s="77" t="s">
        <v>165</v>
      </c>
      <c r="D5" s="77" t="s">
        <v>166</v>
      </c>
      <c r="E5" s="77" t="s">
        <v>167</v>
      </c>
      <c r="F5" s="77" t="s">
        <v>168</v>
      </c>
      <c r="G5" s="77" t="s">
        <v>169</v>
      </c>
      <c r="H5" s="73"/>
      <c r="I5" s="78" t="s">
        <v>170</v>
      </c>
      <c r="J5" s="78" t="s">
        <v>170</v>
      </c>
      <c r="K5" s="78" t="s">
        <v>170</v>
      </c>
      <c r="L5" s="78" t="s">
        <v>170</v>
      </c>
      <c r="M5" s="78" t="s">
        <v>171</v>
      </c>
    </row>
    <row r="6" ht="19.5" customHeight="1" spans="1:13">
      <c r="A6" s="79" t="s">
        <v>172</v>
      </c>
      <c r="B6" s="80">
        <f>C6-1</f>
        <v>64.5</v>
      </c>
      <c r="C6" s="80">
        <f>D6-2</f>
        <v>65.5</v>
      </c>
      <c r="D6" s="80">
        <v>67.5</v>
      </c>
      <c r="E6" s="80">
        <f>D6+2</f>
        <v>69.5</v>
      </c>
      <c r="F6" s="80">
        <f>E6+2</f>
        <v>71.5</v>
      </c>
      <c r="G6" s="80">
        <f>F6+1</f>
        <v>72.5</v>
      </c>
      <c r="H6" s="73"/>
      <c r="I6" s="81" t="s">
        <v>173</v>
      </c>
      <c r="J6" s="81" t="s">
        <v>174</v>
      </c>
      <c r="K6" s="81">
        <v>0.5</v>
      </c>
      <c r="L6" s="81" t="s">
        <v>174</v>
      </c>
      <c r="M6" s="81" t="s">
        <v>174</v>
      </c>
    </row>
    <row r="7" ht="19.5" customHeight="1" spans="1:13">
      <c r="A7" s="82" t="s">
        <v>175</v>
      </c>
      <c r="B7" s="80">
        <f>C7-4</f>
        <v>102</v>
      </c>
      <c r="C7" s="80">
        <f>D7-4</f>
        <v>106</v>
      </c>
      <c r="D7" s="80">
        <v>110</v>
      </c>
      <c r="E7" s="80">
        <f>D7+4</f>
        <v>114</v>
      </c>
      <c r="F7" s="80">
        <f>E7+4</f>
        <v>118</v>
      </c>
      <c r="G7" s="80">
        <f>F7+6</f>
        <v>124</v>
      </c>
      <c r="H7" s="73"/>
      <c r="I7" s="81" t="s">
        <v>176</v>
      </c>
      <c r="J7" s="81" t="s">
        <v>176</v>
      </c>
      <c r="K7" s="81" t="s">
        <v>173</v>
      </c>
      <c r="L7" s="81" t="s">
        <v>177</v>
      </c>
      <c r="M7" s="81" t="s">
        <v>177</v>
      </c>
    </row>
    <row r="8" ht="19.5" customHeight="1" spans="1:13">
      <c r="A8" s="82" t="s">
        <v>178</v>
      </c>
      <c r="B8" s="80">
        <f>C8-4</f>
        <v>100</v>
      </c>
      <c r="C8" s="80">
        <f>D8-4</f>
        <v>104</v>
      </c>
      <c r="D8" s="80" t="s">
        <v>179</v>
      </c>
      <c r="E8" s="80">
        <f>D8+4</f>
        <v>112</v>
      </c>
      <c r="F8" s="80">
        <f>E8+5</f>
        <v>117</v>
      </c>
      <c r="G8" s="80">
        <f>F8+6</f>
        <v>123</v>
      </c>
      <c r="H8" s="73"/>
      <c r="I8" s="81" t="s">
        <v>173</v>
      </c>
      <c r="J8" s="81" t="s">
        <v>173</v>
      </c>
      <c r="K8" s="81" t="s">
        <v>173</v>
      </c>
      <c r="L8" s="81" t="s">
        <v>176</v>
      </c>
      <c r="M8" s="81" t="s">
        <v>176</v>
      </c>
    </row>
    <row r="9" ht="19.5" customHeight="1" spans="1:13">
      <c r="A9" s="82" t="s">
        <v>180</v>
      </c>
      <c r="B9" s="80">
        <f>C9-1.2</f>
        <v>43.6</v>
      </c>
      <c r="C9" s="80">
        <f>D9-1.2</f>
        <v>44.8</v>
      </c>
      <c r="D9" s="80" t="s">
        <v>181</v>
      </c>
      <c r="E9" s="80">
        <f>D9+1.2</f>
        <v>47.2</v>
      </c>
      <c r="F9" s="80">
        <f>E9+1.2</f>
        <v>48.4</v>
      </c>
      <c r="G9" s="80">
        <f>F9+1.4</f>
        <v>49.8</v>
      </c>
      <c r="H9" s="73"/>
      <c r="I9" s="81" t="s">
        <v>174</v>
      </c>
      <c r="J9" s="81" t="s">
        <v>182</v>
      </c>
      <c r="K9" s="81" t="s">
        <v>182</v>
      </c>
      <c r="L9" s="81" t="s">
        <v>173</v>
      </c>
      <c r="M9" s="81" t="s">
        <v>173</v>
      </c>
    </row>
    <row r="10" ht="19.5" customHeight="1" spans="1:13">
      <c r="A10" s="82" t="s">
        <v>183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73"/>
      <c r="I10" s="81" t="s">
        <v>184</v>
      </c>
      <c r="J10" s="81" t="s">
        <v>185</v>
      </c>
      <c r="K10" s="81" t="s">
        <v>184</v>
      </c>
      <c r="L10" s="81" t="s">
        <v>186</v>
      </c>
      <c r="M10" s="81" t="s">
        <v>186</v>
      </c>
    </row>
    <row r="11" ht="19.5" customHeight="1" spans="1:13">
      <c r="A11" s="82" t="s">
        <v>187</v>
      </c>
      <c r="B11" s="80">
        <f>C11-0.7</f>
        <v>18.1</v>
      </c>
      <c r="C11" s="80">
        <f>D11-0.7</f>
        <v>18.8</v>
      </c>
      <c r="D11" s="80" t="s">
        <v>188</v>
      </c>
      <c r="E11" s="80">
        <f>D11+0.7</f>
        <v>20.2</v>
      </c>
      <c r="F11" s="80">
        <f>E11+0.7</f>
        <v>20.9</v>
      </c>
      <c r="G11" s="80">
        <f>F11+0.95</f>
        <v>21.85</v>
      </c>
      <c r="H11" s="73"/>
      <c r="I11" s="81" t="s">
        <v>189</v>
      </c>
      <c r="J11" s="81" t="s">
        <v>189</v>
      </c>
      <c r="K11" s="81" t="s">
        <v>189</v>
      </c>
      <c r="L11" s="81" t="s">
        <v>182</v>
      </c>
      <c r="M11" s="81" t="s">
        <v>182</v>
      </c>
    </row>
    <row r="12" ht="19.5" customHeight="1" spans="1:13">
      <c r="A12" s="83" t="s">
        <v>190</v>
      </c>
      <c r="B12" s="84">
        <f>C12-0.4</f>
        <v>16.7</v>
      </c>
      <c r="C12" s="84">
        <f>D12-0.4</f>
        <v>17.1</v>
      </c>
      <c r="D12" s="84">
        <v>17.5</v>
      </c>
      <c r="E12" s="84">
        <f>D12+0.4</f>
        <v>17.9</v>
      </c>
      <c r="F12" s="84">
        <f>E12+0.4</f>
        <v>18.3</v>
      </c>
      <c r="G12" s="84">
        <f t="shared" ref="G10:G13" si="0">F12+0.6</f>
        <v>18.9</v>
      </c>
      <c r="H12" s="73"/>
      <c r="I12" s="85" t="s">
        <v>191</v>
      </c>
      <c r="J12" s="81" t="s">
        <v>191</v>
      </c>
      <c r="K12" s="81" t="s">
        <v>191</v>
      </c>
      <c r="L12" s="85" t="s">
        <v>182</v>
      </c>
      <c r="M12" s="85" t="s">
        <v>182</v>
      </c>
    </row>
    <row r="13" ht="19.5" customHeight="1" spans="1:13">
      <c r="A13" s="77" t="s">
        <v>192</v>
      </c>
      <c r="B13" s="86">
        <f>C13-0.4</f>
        <v>19.2</v>
      </c>
      <c r="C13" s="86">
        <f>D13-0.4</f>
        <v>19.6</v>
      </c>
      <c r="D13" s="86">
        <v>20</v>
      </c>
      <c r="E13" s="86">
        <f>D13+0.4</f>
        <v>20.4</v>
      </c>
      <c r="F13" s="86">
        <f>E13+0.4</f>
        <v>20.8</v>
      </c>
      <c r="G13" s="86">
        <f t="shared" si="0"/>
        <v>21.4</v>
      </c>
      <c r="H13" s="73"/>
      <c r="I13" s="85" t="s">
        <v>184</v>
      </c>
      <c r="J13" s="81" t="s">
        <v>191</v>
      </c>
      <c r="K13" s="81" t="s">
        <v>191</v>
      </c>
      <c r="L13" s="85" t="s">
        <v>184</v>
      </c>
      <c r="M13" s="85" t="s">
        <v>184</v>
      </c>
    </row>
    <row r="14" ht="19.5" customHeight="1" spans="1:13">
      <c r="A14" s="77" t="s">
        <v>193</v>
      </c>
      <c r="B14" s="86">
        <f>C14-0.2</f>
        <v>10.6</v>
      </c>
      <c r="C14" s="86">
        <f>D14-0.2</f>
        <v>10.8</v>
      </c>
      <c r="D14" s="86">
        <v>11</v>
      </c>
      <c r="E14" s="86">
        <f>D14+0.2</f>
        <v>11.2</v>
      </c>
      <c r="F14" s="86">
        <f>E14+0.2</f>
        <v>11.4</v>
      </c>
      <c r="G14" s="86">
        <f>F14+0.25</f>
        <v>11.65</v>
      </c>
      <c r="H14" s="73"/>
      <c r="I14" s="85" t="s">
        <v>182</v>
      </c>
      <c r="J14" s="81" t="s">
        <v>184</v>
      </c>
      <c r="K14" s="81" t="s">
        <v>194</v>
      </c>
      <c r="L14" s="85" t="s">
        <v>186</v>
      </c>
      <c r="M14" s="85" t="s">
        <v>186</v>
      </c>
    </row>
    <row r="15" ht="19.5" customHeight="1" spans="1:13">
      <c r="A15" s="82" t="s">
        <v>195</v>
      </c>
      <c r="B15" s="86">
        <f>C15</f>
        <v>1.5</v>
      </c>
      <c r="C15" s="86">
        <f>D15</f>
        <v>1.5</v>
      </c>
      <c r="D15" s="86">
        <v>1.5</v>
      </c>
      <c r="E15" s="86">
        <f t="shared" ref="E15:G15" si="1">D15</f>
        <v>1.5</v>
      </c>
      <c r="F15" s="86">
        <f t="shared" si="1"/>
        <v>1.5</v>
      </c>
      <c r="G15" s="86">
        <f t="shared" si="1"/>
        <v>1.5</v>
      </c>
      <c r="H15" s="73"/>
      <c r="I15" s="85" t="s">
        <v>184</v>
      </c>
      <c r="J15" s="85" t="s">
        <v>184</v>
      </c>
      <c r="K15" s="85" t="s">
        <v>184</v>
      </c>
      <c r="L15" s="85" t="s">
        <v>184</v>
      </c>
      <c r="M15" s="85" t="s">
        <v>184</v>
      </c>
    </row>
    <row r="16" ht="14.25" spans="1:13">
      <c r="A16" s="64" t="s">
        <v>196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</row>
    <row r="17" ht="14.25" spans="1:13">
      <c r="A17" s="63" t="s">
        <v>197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</row>
    <row r="18" ht="14.25" spans="1:13">
      <c r="A18" s="87"/>
      <c r="B18" s="87"/>
      <c r="C18" s="87"/>
      <c r="D18" s="87"/>
      <c r="E18" s="87"/>
      <c r="F18" s="87"/>
      <c r="G18" s="87"/>
      <c r="H18" s="87"/>
      <c r="I18" s="89" t="s">
        <v>198</v>
      </c>
      <c r="J18" s="89"/>
      <c r="K18" s="64" t="s">
        <v>199</v>
      </c>
      <c r="L18" s="64"/>
      <c r="M18" s="64" t="s">
        <v>200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6" sqref="B6:C6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201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96" t="s">
        <v>54</v>
      </c>
      <c r="C2" s="96"/>
      <c r="D2" s="190" t="s">
        <v>55</v>
      </c>
      <c r="E2" s="190"/>
      <c r="F2" s="96" t="s">
        <v>202</v>
      </c>
      <c r="G2" s="96"/>
      <c r="H2" s="191" t="s">
        <v>57</v>
      </c>
      <c r="I2" s="192" t="s">
        <v>202</v>
      </c>
      <c r="J2" s="192"/>
      <c r="K2" s="193"/>
    </row>
    <row r="3" customHeight="1" spans="1:1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customHeight="1" spans="1:11">
      <c r="A4" s="200" t="s">
        <v>61</v>
      </c>
      <c r="B4" s="201" t="s">
        <v>62</v>
      </c>
      <c r="C4" s="202"/>
      <c r="D4" s="200" t="s">
        <v>63</v>
      </c>
      <c r="E4" s="203"/>
      <c r="F4" s="204" t="s">
        <v>64</v>
      </c>
      <c r="G4" s="205"/>
      <c r="H4" s="200" t="s">
        <v>203</v>
      </c>
      <c r="I4" s="203"/>
      <c r="J4" s="206" t="s">
        <v>66</v>
      </c>
      <c r="K4" s="207" t="s">
        <v>67</v>
      </c>
    </row>
    <row r="5" customHeight="1" spans="1:11">
      <c r="A5" s="208" t="s">
        <v>68</v>
      </c>
      <c r="B5" s="201" t="s">
        <v>69</v>
      </c>
      <c r="C5" s="202"/>
      <c r="D5" s="200" t="s">
        <v>204</v>
      </c>
      <c r="E5" s="203"/>
      <c r="F5" s="209">
        <v>1</v>
      </c>
      <c r="G5" s="210"/>
      <c r="H5" s="200" t="s">
        <v>205</v>
      </c>
      <c r="I5" s="203"/>
      <c r="J5" s="206" t="s">
        <v>66</v>
      </c>
      <c r="K5" s="207" t="s">
        <v>67</v>
      </c>
    </row>
    <row r="6" customHeight="1" spans="1:11">
      <c r="A6" s="200" t="s">
        <v>72</v>
      </c>
      <c r="B6" s="113">
        <v>4</v>
      </c>
      <c r="C6" s="114">
        <v>6</v>
      </c>
      <c r="D6" s="200" t="s">
        <v>206</v>
      </c>
      <c r="E6" s="203"/>
      <c r="F6" s="209">
        <v>0.5</v>
      </c>
      <c r="G6" s="210"/>
      <c r="H6" s="211" t="s">
        <v>207</v>
      </c>
      <c r="I6" s="212"/>
      <c r="J6" s="212"/>
      <c r="K6" s="213"/>
    </row>
    <row r="7" customHeight="1" spans="1:11">
      <c r="A7" s="200" t="s">
        <v>75</v>
      </c>
      <c r="B7" s="214">
        <v>25430</v>
      </c>
      <c r="C7" s="215"/>
      <c r="D7" s="200" t="s">
        <v>208</v>
      </c>
      <c r="E7" s="203"/>
      <c r="F7" s="209">
        <v>0.3</v>
      </c>
      <c r="G7" s="210"/>
      <c r="H7" s="216" t="s">
        <v>209</v>
      </c>
      <c r="I7" s="206"/>
      <c r="J7" s="206"/>
      <c r="K7" s="207"/>
    </row>
    <row r="8" customHeight="1" spans="1:11">
      <c r="A8" s="217" t="s">
        <v>79</v>
      </c>
      <c r="B8" s="218" t="s">
        <v>80</v>
      </c>
      <c r="C8" s="219"/>
      <c r="D8" s="220" t="s">
        <v>81</v>
      </c>
      <c r="E8" s="221"/>
      <c r="F8" s="222">
        <v>45744</v>
      </c>
      <c r="G8" s="223"/>
      <c r="H8" s="220"/>
      <c r="I8" s="221"/>
      <c r="J8" s="221"/>
      <c r="K8" s="224"/>
    </row>
    <row r="9" customHeight="1" spans="1:11">
      <c r="A9" s="225" t="s">
        <v>210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85</v>
      </c>
      <c r="B10" s="227" t="s">
        <v>86</v>
      </c>
      <c r="C10" s="228" t="s">
        <v>87</v>
      </c>
      <c r="D10" s="229"/>
      <c r="E10" s="230" t="s">
        <v>90</v>
      </c>
      <c r="F10" s="227" t="s">
        <v>86</v>
      </c>
      <c r="G10" s="228" t="s">
        <v>87</v>
      </c>
      <c r="H10" s="227"/>
      <c r="I10" s="230" t="s">
        <v>88</v>
      </c>
      <c r="J10" s="227" t="s">
        <v>86</v>
      </c>
      <c r="K10" s="231" t="s">
        <v>87</v>
      </c>
    </row>
    <row r="11" customHeight="1" spans="1:11">
      <c r="A11" s="208" t="s">
        <v>91</v>
      </c>
      <c r="B11" s="232" t="s">
        <v>86</v>
      </c>
      <c r="C11" s="206" t="s">
        <v>87</v>
      </c>
      <c r="D11" s="233"/>
      <c r="E11" s="234" t="s">
        <v>93</v>
      </c>
      <c r="F11" s="232" t="s">
        <v>86</v>
      </c>
      <c r="G11" s="206" t="s">
        <v>87</v>
      </c>
      <c r="H11" s="232"/>
      <c r="I11" s="234" t="s">
        <v>98</v>
      </c>
      <c r="J11" s="232" t="s">
        <v>86</v>
      </c>
      <c r="K11" s="207" t="s">
        <v>87</v>
      </c>
    </row>
    <row r="12" customHeight="1" spans="1:11">
      <c r="A12" s="220" t="s">
        <v>211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4"/>
    </row>
    <row r="13" customHeight="1" spans="1:11">
      <c r="A13" s="235" t="s">
        <v>212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213</v>
      </c>
      <c r="B14" s="237"/>
      <c r="C14" s="237"/>
      <c r="D14" s="237"/>
      <c r="E14" s="237"/>
      <c r="F14" s="237"/>
      <c r="G14" s="237"/>
      <c r="H14" s="238"/>
      <c r="I14" s="239"/>
      <c r="J14" s="239"/>
      <c r="K14" s="240"/>
    </row>
    <row r="15" customHeight="1" spans="1:11">
      <c r="A15" s="236"/>
      <c r="B15" s="237"/>
      <c r="C15" s="237"/>
      <c r="D15" s="237"/>
      <c r="E15" s="237"/>
      <c r="F15" s="237"/>
      <c r="G15" s="237"/>
      <c r="H15" s="238"/>
      <c r="I15" s="241"/>
      <c r="J15" s="242"/>
      <c r="K15" s="243"/>
    </row>
    <row r="16" customHeight="1" spans="1:11">
      <c r="A16" s="244"/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customHeight="1" spans="1:11">
      <c r="A17" s="235" t="s">
        <v>214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47"/>
      <c r="B18" s="248"/>
      <c r="C18" s="248"/>
      <c r="D18" s="248"/>
      <c r="E18" s="249"/>
      <c r="F18" s="249"/>
      <c r="G18" s="249"/>
      <c r="H18" s="249"/>
      <c r="I18" s="239"/>
      <c r="J18" s="239"/>
      <c r="K18" s="240"/>
    </row>
    <row r="19" customHeight="1" spans="1:11">
      <c r="A19" s="250"/>
      <c r="B19" s="251"/>
      <c r="C19" s="251"/>
      <c r="D19" s="252"/>
      <c r="E19" s="253"/>
      <c r="F19" s="254"/>
      <c r="G19" s="254"/>
      <c r="H19" s="255"/>
      <c r="I19" s="241"/>
      <c r="J19" s="242"/>
      <c r="K19" s="243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customHeight="1" spans="1:11">
      <c r="A21" s="256" t="s">
        <v>125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95" t="s">
        <v>126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42"/>
    </row>
    <row r="23" customHeight="1" spans="1:11">
      <c r="A23" s="112" t="s">
        <v>127</v>
      </c>
      <c r="B23" s="115"/>
      <c r="C23" s="206" t="s">
        <v>66</v>
      </c>
      <c r="D23" s="206" t="s">
        <v>67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57" t="s">
        <v>215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9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2"/>
    </row>
    <row r="26" customHeight="1" spans="1:11">
      <c r="A26" s="225" t="s">
        <v>136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194" t="s">
        <v>137</v>
      </c>
      <c r="B27" s="228" t="s">
        <v>96</v>
      </c>
      <c r="C27" s="228" t="s">
        <v>97</v>
      </c>
      <c r="D27" s="228" t="s">
        <v>89</v>
      </c>
      <c r="E27" s="195" t="s">
        <v>138</v>
      </c>
      <c r="F27" s="228" t="s">
        <v>96</v>
      </c>
      <c r="G27" s="228" t="s">
        <v>97</v>
      </c>
      <c r="H27" s="228" t="s">
        <v>89</v>
      </c>
      <c r="I27" s="195" t="s">
        <v>139</v>
      </c>
      <c r="J27" s="228" t="s">
        <v>96</v>
      </c>
      <c r="K27" s="231" t="s">
        <v>97</v>
      </c>
    </row>
    <row r="28" customHeight="1" spans="1:11">
      <c r="A28" s="211" t="s">
        <v>88</v>
      </c>
      <c r="B28" s="206" t="s">
        <v>96</v>
      </c>
      <c r="C28" s="206" t="s">
        <v>97</v>
      </c>
      <c r="D28" s="206" t="s">
        <v>89</v>
      </c>
      <c r="E28" s="212" t="s">
        <v>95</v>
      </c>
      <c r="F28" s="206" t="s">
        <v>96</v>
      </c>
      <c r="G28" s="206" t="s">
        <v>97</v>
      </c>
      <c r="H28" s="206" t="s">
        <v>89</v>
      </c>
      <c r="I28" s="212" t="s">
        <v>106</v>
      </c>
      <c r="J28" s="206" t="s">
        <v>96</v>
      </c>
      <c r="K28" s="207" t="s">
        <v>97</v>
      </c>
    </row>
    <row r="29" customHeight="1" spans="1:11">
      <c r="A29" s="200" t="s">
        <v>216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customHeight="1" spans="1:11">
      <c r="A31" s="268" t="s">
        <v>217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 t="s">
        <v>218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ht="17.25" customHeight="1" spans="1:11">
      <c r="A33" s="272" t="s">
        <v>219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ht="17.25" customHeight="1" spans="1:11">
      <c r="A34" s="272" t="s">
        <v>220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ht="17.25" customHeight="1" spans="1:11">
      <c r="A35" s="272" t="s">
        <v>221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ht="17.25" customHeight="1" spans="1:11">
      <c r="A36" s="272" t="s">
        <v>222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ht="17.25" customHeight="1" spans="1:11">
      <c r="A43" s="265" t="s">
        <v>135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customHeight="1" spans="1:11">
      <c r="A44" s="268" t="s">
        <v>223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5" t="s">
        <v>211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ht="18" customHeight="1" spans="1:1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ht="21" customHeight="1" spans="1:11">
      <c r="A48" s="278" t="s">
        <v>143</v>
      </c>
      <c r="B48" s="279" t="s">
        <v>144</v>
      </c>
      <c r="C48" s="279"/>
      <c r="D48" s="280" t="s">
        <v>145</v>
      </c>
      <c r="E48" s="281" t="s">
        <v>146</v>
      </c>
      <c r="F48" s="280" t="s">
        <v>147</v>
      </c>
      <c r="G48" s="282">
        <v>46100</v>
      </c>
      <c r="H48" s="283" t="s">
        <v>148</v>
      </c>
      <c r="I48" s="283"/>
      <c r="J48" s="279" t="s">
        <v>149</v>
      </c>
      <c r="K48" s="284"/>
    </row>
    <row r="49" customHeight="1" spans="1:11">
      <c r="A49" s="285" t="s">
        <v>150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customHeight="1" spans="1:11">
      <c r="A50" s="288" t="s">
        <v>224</v>
      </c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customHeight="1" spans="1:1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ht="21" customHeight="1" spans="1:11">
      <c r="A52" s="278" t="s">
        <v>143</v>
      </c>
      <c r="B52" s="294"/>
      <c r="C52" s="294"/>
      <c r="D52" s="280" t="s">
        <v>145</v>
      </c>
      <c r="E52" s="280"/>
      <c r="F52" s="280" t="s">
        <v>147</v>
      </c>
      <c r="G52" s="280"/>
      <c r="H52" s="283" t="s">
        <v>148</v>
      </c>
      <c r="I52" s="283"/>
      <c r="J52" s="295"/>
      <c r="K52" s="29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</cols>
  <sheetData>
    <row r="1" ht="26.25" spans="1:11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54</v>
      </c>
      <c r="C2" s="96"/>
      <c r="D2" s="97" t="s">
        <v>61</v>
      </c>
      <c r="E2" s="98" t="s">
        <v>226</v>
      </c>
      <c r="F2" s="99" t="s">
        <v>227</v>
      </c>
      <c r="G2" s="100" t="s">
        <v>69</v>
      </c>
      <c r="H2" s="101"/>
      <c r="I2" s="102" t="s">
        <v>57</v>
      </c>
      <c r="J2" s="103" t="s">
        <v>228</v>
      </c>
      <c r="K2" s="180"/>
    </row>
    <row r="3" spans="1:11">
      <c r="A3" s="105" t="s">
        <v>75</v>
      </c>
      <c r="B3" s="106">
        <v>11684</v>
      </c>
      <c r="C3" s="106"/>
      <c r="D3" s="107" t="s">
        <v>229</v>
      </c>
      <c r="E3" s="108">
        <v>45721</v>
      </c>
      <c r="F3" s="109"/>
      <c r="G3" s="109"/>
      <c r="H3" s="110" t="s">
        <v>230</v>
      </c>
      <c r="I3" s="110"/>
      <c r="J3" s="110"/>
      <c r="K3" s="111"/>
    </row>
    <row r="4" spans="1:11">
      <c r="A4" s="112" t="s">
        <v>72</v>
      </c>
      <c r="B4" s="181">
        <v>4</v>
      </c>
      <c r="C4" s="181">
        <v>6</v>
      </c>
      <c r="D4" s="115" t="s">
        <v>231</v>
      </c>
      <c r="E4" s="109" t="s">
        <v>232</v>
      </c>
      <c r="F4" s="109"/>
      <c r="G4" s="109"/>
      <c r="H4" s="115" t="s">
        <v>233</v>
      </c>
      <c r="I4" s="115"/>
      <c r="J4" s="116" t="s">
        <v>66</v>
      </c>
      <c r="K4" s="117" t="s">
        <v>67</v>
      </c>
    </row>
    <row r="5" spans="1:11">
      <c r="A5" s="112" t="s">
        <v>234</v>
      </c>
      <c r="B5" s="106" t="s">
        <v>235</v>
      </c>
      <c r="C5" s="106"/>
      <c r="D5" s="107" t="s">
        <v>232</v>
      </c>
      <c r="E5" s="107" t="s">
        <v>236</v>
      </c>
      <c r="F5" s="107" t="s">
        <v>237</v>
      </c>
      <c r="G5" s="107" t="s">
        <v>238</v>
      </c>
      <c r="H5" s="115" t="s">
        <v>239</v>
      </c>
      <c r="I5" s="115"/>
      <c r="J5" s="116" t="s">
        <v>66</v>
      </c>
      <c r="K5" s="117" t="s">
        <v>67</v>
      </c>
    </row>
    <row r="6" ht="15" spans="1:11">
      <c r="A6" s="118" t="s">
        <v>240</v>
      </c>
      <c r="B6" s="119">
        <v>315</v>
      </c>
      <c r="C6" s="119"/>
      <c r="D6" s="120" t="s">
        <v>241</v>
      </c>
      <c r="E6" s="121"/>
      <c r="F6" s="182">
        <v>11684</v>
      </c>
      <c r="G6" s="120"/>
      <c r="H6" s="123" t="s">
        <v>242</v>
      </c>
      <c r="I6" s="123"/>
      <c r="J6" s="124" t="s">
        <v>66</v>
      </c>
      <c r="K6" s="125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30" t="s">
        <v>249</v>
      </c>
      <c r="H8" s="131"/>
      <c r="I8" s="131"/>
      <c r="J8" s="131"/>
      <c r="K8" s="132"/>
    </row>
    <row r="9" spans="1:11">
      <c r="A9" s="112" t="s">
        <v>250</v>
      </c>
      <c r="B9" s="115"/>
      <c r="C9" s="116" t="s">
        <v>66</v>
      </c>
      <c r="D9" s="116" t="s">
        <v>67</v>
      </c>
      <c r="E9" s="107" t="s">
        <v>251</v>
      </c>
      <c r="F9" s="133" t="s">
        <v>252</v>
      </c>
      <c r="G9" s="134" t="s">
        <v>253</v>
      </c>
      <c r="H9" s="183"/>
      <c r="I9" s="183"/>
      <c r="J9" s="183"/>
      <c r="K9" s="184"/>
    </row>
    <row r="10" spans="1:11">
      <c r="A10" s="112" t="s">
        <v>254</v>
      </c>
      <c r="B10" s="115"/>
      <c r="C10" s="116" t="s">
        <v>66</v>
      </c>
      <c r="D10" s="116" t="s">
        <v>67</v>
      </c>
      <c r="E10" s="107" t="s">
        <v>255</v>
      </c>
      <c r="F10" s="133" t="s">
        <v>253</v>
      </c>
      <c r="G10" s="134" t="s">
        <v>256</v>
      </c>
      <c r="H10" s="183"/>
      <c r="I10" s="183"/>
      <c r="J10" s="183"/>
      <c r="K10" s="184"/>
    </row>
    <row r="11" spans="1:11">
      <c r="A11" s="137" t="s">
        <v>210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5" t="s">
        <v>90</v>
      </c>
      <c r="B12" s="116" t="s">
        <v>86</v>
      </c>
      <c r="C12" s="116" t="s">
        <v>87</v>
      </c>
      <c r="D12" s="133"/>
      <c r="E12" s="107" t="s">
        <v>88</v>
      </c>
      <c r="F12" s="116" t="s">
        <v>86</v>
      </c>
      <c r="G12" s="116" t="s">
        <v>87</v>
      </c>
      <c r="H12" s="116"/>
      <c r="I12" s="107" t="s">
        <v>257</v>
      </c>
      <c r="J12" s="116" t="s">
        <v>86</v>
      </c>
      <c r="K12" s="117" t="s">
        <v>87</v>
      </c>
    </row>
    <row r="13" spans="1:11">
      <c r="A13" s="105" t="s">
        <v>93</v>
      </c>
      <c r="B13" s="116" t="s">
        <v>86</v>
      </c>
      <c r="C13" s="116" t="s">
        <v>87</v>
      </c>
      <c r="D13" s="133"/>
      <c r="E13" s="107" t="s">
        <v>98</v>
      </c>
      <c r="F13" s="116" t="s">
        <v>86</v>
      </c>
      <c r="G13" s="116" t="s">
        <v>87</v>
      </c>
      <c r="H13" s="116"/>
      <c r="I13" s="107" t="s">
        <v>258</v>
      </c>
      <c r="J13" s="116" t="s">
        <v>86</v>
      </c>
      <c r="K13" s="117" t="s">
        <v>87</v>
      </c>
    </row>
    <row r="14" ht="15" spans="1:11">
      <c r="A14" s="118" t="s">
        <v>259</v>
      </c>
      <c r="B14" s="124" t="s">
        <v>86</v>
      </c>
      <c r="C14" s="124" t="s">
        <v>87</v>
      </c>
      <c r="D14" s="121"/>
      <c r="E14" s="120" t="s">
        <v>260</v>
      </c>
      <c r="F14" s="124" t="s">
        <v>86</v>
      </c>
      <c r="G14" s="124" t="s">
        <v>87</v>
      </c>
      <c r="H14" s="124"/>
      <c r="I14" s="120" t="s">
        <v>261</v>
      </c>
      <c r="J14" s="124" t="s">
        <v>86</v>
      </c>
      <c r="K14" s="125" t="s">
        <v>87</v>
      </c>
    </row>
    <row r="15" ht="15" spans="1:11">
      <c r="A15" s="126" t="s">
        <v>196</v>
      </c>
      <c r="B15" s="140" t="s">
        <v>253</v>
      </c>
      <c r="C15" s="141"/>
      <c r="D15" s="127"/>
      <c r="E15" s="126"/>
      <c r="F15" s="141"/>
      <c r="G15" s="141"/>
      <c r="H15" s="141"/>
      <c r="I15" s="126"/>
      <c r="J15" s="141"/>
      <c r="K15" s="141"/>
    </row>
    <row r="16" spans="1:11">
      <c r="A16" s="95" t="s">
        <v>262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2"/>
    </row>
    <row r="17" spans="1:11">
      <c r="A17" s="112" t="s">
        <v>263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3"/>
    </row>
    <row r="18" spans="1:11">
      <c r="A18" s="112" t="s">
        <v>264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3"/>
    </row>
    <row r="19" spans="1:11">
      <c r="A19" s="144" t="s">
        <v>265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85" t="s">
        <v>266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spans="1:11">
      <c r="A21" s="185" t="s">
        <v>267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4"/>
    </row>
    <row r="22" spans="1:11">
      <c r="A22" s="185" t="s">
        <v>268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12" t="s">
        <v>127</v>
      </c>
      <c r="B24" s="115"/>
      <c r="C24" s="116" t="s">
        <v>66</v>
      </c>
      <c r="D24" s="116" t="s">
        <v>67</v>
      </c>
      <c r="E24" s="110"/>
      <c r="F24" s="110"/>
      <c r="G24" s="110"/>
      <c r="H24" s="110"/>
      <c r="I24" s="110"/>
      <c r="J24" s="110"/>
      <c r="K24" s="111"/>
    </row>
    <row r="25" ht="15" spans="1:11">
      <c r="A25" s="150" t="s">
        <v>269</v>
      </c>
      <c r="B25" s="151" t="s">
        <v>253</v>
      </c>
      <c r="C25" s="151"/>
      <c r="D25" s="151"/>
      <c r="E25" s="151"/>
      <c r="F25" s="151"/>
      <c r="G25" s="151"/>
      <c r="H25" s="151"/>
      <c r="I25" s="151"/>
      <c r="J25" s="151"/>
      <c r="K25" s="186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270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56" t="s">
        <v>271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272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273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>
      <c r="A34" s="162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spans="1:11">
      <c r="A35" s="163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15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>
      <c r="A37" s="167" t="s">
        <v>274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>
      <c r="A38" s="112" t="s">
        <v>275</v>
      </c>
      <c r="B38" s="115"/>
      <c r="C38" s="115"/>
      <c r="D38" s="110" t="s">
        <v>276</v>
      </c>
      <c r="E38" s="110"/>
      <c r="F38" s="170" t="s">
        <v>277</v>
      </c>
      <c r="G38" s="171"/>
      <c r="H38" s="115" t="s">
        <v>278</v>
      </c>
      <c r="I38" s="115"/>
      <c r="J38" s="115" t="s">
        <v>279</v>
      </c>
      <c r="K38" s="143"/>
    </row>
    <row r="39" spans="1:11">
      <c r="A39" s="112" t="s">
        <v>196</v>
      </c>
      <c r="B39" s="172" t="s">
        <v>280</v>
      </c>
      <c r="C39" s="172"/>
      <c r="D39" s="172"/>
      <c r="E39" s="172"/>
      <c r="F39" s="172"/>
      <c r="G39" s="172"/>
      <c r="H39" s="172"/>
      <c r="I39" s="172"/>
      <c r="J39" s="172"/>
      <c r="K39" s="173"/>
    </row>
    <row r="40" spans="1:11">
      <c r="A40" s="112"/>
      <c r="B40" s="115"/>
      <c r="C40" s="115"/>
      <c r="D40" s="115"/>
      <c r="E40" s="115"/>
      <c r="F40" s="115"/>
      <c r="G40" s="115"/>
      <c r="H40" s="115"/>
      <c r="I40" s="115"/>
      <c r="J40" s="115"/>
      <c r="K40" s="143"/>
    </row>
    <row r="41" spans="1:11">
      <c r="A41" s="112"/>
      <c r="B41" s="115"/>
      <c r="C41" s="115"/>
      <c r="D41" s="115"/>
      <c r="E41" s="115"/>
      <c r="F41" s="115"/>
      <c r="G41" s="115"/>
      <c r="H41" s="115"/>
      <c r="I41" s="115"/>
      <c r="J41" s="115"/>
      <c r="K41" s="143"/>
    </row>
    <row r="42" ht="15" spans="1:11">
      <c r="A42" s="118" t="s">
        <v>143</v>
      </c>
      <c r="B42" s="122" t="s">
        <v>281</v>
      </c>
      <c r="C42" s="122"/>
      <c r="D42" s="120" t="s">
        <v>282</v>
      </c>
      <c r="E42" s="174" t="s">
        <v>283</v>
      </c>
      <c r="F42" s="120" t="s">
        <v>147</v>
      </c>
      <c r="G42" s="175">
        <v>45724</v>
      </c>
      <c r="H42" s="176" t="s">
        <v>148</v>
      </c>
      <c r="I42" s="176"/>
      <c r="J42" s="122" t="s">
        <v>283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workbookViewId="0">
      <selection activeCell="N16" sqref="N1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74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5" t="s">
        <v>154</v>
      </c>
      <c r="B3" s="76" t="s">
        <v>155</v>
      </c>
      <c r="C3" s="76"/>
      <c r="D3" s="76"/>
      <c r="E3" s="76"/>
      <c r="F3" s="76"/>
      <c r="G3" s="76"/>
      <c r="H3" s="73"/>
      <c r="I3" s="75" t="s">
        <v>156</v>
      </c>
      <c r="J3" s="75"/>
      <c r="K3" s="75"/>
      <c r="L3" s="75"/>
      <c r="M3" s="75"/>
      <c r="N3" s="75"/>
    </row>
    <row r="4" s="63" customFormat="1" ht="19.5" customHeight="1" spans="1:14">
      <c r="A4" s="75"/>
      <c r="B4" s="77" t="s">
        <v>157</v>
      </c>
      <c r="C4" s="77" t="s">
        <v>158</v>
      </c>
      <c r="D4" s="77" t="s">
        <v>159</v>
      </c>
      <c r="E4" s="77" t="s">
        <v>160</v>
      </c>
      <c r="F4" s="77" t="s">
        <v>161</v>
      </c>
      <c r="G4" s="77" t="s">
        <v>162</v>
      </c>
      <c r="H4" s="73"/>
      <c r="I4" s="75" t="s">
        <v>284</v>
      </c>
      <c r="J4" s="75" t="s">
        <v>163</v>
      </c>
      <c r="K4" s="75" t="s">
        <v>285</v>
      </c>
      <c r="L4" s="75" t="s">
        <v>286</v>
      </c>
      <c r="M4" s="75" t="s">
        <v>287</v>
      </c>
      <c r="N4" s="75" t="s">
        <v>288</v>
      </c>
    </row>
    <row r="5" s="63" customFormat="1" ht="19.5" customHeight="1" spans="1:14">
      <c r="A5" s="75"/>
      <c r="B5" s="77" t="s">
        <v>164</v>
      </c>
      <c r="C5" s="77" t="s">
        <v>165</v>
      </c>
      <c r="D5" s="77" t="s">
        <v>166</v>
      </c>
      <c r="E5" s="77" t="s">
        <v>167</v>
      </c>
      <c r="F5" s="77" t="s">
        <v>168</v>
      </c>
      <c r="G5" s="77" t="s">
        <v>169</v>
      </c>
      <c r="H5" s="73"/>
      <c r="I5" s="78" t="s">
        <v>289</v>
      </c>
      <c r="J5" s="78" t="s">
        <v>289</v>
      </c>
      <c r="K5" s="78" t="s">
        <v>289</v>
      </c>
      <c r="L5" s="78" t="s">
        <v>289</v>
      </c>
      <c r="M5" s="78" t="s">
        <v>289</v>
      </c>
      <c r="N5" s="78" t="s">
        <v>289</v>
      </c>
    </row>
    <row r="6" s="63" customFormat="1" ht="19.5" customHeight="1" spans="1:14">
      <c r="A6" s="79" t="s">
        <v>172</v>
      </c>
      <c r="B6" s="80">
        <f>C6-1</f>
        <v>64.5</v>
      </c>
      <c r="C6" s="80">
        <f>D6-2</f>
        <v>65.5</v>
      </c>
      <c r="D6" s="80">
        <v>67.5</v>
      </c>
      <c r="E6" s="80">
        <f>D6+2</f>
        <v>69.5</v>
      </c>
      <c r="F6" s="80">
        <f>E6+2</f>
        <v>71.5</v>
      </c>
      <c r="G6" s="80">
        <f>F6+1</f>
        <v>72.5</v>
      </c>
      <c r="H6" s="73"/>
      <c r="I6" s="81" t="s">
        <v>290</v>
      </c>
      <c r="J6" s="81" t="s">
        <v>291</v>
      </c>
      <c r="K6" s="81" t="s">
        <v>291</v>
      </c>
      <c r="L6" s="81" t="s">
        <v>292</v>
      </c>
      <c r="M6" s="81" t="s">
        <v>293</v>
      </c>
      <c r="N6" s="81" t="s">
        <v>294</v>
      </c>
    </row>
    <row r="7" s="63" customFormat="1" ht="19.5" customHeight="1" spans="1:14">
      <c r="A7" s="82" t="s">
        <v>175</v>
      </c>
      <c r="B7" s="80">
        <f>C7-4</f>
        <v>102</v>
      </c>
      <c r="C7" s="80">
        <f>D7-4</f>
        <v>106</v>
      </c>
      <c r="D7" s="80">
        <v>110</v>
      </c>
      <c r="E7" s="80">
        <f>D7+4</f>
        <v>114</v>
      </c>
      <c r="F7" s="80">
        <f>E7+4</f>
        <v>118</v>
      </c>
      <c r="G7" s="80">
        <f>F7+6</f>
        <v>124</v>
      </c>
      <c r="H7" s="73"/>
      <c r="I7" s="81" t="s">
        <v>295</v>
      </c>
      <c r="J7" s="81" t="s">
        <v>296</v>
      </c>
      <c r="K7" s="81" t="s">
        <v>296</v>
      </c>
      <c r="L7" s="81" t="s">
        <v>295</v>
      </c>
      <c r="M7" s="81" t="s">
        <v>296</v>
      </c>
      <c r="N7" s="81" t="s">
        <v>296</v>
      </c>
    </row>
    <row r="8" s="63" customFormat="1" ht="19.5" customHeight="1" spans="1:14">
      <c r="A8" s="82" t="s">
        <v>178</v>
      </c>
      <c r="B8" s="80">
        <f>C8-4</f>
        <v>100</v>
      </c>
      <c r="C8" s="80">
        <f>D8-4</f>
        <v>104</v>
      </c>
      <c r="D8" s="80" t="s">
        <v>179</v>
      </c>
      <c r="E8" s="80">
        <f>D8+4</f>
        <v>112</v>
      </c>
      <c r="F8" s="80">
        <f>E8+5</f>
        <v>117</v>
      </c>
      <c r="G8" s="80">
        <f>F8+6</f>
        <v>123</v>
      </c>
      <c r="H8" s="73"/>
      <c r="I8" s="81" t="s">
        <v>297</v>
      </c>
      <c r="J8" s="81" t="s">
        <v>296</v>
      </c>
      <c r="K8" s="81" t="s">
        <v>296</v>
      </c>
      <c r="L8" s="81" t="s">
        <v>295</v>
      </c>
      <c r="M8" s="81" t="s">
        <v>298</v>
      </c>
      <c r="N8" s="81" t="s">
        <v>296</v>
      </c>
    </row>
    <row r="9" s="63" customFormat="1" ht="19.5" customHeight="1" spans="1:14">
      <c r="A9" s="82" t="s">
        <v>180</v>
      </c>
      <c r="B9" s="80">
        <f>C9-1.2</f>
        <v>43.6</v>
      </c>
      <c r="C9" s="80">
        <f>D9-1.2</f>
        <v>44.8</v>
      </c>
      <c r="D9" s="80" t="s">
        <v>181</v>
      </c>
      <c r="E9" s="80">
        <f>D9+1.2</f>
        <v>47.2</v>
      </c>
      <c r="F9" s="80">
        <f>E9+1.2</f>
        <v>48.4</v>
      </c>
      <c r="G9" s="80">
        <f>F9+1.4</f>
        <v>49.8</v>
      </c>
      <c r="H9" s="73"/>
      <c r="I9" s="81" t="s">
        <v>299</v>
      </c>
      <c r="J9" s="81" t="s">
        <v>295</v>
      </c>
      <c r="K9" s="81" t="s">
        <v>295</v>
      </c>
      <c r="L9" s="81" t="s">
        <v>300</v>
      </c>
      <c r="M9" s="81" t="s">
        <v>301</v>
      </c>
      <c r="N9" s="81" t="s">
        <v>295</v>
      </c>
    </row>
    <row r="10" s="63" customFormat="1" ht="19.5" customHeight="1" spans="1:14">
      <c r="A10" s="82" t="s">
        <v>183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73"/>
      <c r="I10" s="81" t="s">
        <v>302</v>
      </c>
      <c r="J10" s="81" t="s">
        <v>303</v>
      </c>
      <c r="K10" s="81" t="s">
        <v>303</v>
      </c>
      <c r="L10" s="81" t="s">
        <v>304</v>
      </c>
      <c r="M10" s="81" t="s">
        <v>305</v>
      </c>
      <c r="N10" s="81" t="s">
        <v>306</v>
      </c>
    </row>
    <row r="11" s="63" customFormat="1" ht="19.5" customHeight="1" spans="1:14">
      <c r="A11" s="82" t="s">
        <v>187</v>
      </c>
      <c r="B11" s="80">
        <f>C11-0.7</f>
        <v>18.1</v>
      </c>
      <c r="C11" s="80">
        <f>D11-0.7</f>
        <v>18.8</v>
      </c>
      <c r="D11" s="80" t="s">
        <v>188</v>
      </c>
      <c r="E11" s="80">
        <f>D11+0.7</f>
        <v>20.2</v>
      </c>
      <c r="F11" s="80">
        <f>E11+0.7</f>
        <v>20.9</v>
      </c>
      <c r="G11" s="80">
        <f>F11+0.95</f>
        <v>21.85</v>
      </c>
      <c r="H11" s="73"/>
      <c r="I11" s="81" t="s">
        <v>299</v>
      </c>
      <c r="J11" s="81" t="s">
        <v>307</v>
      </c>
      <c r="K11" s="81" t="s">
        <v>307</v>
      </c>
      <c r="L11" s="81" t="s">
        <v>300</v>
      </c>
      <c r="M11" s="81" t="s">
        <v>301</v>
      </c>
      <c r="N11" s="81" t="s">
        <v>308</v>
      </c>
    </row>
    <row r="12" s="63" customFormat="1" ht="19.5" customHeight="1" spans="1:14">
      <c r="A12" s="83" t="s">
        <v>190</v>
      </c>
      <c r="B12" s="84">
        <f>C12-0.4</f>
        <v>16.7</v>
      </c>
      <c r="C12" s="84">
        <f>D12-0.4</f>
        <v>17.1</v>
      </c>
      <c r="D12" s="84">
        <v>17.5</v>
      </c>
      <c r="E12" s="84">
        <f>D12+0.4</f>
        <v>17.9</v>
      </c>
      <c r="F12" s="84">
        <f>E12+0.4</f>
        <v>18.3</v>
      </c>
      <c r="G12" s="84">
        <f>F12+0.6</f>
        <v>18.9</v>
      </c>
      <c r="H12" s="73"/>
      <c r="I12" s="85" t="s">
        <v>305</v>
      </c>
      <c r="J12" s="81" t="s">
        <v>305</v>
      </c>
      <c r="K12" s="81" t="s">
        <v>305</v>
      </c>
      <c r="L12" s="85" t="s">
        <v>300</v>
      </c>
      <c r="M12" s="85" t="s">
        <v>309</v>
      </c>
      <c r="N12" s="85" t="s">
        <v>300</v>
      </c>
    </row>
    <row r="13" s="63" customFormat="1" ht="19.5" customHeight="1" spans="1:14">
      <c r="A13" s="77" t="s">
        <v>192</v>
      </c>
      <c r="B13" s="86">
        <f>C13-0.4</f>
        <v>19.2</v>
      </c>
      <c r="C13" s="86">
        <f>D13-0.4</f>
        <v>19.6</v>
      </c>
      <c r="D13" s="86">
        <v>20</v>
      </c>
      <c r="E13" s="86">
        <f>D13+0.4</f>
        <v>20.4</v>
      </c>
      <c r="F13" s="86">
        <f>E13+0.4</f>
        <v>20.8</v>
      </c>
      <c r="G13" s="86">
        <f>F13+0.6</f>
        <v>21.4</v>
      </c>
      <c r="H13" s="73"/>
      <c r="I13" s="85" t="s">
        <v>310</v>
      </c>
      <c r="J13" s="81" t="s">
        <v>300</v>
      </c>
      <c r="K13" s="81" t="s">
        <v>300</v>
      </c>
      <c r="L13" s="85" t="s">
        <v>305</v>
      </c>
      <c r="M13" s="85" t="s">
        <v>300</v>
      </c>
      <c r="N13" s="85" t="s">
        <v>311</v>
      </c>
    </row>
    <row r="14" s="63" customFormat="1" ht="19.5" customHeight="1" spans="1:14">
      <c r="A14" s="77" t="s">
        <v>193</v>
      </c>
      <c r="B14" s="86">
        <f>C14-0.2</f>
        <v>10.6</v>
      </c>
      <c r="C14" s="86">
        <f>D14-0.2</f>
        <v>10.8</v>
      </c>
      <c r="D14" s="86">
        <v>11</v>
      </c>
      <c r="E14" s="86">
        <f>D14+0.2</f>
        <v>11.2</v>
      </c>
      <c r="F14" s="86">
        <f>E14+0.2</f>
        <v>11.4</v>
      </c>
      <c r="G14" s="86">
        <f>F14+0.25</f>
        <v>11.65</v>
      </c>
      <c r="H14" s="73"/>
      <c r="I14" s="85" t="s">
        <v>312</v>
      </c>
      <c r="J14" s="81" t="s">
        <v>305</v>
      </c>
      <c r="K14" s="81" t="s">
        <v>305</v>
      </c>
      <c r="L14" s="85" t="s">
        <v>313</v>
      </c>
      <c r="M14" s="85" t="s">
        <v>305</v>
      </c>
      <c r="N14" s="85" t="s">
        <v>312</v>
      </c>
    </row>
    <row r="15" s="63" customFormat="1" ht="19.5" customHeight="1" spans="1:14">
      <c r="A15" s="82" t="s">
        <v>195</v>
      </c>
      <c r="B15" s="86">
        <f>C15</f>
        <v>1.5</v>
      </c>
      <c r="C15" s="86">
        <f>D15</f>
        <v>1.5</v>
      </c>
      <c r="D15" s="86">
        <v>1.5</v>
      </c>
      <c r="E15" s="86">
        <f t="shared" ref="E15:G15" si="0">D15</f>
        <v>1.5</v>
      </c>
      <c r="F15" s="86">
        <f t="shared" si="0"/>
        <v>1.5</v>
      </c>
      <c r="G15" s="86">
        <f t="shared" si="0"/>
        <v>1.5</v>
      </c>
      <c r="H15" s="73"/>
      <c r="I15" s="85" t="s">
        <v>305</v>
      </c>
      <c r="J15" s="85" t="s">
        <v>305</v>
      </c>
      <c r="K15" s="85" t="s">
        <v>305</v>
      </c>
      <c r="L15" s="85" t="s">
        <v>305</v>
      </c>
      <c r="M15" s="85" t="s">
        <v>305</v>
      </c>
      <c r="N15" s="85" t="s">
        <v>305</v>
      </c>
    </row>
    <row r="16" s="63" customFormat="1" ht="14.25" spans="1:14">
      <c r="A16" s="64" t="s">
        <v>196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63" customFormat="1" ht="14.25" spans="1:14">
      <c r="A17" s="63" t="s">
        <v>197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  <c r="N17" s="87"/>
    </row>
    <row r="18" s="63" customFormat="1" ht="14.25" spans="1:14">
      <c r="A18" s="87"/>
      <c r="B18" s="87"/>
      <c r="C18" s="87"/>
      <c r="D18" s="87"/>
      <c r="E18" s="87"/>
      <c r="F18" s="87"/>
      <c r="G18" s="87"/>
      <c r="H18" s="87"/>
      <c r="I18" s="89" t="s">
        <v>314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1:14">
      <c r="I19" s="90"/>
      <c r="J19" s="90"/>
    </row>
    <row r="20" s="63" customFormat="1" customHeight="1" spans="1:14">
      <c r="I20" s="90"/>
      <c r="J20" s="90"/>
    </row>
    <row r="21" ht="14.25" spans="1:14">
      <c r="A21" s="178"/>
      <c r="B21" s="178"/>
      <c r="C21" s="178"/>
      <c r="D21" s="178"/>
      <c r="E21" s="178"/>
      <c r="F21" s="178"/>
      <c r="G21" s="178"/>
      <c r="H21" s="178"/>
      <c r="J21" s="17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70" zoomScaleNormal="7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74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5" t="s">
        <v>154</v>
      </c>
      <c r="B3" s="76" t="s">
        <v>155</v>
      </c>
      <c r="C3" s="76"/>
      <c r="D3" s="76"/>
      <c r="E3" s="76"/>
      <c r="F3" s="76"/>
      <c r="G3" s="76"/>
      <c r="H3" s="73"/>
      <c r="I3" s="75" t="s">
        <v>156</v>
      </c>
      <c r="J3" s="75"/>
      <c r="K3" s="75"/>
      <c r="L3" s="75"/>
      <c r="M3" s="75"/>
      <c r="N3" s="75"/>
    </row>
    <row r="4" s="63" customFormat="1" ht="19.5" customHeight="1" spans="1:14">
      <c r="A4" s="75"/>
      <c r="B4" s="77" t="s">
        <v>157</v>
      </c>
      <c r="C4" s="77" t="s">
        <v>158</v>
      </c>
      <c r="D4" s="77" t="s">
        <v>159</v>
      </c>
      <c r="E4" s="77" t="s">
        <v>160</v>
      </c>
      <c r="F4" s="77" t="s">
        <v>161</v>
      </c>
      <c r="G4" s="77" t="s">
        <v>162</v>
      </c>
      <c r="H4" s="73"/>
      <c r="I4" s="75" t="s">
        <v>315</v>
      </c>
      <c r="J4" s="75" t="s">
        <v>316</v>
      </c>
      <c r="K4" s="75" t="s">
        <v>317</v>
      </c>
      <c r="L4" s="75" t="s">
        <v>318</v>
      </c>
      <c r="M4" s="75" t="s">
        <v>316</v>
      </c>
      <c r="N4" s="75" t="s">
        <v>315</v>
      </c>
    </row>
    <row r="5" s="63" customFormat="1" ht="19.5" customHeight="1" spans="1:14">
      <c r="A5" s="75"/>
      <c r="B5" s="77" t="s">
        <v>164</v>
      </c>
      <c r="C5" s="77" t="s">
        <v>165</v>
      </c>
      <c r="D5" s="77" t="s">
        <v>166</v>
      </c>
      <c r="E5" s="77" t="s">
        <v>167</v>
      </c>
      <c r="F5" s="77" t="s">
        <v>168</v>
      </c>
      <c r="G5" s="77" t="s">
        <v>169</v>
      </c>
      <c r="H5" s="73"/>
      <c r="I5" s="78" t="s">
        <v>157</v>
      </c>
      <c r="J5" s="78" t="s">
        <v>158</v>
      </c>
      <c r="K5" s="78" t="s">
        <v>159</v>
      </c>
      <c r="L5" s="78" t="s">
        <v>160</v>
      </c>
      <c r="M5" s="78" t="s">
        <v>161</v>
      </c>
      <c r="N5" s="78" t="s">
        <v>162</v>
      </c>
    </row>
    <row r="6" s="63" customFormat="1" ht="19.5" customHeight="1" spans="1:14">
      <c r="A6" s="79" t="s">
        <v>172</v>
      </c>
      <c r="B6" s="80">
        <f>C6-1</f>
        <v>64.5</v>
      </c>
      <c r="C6" s="80">
        <f>D6-2</f>
        <v>65.5</v>
      </c>
      <c r="D6" s="80">
        <v>67.5</v>
      </c>
      <c r="E6" s="80">
        <f>D6+2</f>
        <v>69.5</v>
      </c>
      <c r="F6" s="80">
        <f>E6+2</f>
        <v>71.5</v>
      </c>
      <c r="G6" s="80">
        <f>F6+1</f>
        <v>72.5</v>
      </c>
      <c r="H6" s="73"/>
      <c r="I6" s="81" t="s">
        <v>302</v>
      </c>
      <c r="J6" s="81" t="s">
        <v>297</v>
      </c>
      <c r="K6" s="81" t="s">
        <v>294</v>
      </c>
      <c r="L6" s="81" t="s">
        <v>319</v>
      </c>
      <c r="M6" s="81" t="s">
        <v>307</v>
      </c>
      <c r="N6" s="81" t="s">
        <v>320</v>
      </c>
    </row>
    <row r="7" s="63" customFormat="1" ht="19.5" customHeight="1" spans="1:14">
      <c r="A7" s="82" t="s">
        <v>175</v>
      </c>
      <c r="B7" s="80">
        <f>C7-4</f>
        <v>102</v>
      </c>
      <c r="C7" s="80">
        <f>D7-4</f>
        <v>106</v>
      </c>
      <c r="D7" s="80">
        <v>110</v>
      </c>
      <c r="E7" s="80">
        <f>D7+4</f>
        <v>114</v>
      </c>
      <c r="F7" s="80">
        <f>E7+4</f>
        <v>118</v>
      </c>
      <c r="G7" s="80">
        <f>F7+6</f>
        <v>124</v>
      </c>
      <c r="H7" s="73"/>
      <c r="I7" s="81" t="s">
        <v>295</v>
      </c>
      <c r="J7" s="81" t="s">
        <v>321</v>
      </c>
      <c r="K7" s="81" t="s">
        <v>322</v>
      </c>
      <c r="L7" s="81" t="s">
        <v>323</v>
      </c>
      <c r="M7" s="81" t="s">
        <v>296</v>
      </c>
      <c r="N7" s="81" t="s">
        <v>324</v>
      </c>
    </row>
    <row r="8" s="63" customFormat="1" ht="19.5" customHeight="1" spans="1:14">
      <c r="A8" s="82" t="s">
        <v>178</v>
      </c>
      <c r="B8" s="80">
        <f>C8-4</f>
        <v>100</v>
      </c>
      <c r="C8" s="80">
        <f>D8-4</f>
        <v>104</v>
      </c>
      <c r="D8" s="80" t="s">
        <v>179</v>
      </c>
      <c r="E8" s="80">
        <f>D8+4</f>
        <v>112</v>
      </c>
      <c r="F8" s="80">
        <f>E8+5</f>
        <v>117</v>
      </c>
      <c r="G8" s="80">
        <f>F8+6</f>
        <v>123</v>
      </c>
      <c r="H8" s="73"/>
      <c r="I8" s="81" t="s">
        <v>295</v>
      </c>
      <c r="J8" s="81" t="s">
        <v>296</v>
      </c>
      <c r="K8" s="81" t="s">
        <v>325</v>
      </c>
      <c r="L8" s="81" t="s">
        <v>305</v>
      </c>
      <c r="M8" s="81" t="s">
        <v>298</v>
      </c>
      <c r="N8" s="81" t="s">
        <v>295</v>
      </c>
    </row>
    <row r="9" s="63" customFormat="1" ht="19.5" customHeight="1" spans="1:14">
      <c r="A9" s="82" t="s">
        <v>180</v>
      </c>
      <c r="B9" s="80">
        <f>C9-1.2</f>
        <v>43.6</v>
      </c>
      <c r="C9" s="80">
        <f>D9-1.2</f>
        <v>44.8</v>
      </c>
      <c r="D9" s="80" t="s">
        <v>181</v>
      </c>
      <c r="E9" s="80">
        <f>D9+1.2</f>
        <v>47.2</v>
      </c>
      <c r="F9" s="80">
        <f>E9+1.2</f>
        <v>48.4</v>
      </c>
      <c r="G9" s="80">
        <f>F9+1.4</f>
        <v>49.8</v>
      </c>
      <c r="H9" s="73"/>
      <c r="I9" s="81" t="s">
        <v>326</v>
      </c>
      <c r="J9" s="81" t="s">
        <v>327</v>
      </c>
      <c r="K9" s="81" t="s">
        <v>328</v>
      </c>
      <c r="L9" s="81" t="s">
        <v>329</v>
      </c>
      <c r="M9" s="81" t="s">
        <v>301</v>
      </c>
      <c r="N9" s="81" t="s">
        <v>330</v>
      </c>
    </row>
    <row r="10" s="63" customFormat="1" ht="19.5" customHeight="1" spans="1:14">
      <c r="A10" s="82" t="s">
        <v>183</v>
      </c>
      <c r="B10" s="80">
        <v>20</v>
      </c>
      <c r="C10" s="80">
        <v>20.5</v>
      </c>
      <c r="D10" s="80">
        <v>21</v>
      </c>
      <c r="E10" s="80">
        <v>21.5</v>
      </c>
      <c r="F10" s="80">
        <v>22</v>
      </c>
      <c r="G10" s="80">
        <v>22.5</v>
      </c>
      <c r="H10" s="73"/>
      <c r="I10" s="81" t="s">
        <v>307</v>
      </c>
      <c r="J10" s="81" t="s">
        <v>305</v>
      </c>
      <c r="K10" s="81" t="s">
        <v>305</v>
      </c>
      <c r="L10" s="81" t="s">
        <v>305</v>
      </c>
      <c r="M10" s="81" t="s">
        <v>305</v>
      </c>
      <c r="N10" s="81" t="s">
        <v>293</v>
      </c>
    </row>
    <row r="11" s="63" customFormat="1" ht="19.5" customHeight="1" spans="1:14">
      <c r="A11" s="82" t="s">
        <v>187</v>
      </c>
      <c r="B11" s="80">
        <f>C11-0.7</f>
        <v>18.1</v>
      </c>
      <c r="C11" s="80">
        <f>D11-0.7</f>
        <v>18.8</v>
      </c>
      <c r="D11" s="80" t="s">
        <v>188</v>
      </c>
      <c r="E11" s="80">
        <f>D11+0.7</f>
        <v>20.2</v>
      </c>
      <c r="F11" s="80">
        <f>E11+0.7</f>
        <v>20.9</v>
      </c>
      <c r="G11" s="80">
        <f>F11+0.95</f>
        <v>21.85</v>
      </c>
      <c r="H11" s="73"/>
      <c r="I11" s="81" t="s">
        <v>331</v>
      </c>
      <c r="J11" s="81" t="s">
        <v>305</v>
      </c>
      <c r="K11" s="81" t="s">
        <v>332</v>
      </c>
      <c r="L11" s="81" t="s">
        <v>331</v>
      </c>
      <c r="M11" s="81" t="s">
        <v>303</v>
      </c>
      <c r="N11" s="81" t="s">
        <v>301</v>
      </c>
    </row>
    <row r="12" s="63" customFormat="1" ht="19.5" customHeight="1" spans="1:14">
      <c r="A12" s="83" t="s">
        <v>190</v>
      </c>
      <c r="B12" s="84">
        <f>C12-0.4</f>
        <v>16.7</v>
      </c>
      <c r="C12" s="84">
        <f>D12-0.4</f>
        <v>17.1</v>
      </c>
      <c r="D12" s="84">
        <v>17.5</v>
      </c>
      <c r="E12" s="84">
        <f>D12+0.4</f>
        <v>17.9</v>
      </c>
      <c r="F12" s="84">
        <f>E12+0.4</f>
        <v>18.3</v>
      </c>
      <c r="G12" s="84">
        <f>F12+0.6</f>
        <v>18.9</v>
      </c>
      <c r="H12" s="73"/>
      <c r="I12" s="85" t="s">
        <v>300</v>
      </c>
      <c r="J12" s="81" t="s">
        <v>333</v>
      </c>
      <c r="K12" s="81" t="s">
        <v>334</v>
      </c>
      <c r="L12" s="85" t="s">
        <v>305</v>
      </c>
      <c r="M12" s="85" t="s">
        <v>300</v>
      </c>
      <c r="N12" s="85" t="s">
        <v>335</v>
      </c>
    </row>
    <row r="13" s="63" customFormat="1" ht="19.5" customHeight="1" spans="1:14">
      <c r="A13" s="77" t="s">
        <v>192</v>
      </c>
      <c r="B13" s="86">
        <f>C13-0.4</f>
        <v>19.2</v>
      </c>
      <c r="C13" s="86">
        <f>D13-0.4</f>
        <v>19.6</v>
      </c>
      <c r="D13" s="86">
        <v>20</v>
      </c>
      <c r="E13" s="86">
        <f>D13+0.4</f>
        <v>20.4</v>
      </c>
      <c r="F13" s="86">
        <f>E13+0.4</f>
        <v>20.8</v>
      </c>
      <c r="G13" s="86">
        <f>F13+0.6</f>
        <v>21.4</v>
      </c>
      <c r="H13" s="73"/>
      <c r="I13" s="85" t="s">
        <v>336</v>
      </c>
      <c r="J13" s="81" t="s">
        <v>337</v>
      </c>
      <c r="K13" s="81" t="s">
        <v>307</v>
      </c>
      <c r="L13" s="85" t="s">
        <v>328</v>
      </c>
      <c r="M13" s="85" t="s">
        <v>338</v>
      </c>
      <c r="N13" s="85" t="s">
        <v>339</v>
      </c>
    </row>
    <row r="14" s="63" customFormat="1" ht="19.5" customHeight="1" spans="1:14">
      <c r="A14" s="77" t="s">
        <v>193</v>
      </c>
      <c r="B14" s="86">
        <f>C14-0.2</f>
        <v>10.6</v>
      </c>
      <c r="C14" s="86">
        <f>D14-0.2</f>
        <v>10.8</v>
      </c>
      <c r="D14" s="86">
        <v>11</v>
      </c>
      <c r="E14" s="86">
        <f>D14+0.2</f>
        <v>11.2</v>
      </c>
      <c r="F14" s="86">
        <f>E14+0.2</f>
        <v>11.4</v>
      </c>
      <c r="G14" s="86">
        <f>F14+0.25</f>
        <v>11.65</v>
      </c>
      <c r="H14" s="73"/>
      <c r="I14" s="85" t="s">
        <v>299</v>
      </c>
      <c r="J14" s="81" t="s">
        <v>340</v>
      </c>
      <c r="K14" s="81" t="s">
        <v>305</v>
      </c>
      <c r="L14" s="85" t="s">
        <v>306</v>
      </c>
      <c r="M14" s="85" t="s">
        <v>341</v>
      </c>
      <c r="N14" s="85" t="s">
        <v>342</v>
      </c>
    </row>
    <row r="15" s="63" customFormat="1" ht="19.5" customHeight="1" spans="1:14">
      <c r="A15" s="82" t="s">
        <v>195</v>
      </c>
      <c r="B15" s="86">
        <f>C15</f>
        <v>1.5</v>
      </c>
      <c r="C15" s="86">
        <f>D15</f>
        <v>1.5</v>
      </c>
      <c r="D15" s="86">
        <v>1.5</v>
      </c>
      <c r="E15" s="86">
        <f t="shared" ref="E15:G15" si="0">D15</f>
        <v>1.5</v>
      </c>
      <c r="F15" s="86">
        <f t="shared" si="0"/>
        <v>1.5</v>
      </c>
      <c r="G15" s="86">
        <f t="shared" si="0"/>
        <v>1.5</v>
      </c>
      <c r="H15" s="73"/>
      <c r="I15" s="85" t="s">
        <v>305</v>
      </c>
      <c r="J15" s="85" t="s">
        <v>305</v>
      </c>
      <c r="K15" s="85" t="s">
        <v>305</v>
      </c>
      <c r="L15" s="85" t="s">
        <v>305</v>
      </c>
      <c r="M15" s="85" t="s">
        <v>305</v>
      </c>
      <c r="N15" s="85" t="s">
        <v>305</v>
      </c>
    </row>
    <row r="16" s="63" customFormat="1" ht="14.25" spans="1:14">
      <c r="A16" s="64" t="s">
        <v>196</v>
      </c>
      <c r="D16" s="87"/>
      <c r="E16" s="87"/>
      <c r="F16" s="87"/>
      <c r="G16" s="87"/>
      <c r="H16" s="87"/>
      <c r="I16" s="88"/>
      <c r="J16" s="88"/>
      <c r="K16" s="87"/>
      <c r="L16" s="87"/>
      <c r="M16" s="87"/>
      <c r="N16" s="87"/>
    </row>
    <row r="17" s="63" customFormat="1" ht="14.25" spans="1:14">
      <c r="A17" s="63" t="s">
        <v>197</v>
      </c>
      <c r="D17" s="87"/>
      <c r="E17" s="87"/>
      <c r="F17" s="87"/>
      <c r="G17" s="87"/>
      <c r="H17" s="87"/>
      <c r="I17" s="88"/>
      <c r="J17" s="88"/>
      <c r="K17" s="87"/>
      <c r="L17" s="87"/>
      <c r="M17" s="87"/>
      <c r="N17" s="87"/>
    </row>
    <row r="18" s="63" customFormat="1" ht="14.25" spans="1:14">
      <c r="A18" s="87"/>
      <c r="B18" s="87"/>
      <c r="C18" s="87"/>
      <c r="D18" s="87"/>
      <c r="E18" s="87"/>
      <c r="F18" s="87"/>
      <c r="G18" s="87"/>
      <c r="H18" s="87"/>
      <c r="I18" s="89" t="s">
        <v>314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1:14">
      <c r="I19" s="90"/>
      <c r="J19" s="90"/>
    </row>
    <row r="20" s="63" customFormat="1" customHeight="1" spans="1:14">
      <c r="I20" s="90"/>
      <c r="J20" s="90"/>
    </row>
    <row r="21" ht="14.25" spans="1:14">
      <c r="A21" s="178"/>
      <c r="B21" s="178"/>
      <c r="C21" s="178"/>
      <c r="D21" s="178"/>
      <c r="E21" s="178"/>
      <c r="F21" s="178"/>
      <c r="G21" s="178"/>
      <c r="H21" s="178"/>
      <c r="J21" s="17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tabSelected="1" workbookViewId="0">
      <selection activeCell="F43" sqref="F43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2.1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343</v>
      </c>
      <c r="C2" s="96"/>
      <c r="D2" s="97" t="s">
        <v>61</v>
      </c>
      <c r="E2" s="98" t="s">
        <v>62</v>
      </c>
      <c r="F2" s="99" t="s">
        <v>227</v>
      </c>
      <c r="G2" s="100" t="s">
        <v>344</v>
      </c>
      <c r="H2" s="101"/>
      <c r="I2" s="102" t="s">
        <v>57</v>
      </c>
      <c r="J2" s="103" t="s">
        <v>56</v>
      </c>
      <c r="K2" s="104"/>
    </row>
    <row r="3" spans="1:11">
      <c r="A3" s="105" t="s">
        <v>75</v>
      </c>
      <c r="B3" s="106">
        <v>500</v>
      </c>
      <c r="C3" s="106"/>
      <c r="D3" s="107" t="s">
        <v>229</v>
      </c>
      <c r="E3" s="108" t="s">
        <v>345</v>
      </c>
      <c r="F3" s="109"/>
      <c r="G3" s="109"/>
      <c r="H3" s="110" t="s">
        <v>230</v>
      </c>
      <c r="I3" s="110"/>
      <c r="J3" s="110"/>
      <c r="K3" s="111"/>
    </row>
    <row r="4" spans="1:11">
      <c r="A4" s="112" t="s">
        <v>72</v>
      </c>
      <c r="B4" s="113">
        <v>4</v>
      </c>
      <c r="C4" s="114">
        <v>6</v>
      </c>
      <c r="D4" s="115" t="s">
        <v>231</v>
      </c>
      <c r="E4" s="109" t="s">
        <v>238</v>
      </c>
      <c r="F4" s="109"/>
      <c r="G4" s="109"/>
      <c r="H4" s="115" t="s">
        <v>233</v>
      </c>
      <c r="I4" s="115"/>
      <c r="J4" s="116" t="s">
        <v>66</v>
      </c>
      <c r="K4" s="117" t="s">
        <v>67</v>
      </c>
    </row>
    <row r="5" spans="1:11">
      <c r="A5" s="112" t="s">
        <v>234</v>
      </c>
      <c r="B5" s="106" t="s">
        <v>346</v>
      </c>
      <c r="C5" s="106"/>
      <c r="D5" s="107" t="s">
        <v>232</v>
      </c>
      <c r="E5" s="107" t="s">
        <v>236</v>
      </c>
      <c r="F5" s="107" t="s">
        <v>237</v>
      </c>
      <c r="G5" s="107" t="s">
        <v>238</v>
      </c>
      <c r="H5" s="115" t="s">
        <v>239</v>
      </c>
      <c r="I5" s="115"/>
      <c r="J5" s="116" t="s">
        <v>66</v>
      </c>
      <c r="K5" s="117" t="s">
        <v>67</v>
      </c>
    </row>
    <row r="6" ht="15" spans="1:11">
      <c r="A6" s="118" t="s">
        <v>240</v>
      </c>
      <c r="B6" s="119" t="s">
        <v>76</v>
      </c>
      <c r="C6" s="119"/>
      <c r="D6" s="120" t="s">
        <v>241</v>
      </c>
      <c r="E6" s="121"/>
      <c r="F6" s="122">
        <v>21802</v>
      </c>
      <c r="G6" s="120"/>
      <c r="H6" s="123" t="s">
        <v>242</v>
      </c>
      <c r="I6" s="123"/>
      <c r="J6" s="124" t="s">
        <v>66</v>
      </c>
      <c r="K6" s="125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30" t="s">
        <v>347</v>
      </c>
      <c r="H8" s="131"/>
      <c r="I8" s="131"/>
      <c r="J8" s="131"/>
      <c r="K8" s="132"/>
    </row>
    <row r="9" spans="1:11">
      <c r="A9" s="112" t="s">
        <v>250</v>
      </c>
      <c r="B9" s="115"/>
      <c r="C9" s="116" t="s">
        <v>66</v>
      </c>
      <c r="D9" s="116" t="s">
        <v>67</v>
      </c>
      <c r="E9" s="107" t="s">
        <v>251</v>
      </c>
      <c r="F9" s="133" t="s">
        <v>252</v>
      </c>
      <c r="G9" s="134" t="s">
        <v>253</v>
      </c>
      <c r="H9" s="135"/>
      <c r="I9" s="135"/>
      <c r="J9" s="135"/>
      <c r="K9" s="136"/>
    </row>
    <row r="10" spans="1:11">
      <c r="A10" s="112" t="s">
        <v>254</v>
      </c>
      <c r="B10" s="115"/>
      <c r="C10" s="116" t="s">
        <v>66</v>
      </c>
      <c r="D10" s="116" t="s">
        <v>67</v>
      </c>
      <c r="E10" s="107" t="s">
        <v>255</v>
      </c>
      <c r="F10" s="133" t="s">
        <v>253</v>
      </c>
      <c r="G10" s="134" t="s">
        <v>256</v>
      </c>
      <c r="H10" s="135"/>
      <c r="I10" s="135"/>
      <c r="J10" s="135"/>
      <c r="K10" s="136"/>
    </row>
    <row r="11" spans="1:11">
      <c r="A11" s="137" t="s">
        <v>210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9"/>
    </row>
    <row r="12" spans="1:11">
      <c r="A12" s="105" t="s">
        <v>90</v>
      </c>
      <c r="B12" s="116" t="s">
        <v>86</v>
      </c>
      <c r="C12" s="116" t="s">
        <v>87</v>
      </c>
      <c r="D12" s="133"/>
      <c r="E12" s="107" t="s">
        <v>88</v>
      </c>
      <c r="F12" s="116" t="s">
        <v>86</v>
      </c>
      <c r="G12" s="116" t="s">
        <v>87</v>
      </c>
      <c r="H12" s="116"/>
      <c r="I12" s="107" t="s">
        <v>257</v>
      </c>
      <c r="J12" s="116" t="s">
        <v>86</v>
      </c>
      <c r="K12" s="117" t="s">
        <v>87</v>
      </c>
    </row>
    <row r="13" spans="1:11">
      <c r="A13" s="105" t="s">
        <v>93</v>
      </c>
      <c r="B13" s="116" t="s">
        <v>86</v>
      </c>
      <c r="C13" s="116" t="s">
        <v>87</v>
      </c>
      <c r="D13" s="133"/>
      <c r="E13" s="107" t="s">
        <v>98</v>
      </c>
      <c r="F13" s="116" t="s">
        <v>86</v>
      </c>
      <c r="G13" s="116" t="s">
        <v>87</v>
      </c>
      <c r="H13" s="116"/>
      <c r="I13" s="107" t="s">
        <v>258</v>
      </c>
      <c r="J13" s="116" t="s">
        <v>86</v>
      </c>
      <c r="K13" s="117" t="s">
        <v>87</v>
      </c>
    </row>
    <row r="14" ht="15" spans="1:11">
      <c r="A14" s="118" t="s">
        <v>259</v>
      </c>
      <c r="B14" s="124" t="s">
        <v>86</v>
      </c>
      <c r="C14" s="124" t="s">
        <v>87</v>
      </c>
      <c r="D14" s="121"/>
      <c r="E14" s="120" t="s">
        <v>260</v>
      </c>
      <c r="F14" s="124" t="s">
        <v>86</v>
      </c>
      <c r="G14" s="124" t="s">
        <v>87</v>
      </c>
      <c r="H14" s="124"/>
      <c r="I14" s="120" t="s">
        <v>261</v>
      </c>
      <c r="J14" s="124" t="s">
        <v>86</v>
      </c>
      <c r="K14" s="125" t="s">
        <v>87</v>
      </c>
    </row>
    <row r="15" ht="15" spans="1:11">
      <c r="A15" s="126" t="s">
        <v>196</v>
      </c>
      <c r="B15" s="140" t="s">
        <v>253</v>
      </c>
      <c r="C15" s="141"/>
      <c r="D15" s="127"/>
      <c r="E15" s="126"/>
      <c r="F15" s="141"/>
      <c r="G15" s="141"/>
      <c r="H15" s="141"/>
      <c r="I15" s="126"/>
      <c r="J15" s="141"/>
      <c r="K15" s="141"/>
    </row>
    <row r="16" s="91" customFormat="1" spans="1:11">
      <c r="A16" s="95" t="s">
        <v>262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2"/>
    </row>
    <row r="17" spans="1:11">
      <c r="A17" s="112" t="s">
        <v>263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3"/>
    </row>
    <row r="18" spans="1:11">
      <c r="A18" s="112" t="s">
        <v>264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3"/>
    </row>
    <row r="19" spans="1:11">
      <c r="A19" s="144" t="s">
        <v>348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6"/>
    </row>
    <row r="20" spans="1:11">
      <c r="A20" s="144" t="s">
        <v>349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6"/>
    </row>
    <row r="21" spans="1:11">
      <c r="A21" s="144" t="s">
        <v>350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6"/>
    </row>
    <row r="22" spans="1:11">
      <c r="A22" s="144" t="s">
        <v>351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6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12" t="s">
        <v>127</v>
      </c>
      <c r="B24" s="115"/>
      <c r="C24" s="116" t="s">
        <v>66</v>
      </c>
      <c r="D24" s="116" t="s">
        <v>67</v>
      </c>
      <c r="E24" s="110"/>
      <c r="F24" s="110"/>
      <c r="G24" s="110"/>
      <c r="H24" s="110"/>
      <c r="I24" s="110"/>
      <c r="J24" s="110"/>
      <c r="K24" s="111"/>
    </row>
    <row r="25" ht="15" spans="1:11">
      <c r="A25" s="150" t="s">
        <v>269</v>
      </c>
      <c r="B25" s="151" t="s">
        <v>253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270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2"/>
    </row>
    <row r="28" spans="1:11">
      <c r="A28" s="156" t="s">
        <v>352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353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62"/>
      <c r="B34" s="135"/>
      <c r="C34" s="135"/>
      <c r="D34" s="135"/>
      <c r="E34" s="135"/>
      <c r="F34" s="135"/>
      <c r="G34" s="135"/>
      <c r="H34" s="135"/>
      <c r="I34" s="135"/>
      <c r="J34" s="135"/>
      <c r="K34" s="136"/>
    </row>
    <row r="35" ht="23" customHeight="1" spans="1:13">
      <c r="A35" s="163"/>
      <c r="B35" s="135"/>
      <c r="C35" s="135"/>
      <c r="D35" s="135"/>
      <c r="E35" s="135"/>
      <c r="F35" s="135"/>
      <c r="G35" s="135"/>
      <c r="H35" s="135"/>
      <c r="I35" s="135"/>
      <c r="J35" s="135"/>
      <c r="K35" s="136"/>
    </row>
    <row r="36" ht="23" customHeight="1" spans="1:13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ht="18.75" customHeight="1" spans="1:13">
      <c r="A37" s="167" t="s">
        <v>274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="92" customFormat="1" ht="18.75" customHeight="1" spans="1:13">
      <c r="A38" s="112" t="s">
        <v>275</v>
      </c>
      <c r="B38" s="115"/>
      <c r="C38" s="115"/>
      <c r="D38" s="110" t="s">
        <v>276</v>
      </c>
      <c r="E38" s="110"/>
      <c r="F38" s="170" t="s">
        <v>277</v>
      </c>
      <c r="G38" s="171"/>
      <c r="H38" s="115" t="s">
        <v>278</v>
      </c>
      <c r="I38" s="115"/>
      <c r="J38" s="115" t="s">
        <v>279</v>
      </c>
      <c r="K38" s="143"/>
    </row>
    <row r="39" ht="18.75" customHeight="1" spans="1:13">
      <c r="A39" s="112" t="s">
        <v>196</v>
      </c>
      <c r="B39" s="172" t="s">
        <v>354</v>
      </c>
      <c r="C39" s="172"/>
      <c r="D39" s="172"/>
      <c r="E39" s="172"/>
      <c r="F39" s="172"/>
      <c r="G39" s="172"/>
      <c r="H39" s="172"/>
      <c r="I39" s="172"/>
      <c r="J39" s="172"/>
      <c r="K39" s="173"/>
      <c r="M39" s="92"/>
    </row>
    <row r="40" ht="31" customHeight="1" spans="1:13">
      <c r="A40" s="112"/>
      <c r="B40" s="115"/>
      <c r="C40" s="115"/>
      <c r="D40" s="115"/>
      <c r="E40" s="115"/>
      <c r="F40" s="115"/>
      <c r="G40" s="115"/>
      <c r="H40" s="115"/>
      <c r="I40" s="115"/>
      <c r="J40" s="115"/>
      <c r="K40" s="143"/>
    </row>
    <row r="41" ht="18.75" customHeight="1" spans="1:13">
      <c r="A41" s="112"/>
      <c r="B41" s="115"/>
      <c r="C41" s="115"/>
      <c r="D41" s="115"/>
      <c r="E41" s="115"/>
      <c r="F41" s="115"/>
      <c r="G41" s="115"/>
      <c r="H41" s="115"/>
      <c r="I41" s="115"/>
      <c r="J41" s="115"/>
      <c r="K41" s="143"/>
    </row>
    <row r="42" ht="32" customHeight="1" spans="1:13">
      <c r="A42" s="118" t="s">
        <v>143</v>
      </c>
      <c r="B42" s="122" t="s">
        <v>281</v>
      </c>
      <c r="C42" s="122"/>
      <c r="D42" s="120" t="s">
        <v>282</v>
      </c>
      <c r="E42" s="174" t="s">
        <v>355</v>
      </c>
      <c r="F42" s="120" t="s">
        <v>147</v>
      </c>
      <c r="G42" s="175">
        <v>46108</v>
      </c>
      <c r="H42" s="176" t="s">
        <v>148</v>
      </c>
      <c r="I42" s="176"/>
      <c r="J42" s="122" t="s">
        <v>149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尾期2</vt:lpstr>
      <vt:lpstr>验货尺寸表 （中期洗水）</vt:lpstr>
      <vt:lpstr>验货尺寸表 （中期尺寸）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2026-03-29T07:09:22Z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