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<sst xmlns="http://schemas.openxmlformats.org/spreadsheetml/2006/main" count="890" uniqueCount="373">
  <si>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</si>
  <si>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</si>
  <si>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</si>
  <si>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</si>
  <si>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</si>
  <si>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</si>
  <si>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</si>
  <si>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</si>
  <si>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</si>
  <si>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</si>
  <si>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</si>
  <si>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</si>
  <si>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</si>
  <si>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</si>
  <si>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</si>
  <si>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</si>
  <si>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</si>
  <si>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</si>
  <si>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</si>
  <si>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</si>
  <si>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</si>
  <si>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</si>
  <si>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</si>
  <si>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</si>
  <si>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</si>
  <si>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</si>
  <si>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</si>
  <si>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</si>
  <si>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</si>
  <si>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</si>
  <si>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</si>
  <si>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</si>
  <si>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</si>
  <si>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</si>
  <si>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</si>
  <si>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</si>
  <si>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</si>
  <si>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</si>
  <si>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</si>
  <si>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</si>
  <si>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</si>
  <si>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</si>
  <si>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</si>
  <si>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</si>
  <si>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</si>
  <si>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</si>
  <si>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</si>
  <si>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</si>
  <si>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</si>
  <si>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</si>
  <si>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</si>
  <si>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</si>
  <si>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</si>
  <si>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</si>
  <si>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</si>
  <si>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</si>
  <si>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</si>
  <si>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</si>
  <si>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</si>
  <si>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</si>
  <si>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</si>
  <si>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</si>
  <si>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QAMMAO83529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</si>
  <si>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</si>
  <si>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</si>
  <si>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</si>
  <si>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</si>
  <si>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</si>
  <si>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</si>
  <si>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</si>
  <si>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</si>
  <si>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</si>
  <si>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</si>
  <si>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</si>
  <si>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</si>
  <si>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</si>
  <si>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</si>
  <si>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</si>
  <si>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</si>
  <si>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</si>
  <si>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</si>
  <si>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</si>
  <si>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</si>
  <si>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</si>
  <si>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</si>
  <si>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</si>
  <si>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</si>
  <si>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</si>
  <si>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</si>
  <si>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</si>
  <si>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</si>
  <si>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</si>
  <si>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</si>
  <si>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</si>
  <si>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</si>
  <si>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</si>
  <si>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</si>
  <si>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</si>
  <si>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</si>
  <si>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</si>
  <si>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</si>
  <si>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</si>
  <si>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</si>
  <si>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</si>
  <si>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</si>
  <si>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</si>
  <si>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</si>
  <si>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</si>
  <si>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</si>
  <si>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</si>
  <si>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青黛蓝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</si>
  <si>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</si>
  <si>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</si>
  <si>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</si>
  <si>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</si>
  <si>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</si>
  <si>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</si>
  <si>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</si>
  <si>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</si>
  <si>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1.上腰头橡筋容位不均匀</t>
  </si>
  <si>
    <t>2.袋口起豆角，下脚开叉平方正。线成团</t>
  </si>
  <si>
    <t>3.脚边不平服，线头没有清理干净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</si>
  <si>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</si>
  <si>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</si>
  <si>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</si>
  <si>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</si>
  <si>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</si>
  <si>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</si>
  <si>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</si>
  <si>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</si>
  <si>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</si>
  <si>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</si>
  <si>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</si>
  <si>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</si>
  <si>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</si>
  <si>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</si>
  <si>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</si>
  <si>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</si>
  <si>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</si>
  <si>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</si>
  <si>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</si>
  <si>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</si>
  <si>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</si>
  <si>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</si>
  <si>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</si>
  <si>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</si>
  <si>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</si>
  <si>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黑色</t>
  </si>
  <si>
    <t>洗前</t>
  </si>
  <si>
    <t>洗后</t>
  </si>
  <si>
    <t>短裤外侧长</t>
  </si>
  <si>
    <t>±1</t>
  </si>
  <si>
    <t>+1</t>
  </si>
  <si>
    <t>全松紧腰围 平量</t>
  </si>
  <si>
    <t>+0</t>
  </si>
  <si>
    <t>全松紧腰围 拉量</t>
  </si>
  <si>
    <t>臀围</t>
  </si>
  <si>
    <t>±0.5</t>
  </si>
  <si>
    <r>
      <rPr>
        <b/>
        <sz val="12"/>
        <rFont val="微软雅黑"/>
        <charset val="134"/>
      </rPr>
      <t>腿</t>
    </r>
    <r>
      <rPr>
        <b/>
        <sz val="12"/>
        <rFont val="微软雅黑"/>
        <charset val="134"/>
      </rPr>
      <t>围</t>
    </r>
    <r>
      <rPr>
        <b/>
        <sz val="12"/>
        <rFont val="微软雅黑"/>
        <charset val="0"/>
      </rPr>
      <t>/2</t>
    </r>
  </si>
  <si>
    <t>+0.4</t>
  </si>
  <si>
    <t>脚口/2</t>
  </si>
  <si>
    <t>±0.3</t>
  </si>
  <si>
    <t>前裆长</t>
  </si>
  <si>
    <t>+0.6</t>
  </si>
  <si>
    <t>后裆长</t>
  </si>
  <si>
    <t>-0.8</t>
  </si>
  <si>
    <t>-1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</si>
  <si>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</si>
  <si>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</si>
  <si>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</si>
  <si>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</si>
  <si>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</si>
  <si>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</si>
  <si>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</si>
  <si>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</si>
  <si>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</si>
  <si>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</si>
  <si>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</si>
  <si>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</si>
  <si>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</si>
  <si>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</si>
  <si>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1.上腰头橡筋容位不均匀，后幅印花不居中</t>
  </si>
  <si>
    <t>2.袋口起扭，下脚开叉平方正。</t>
  </si>
  <si>
    <t>【整改的严重缺陷及整改复核时间】</t>
  </si>
  <si>
    <t>以上问题车间已整改</t>
  </si>
  <si>
    <t>黑色（洗前/洗后）</t>
  </si>
  <si>
    <t>青黛蓝（洗前/洗后</t>
  </si>
  <si>
    <t>+0 -0.5</t>
  </si>
  <si>
    <t>+0 +0</t>
  </si>
  <si>
    <t>+0.5 +0.5</t>
  </si>
  <si>
    <t>+0.5 +0.3</t>
  </si>
  <si>
    <t>-1 -1.5</t>
  </si>
  <si>
    <t>+0 -1</t>
  </si>
  <si>
    <t>+1 +0.5</t>
  </si>
  <si>
    <t>+0.4 +0</t>
  </si>
  <si>
    <t>+0.3  +0</t>
  </si>
  <si>
    <t>-0.5 -0.7</t>
  </si>
  <si>
    <t>-0.6 -0.8</t>
  </si>
  <si>
    <t>+0 -0.3</t>
  </si>
  <si>
    <t>-1 -1.2</t>
  </si>
  <si>
    <t>+1 +1</t>
  </si>
  <si>
    <t>+0.7 +0.7</t>
  </si>
  <si>
    <t>+1 +0.8</t>
  </si>
  <si>
    <t>-0.4 -0.5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</si>
  <si>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</si>
  <si>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</si>
  <si>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</si>
  <si>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</si>
  <si>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</si>
  <si>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</si>
  <si>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</si>
  <si>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</si>
  <si>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</si>
  <si>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</si>
  <si>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</si>
  <si>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</si>
  <si>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</si>
  <si>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</si>
  <si>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</si>
  <si>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</si>
  <si>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</si>
  <si>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</si>
  <si>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</si>
  <si>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</si>
  <si>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</si>
  <si>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</si>
  <si>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</si>
  <si>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</si>
  <si>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</si>
  <si>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</si>
  <si>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</si>
  <si>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</si>
  <si>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</si>
  <si>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</si>
  <si>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</si>
  <si>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</si>
  <si>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</si>
  <si>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</si>
  <si>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</si>
  <si>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</si>
  <si>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</si>
  <si>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1、腰头有针眼</t>
  </si>
  <si>
    <t>2、侧边拼接不顺，烫点点骨位上打褶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</si>
  <si>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</si>
  <si>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</si>
  <si>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</si>
  <si>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</si>
  <si>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</si>
  <si>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</si>
  <si>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</si>
  <si>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</si>
  <si>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走货2100件，抽查125件，发现4件不良品，已按照以上提出的问题点改正，可以出货</t>
  </si>
  <si>
    <t>服装QC部门</t>
  </si>
  <si>
    <t>检验人</t>
  </si>
  <si>
    <t>-0.5 +0.5 +0</t>
  </si>
  <si>
    <t>+0.3 +0 +0</t>
  </si>
  <si>
    <t>+0 -0.3 +0</t>
  </si>
  <si>
    <t>+0.5 -0.5 +0</t>
  </si>
  <si>
    <t>-0.5 -0.7 +0</t>
  </si>
  <si>
    <t>-0.5 -0.5 -0.5</t>
  </si>
  <si>
    <t>+0 -1 +0</t>
  </si>
  <si>
    <t>+0 +0 +1</t>
  </si>
  <si>
    <t>+0 +0 +0</t>
  </si>
  <si>
    <t>-1 +0 -0.5</t>
  </si>
  <si>
    <t>-0.5 -1 -0.5</t>
  </si>
  <si>
    <t>+0 +1 +1</t>
  </si>
  <si>
    <t>+0.5 +0 +0.3</t>
  </si>
  <si>
    <t>-1 +1 +0.5</t>
  </si>
  <si>
    <t>+1 +0.5 +1</t>
  </si>
  <si>
    <t>+1.2 +1 +0.8</t>
  </si>
  <si>
    <t>+0.5 +1 +0.6</t>
  </si>
  <si>
    <t>+0 +0.5 +0.3</t>
  </si>
  <si>
    <t>+0.2 +0.5 +0</t>
  </si>
  <si>
    <t>+0.3 +0.3 +0</t>
  </si>
  <si>
    <t>+0.2 +0 +0.3</t>
  </si>
  <si>
    <t>-0.5 -0.3 +0</t>
  </si>
  <si>
    <t>-0.5 -0.5 -0.6</t>
  </si>
  <si>
    <t>+0 -0.5 -0.5</t>
  </si>
  <si>
    <t>-1 -0.8 +0</t>
  </si>
  <si>
    <t>-1 -0.5 -0.6</t>
  </si>
  <si>
    <t>-0.4 -0.3 +0</t>
  </si>
  <si>
    <t>+0.8 +0.5 +0.3</t>
  </si>
  <si>
    <t>+0.5 +1 +0.7</t>
  </si>
  <si>
    <t>+1 +1 +0.5</t>
  </si>
  <si>
    <t>+0.4 +0.5 +0.5</t>
  </si>
  <si>
    <t>+0.3 +1 +0.5</t>
  </si>
  <si>
    <t>+0.8 +0.3 +0.5</t>
  </si>
  <si>
    <t>+0 +0.3 +0.2</t>
  </si>
  <si>
    <t>+0 +0.3 +0.3</t>
  </si>
  <si>
    <t>-0.5 +0 +0</t>
  </si>
  <si>
    <t>+0.2 +0 +0</t>
  </si>
  <si>
    <t>-0.3 +0.5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</si>
  <si>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</si>
  <si>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</si>
  <si>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</si>
  <si>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</si>
  <si>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</si>
  <si>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</si>
  <si>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</si>
  <si>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</si>
  <si>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</si>
  <si>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</si>
  <si>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</si>
  <si>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</si>
  <si>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</si>
  <si>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</si>
  <si>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</si>
  <si>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</si>
  <si>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08813-1</t>
  </si>
  <si>
    <t>75D涤纶四面弹</t>
  </si>
  <si>
    <t>纽悦</t>
  </si>
  <si>
    <t>09673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</si>
  <si>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</si>
  <si>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</si>
  <si>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</si>
  <si>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</si>
  <si>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</si>
  <si>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</si>
  <si>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</si>
  <si>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</si>
  <si>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</si>
  <si>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</si>
  <si>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</si>
  <si>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</si>
  <si>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</si>
  <si>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</si>
  <si>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</si>
  <si>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</si>
  <si>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</si>
  <si>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</si>
  <si>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</si>
  <si>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</si>
  <si>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</si>
  <si>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</si>
  <si>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</si>
  <si>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</si>
  <si>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反光胶膜 </t>
  </si>
  <si>
    <t>川海</t>
  </si>
  <si>
    <t>Y型镂空硅胶印松紧带</t>
  </si>
  <si>
    <t>晋江市元吉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</si>
  <si>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</si>
  <si>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</si>
  <si>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</si>
  <si>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</si>
  <si>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</si>
  <si>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</si>
  <si>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</si>
  <si>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</si>
  <si>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</si>
  <si>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</si>
  <si>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</si>
  <si>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</si>
  <si>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</si>
  <si>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</si>
  <si>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</si>
  <si>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</si>
  <si>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</si>
  <si>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</si>
  <si>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</si>
  <si>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</si>
  <si>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</si>
  <si>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</si>
  <si>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左前+后机头印花+两侧烫标</t>
  </si>
  <si>
    <t>无脱落开裂</t>
  </si>
  <si>
    <t>制表时间：2025/12/3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</si>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</sst>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微软雅黑"/>
      <charset val="0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8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9" borderId="8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85" applyNumberFormat="0" applyAlignment="0" applyProtection="0">
      <alignment vertical="center"/>
    </xf>
    <xf numFmtId="0" fontId="64" fillId="11" borderId="86" applyNumberFormat="0" applyAlignment="0" applyProtection="0">
      <alignment vertical="center"/>
    </xf>
    <xf numFmtId="0" fontId="65" fillId="11" borderId="85" applyNumberFormat="0" applyAlignment="0" applyProtection="0">
      <alignment vertical="center"/>
    </xf>
    <xf numFmtId="0" fontId="66" fillId="12" borderId="87" applyNumberFormat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21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74" fillId="0" borderId="0"/>
    <xf numFmtId="0" fontId="21" fillId="0" borderId="0">
      <alignment vertical="center"/>
    </xf>
    <xf numFmtId="0" fontId="18" fillId="0" borderId="0">
      <alignment vertical="center"/>
    </xf>
    <xf numFmtId="0" fontId="21" fillId="0" borderId="0"/>
    <xf numFmtId="0" fontId="75" fillId="0" borderId="0">
      <alignment horizontal="center" vertical="center"/>
    </xf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8" xfId="6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8" xfId="61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8" fillId="0" borderId="2" xfId="0" applyNumberFormat="1" applyFont="1" applyFill="1" applyBorder="1" applyAlignment="1" applyProtection="1">
      <alignment horizontal="center"/>
    </xf>
    <xf numFmtId="177" fontId="18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0" fillId="0" borderId="0" xfId="53" applyFont="1" applyFill="1" applyAlignment="1"/>
    <xf numFmtId="0" fontId="21" fillId="0" borderId="0" xfId="53" applyFont="1" applyFill="1" applyAlignment="1"/>
    <xf numFmtId="49" fontId="20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23" fillId="0" borderId="10" xfId="52" applyFont="1" applyFill="1" applyBorder="1" applyAlignment="1">
      <alignment horizontal="left" vertical="center"/>
    </xf>
    <xf numFmtId="0" fontId="23" fillId="0" borderId="11" xfId="52" applyFont="1" applyFill="1" applyBorder="1" applyAlignment="1">
      <alignment horizontal="center" vertical="center"/>
    </xf>
    <xf numFmtId="0" fontId="24" fillId="0" borderId="11" xfId="52" applyFont="1" applyFill="1" applyBorder="1" applyAlignment="1">
      <alignment horizontal="center" vertical="center"/>
    </xf>
    <xf numFmtId="0" fontId="23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vertical="center"/>
    </xf>
    <xf numFmtId="0" fontId="25" fillId="0" borderId="13" xfId="52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/>
    </xf>
    <xf numFmtId="0" fontId="23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6" fillId="0" borderId="14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49" fontId="30" fillId="0" borderId="2" xfId="54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left"/>
    </xf>
    <xf numFmtId="0" fontId="34" fillId="0" borderId="2" xfId="0" applyFont="1" applyFill="1" applyBorder="1" applyAlignment="1">
      <alignment horizontal="center"/>
    </xf>
    <xf numFmtId="0" fontId="35" fillId="0" borderId="18" xfId="0" applyNumberFormat="1" applyFont="1" applyFill="1" applyBorder="1" applyAlignment="1">
      <alignment shrinkToFit="1"/>
    </xf>
    <xf numFmtId="0" fontId="36" fillId="0" borderId="19" xfId="0" applyNumberFormat="1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8" fillId="0" borderId="0" xfId="53" applyFont="1" applyFill="1" applyAlignment="1"/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21" fillId="0" borderId="0" xfId="52" applyFill="1" applyBorder="1" applyAlignment="1">
      <alignment horizontal="left" vertical="center"/>
    </xf>
    <xf numFmtId="0" fontId="21" fillId="0" borderId="0" xfId="52" applyFont="1" applyFill="1" applyAlignment="1">
      <alignment horizontal="left" vertical="center"/>
    </xf>
    <xf numFmtId="0" fontId="21" fillId="0" borderId="0" xfId="52" applyFill="1" applyAlignment="1">
      <alignment horizontal="left" vertical="center"/>
    </xf>
    <xf numFmtId="0" fontId="38" fillId="0" borderId="20" xfId="52" applyFont="1" applyBorder="1" applyAlignment="1">
      <alignment horizontal="center" vertical="top"/>
    </xf>
    <xf numFmtId="0" fontId="39" fillId="0" borderId="2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3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0" fontId="39" fillId="0" borderId="22" xfId="52" applyFont="1" applyFill="1" applyBorder="1" applyAlignment="1">
      <alignment vertical="center"/>
    </xf>
    <xf numFmtId="0" fontId="24" fillId="0" borderId="23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vertical="center"/>
    </xf>
    <xf numFmtId="58" fontId="28" fillId="0" borderId="23" xfId="52" applyNumberFormat="1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center" vertical="center"/>
    </xf>
    <xf numFmtId="0" fontId="39" fillId="0" borderId="24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24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vertical="center"/>
    </xf>
    <xf numFmtId="0" fontId="28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39" fillId="0" borderId="21" xfId="52" applyFont="1" applyFill="1" applyBorder="1" applyAlignment="1">
      <alignment vertical="center"/>
    </xf>
    <xf numFmtId="0" fontId="39" fillId="0" borderId="30" xfId="52" applyFont="1" applyFill="1" applyBorder="1" applyAlignment="1">
      <alignment vertical="center"/>
    </xf>
    <xf numFmtId="0" fontId="39" fillId="0" borderId="31" xfId="52" applyFont="1" applyFill="1" applyBorder="1" applyAlignment="1">
      <alignment vertical="center"/>
    </xf>
    <xf numFmtId="0" fontId="39" fillId="0" borderId="32" xfId="52" applyFont="1" applyFill="1" applyBorder="1" applyAlignment="1">
      <alignment vertical="center"/>
    </xf>
    <xf numFmtId="0" fontId="28" fillId="0" borderId="23" xfId="52" applyFont="1" applyFill="1" applyBorder="1" applyAlignment="1">
      <alignment vertical="center"/>
    </xf>
    <xf numFmtId="0" fontId="28" fillId="0" borderId="33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34" xfId="52" applyFont="1" applyFill="1" applyBorder="1" applyAlignment="1">
      <alignment horizontal="left" vertical="center"/>
    </xf>
    <xf numFmtId="0" fontId="40" fillId="0" borderId="35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vertical="center"/>
    </xf>
    <xf numFmtId="0" fontId="28" fillId="0" borderId="0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 wrapText="1"/>
    </xf>
    <xf numFmtId="0" fontId="28" fillId="0" borderId="24" xfId="52" applyFont="1" applyFill="1" applyBorder="1" applyAlignment="1">
      <alignment horizontal="left" vertical="center" wrapText="1"/>
    </xf>
    <xf numFmtId="0" fontId="39" fillId="0" borderId="27" xfId="52" applyFont="1" applyFill="1" applyBorder="1" applyAlignment="1">
      <alignment horizontal="left" vertical="center"/>
    </xf>
    <xf numFmtId="0" fontId="21" fillId="0" borderId="28" xfId="52" applyFill="1" applyBorder="1" applyAlignment="1">
      <alignment horizontal="center" vertical="center"/>
    </xf>
    <xf numFmtId="0" fontId="21" fillId="0" borderId="29" xfId="52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center" vertical="center"/>
    </xf>
    <xf numFmtId="0" fontId="28" fillId="0" borderId="24" xfId="52" applyFont="1" applyFill="1" applyBorder="1" applyAlignment="1">
      <alignment horizontal="center" vertical="center" wrapText="1"/>
    </xf>
    <xf numFmtId="0" fontId="21" fillId="0" borderId="35" xfId="52" applyFont="1" applyFill="1" applyBorder="1" applyAlignment="1">
      <alignment horizontal="center" vertical="center"/>
    </xf>
    <xf numFmtId="0" fontId="10" fillId="0" borderId="35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right" vertical="center"/>
    </xf>
    <xf numFmtId="0" fontId="28" fillId="0" borderId="34" xfId="52" applyFont="1" applyFill="1" applyBorder="1" applyAlignment="1">
      <alignment horizontal="right" vertical="center"/>
    </xf>
    <xf numFmtId="0" fontId="28" fillId="0" borderId="39" xfId="52" applyFont="1" applyFill="1" applyBorder="1" applyAlignment="1">
      <alignment horizontal="right" vertical="center"/>
    </xf>
    <xf numFmtId="0" fontId="28" fillId="0" borderId="40" xfId="52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22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39" fillId="0" borderId="33" xfId="52" applyFont="1" applyFill="1" applyBorder="1" applyAlignment="1">
      <alignment horizontal="left" vertical="center"/>
    </xf>
    <xf numFmtId="0" fontId="39" fillId="0" borderId="39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center" vertical="center"/>
    </xf>
    <xf numFmtId="58" fontId="28" fillId="0" borderId="28" xfId="52" applyNumberFormat="1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center" vertical="center"/>
    </xf>
    <xf numFmtId="0" fontId="30" fillId="0" borderId="0" xfId="53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center" vertical="center"/>
    </xf>
    <xf numFmtId="0" fontId="27" fillId="0" borderId="5" xfId="53" applyFont="1" applyFill="1" applyBorder="1" applyAlignment="1">
      <alignment horizontal="center" vertical="center"/>
    </xf>
    <xf numFmtId="49" fontId="41" fillId="0" borderId="5" xfId="51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42" fillId="0" borderId="2" xfId="0" applyNumberFormat="1" applyFont="1" applyFill="1" applyBorder="1" applyAlignment="1">
      <alignment horizontal="center" vertical="center"/>
    </xf>
    <xf numFmtId="0" fontId="43" fillId="0" borderId="5" xfId="49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178" fontId="44" fillId="0" borderId="5" xfId="0" applyNumberFormat="1" applyFont="1" applyFill="1" applyBorder="1" applyAlignment="1">
      <alignment horizontal="center" vertical="center"/>
    </xf>
    <xf numFmtId="0" fontId="36" fillId="0" borderId="42" xfId="0" applyNumberFormat="1" applyFont="1" applyFill="1" applyBorder="1" applyAlignment="1">
      <alignment horizontal="center" vertical="center"/>
    </xf>
    <xf numFmtId="0" fontId="20" fillId="0" borderId="2" xfId="53" applyFont="1" applyFill="1" applyBorder="1" applyAlignment="1"/>
    <xf numFmtId="58" fontId="30" fillId="0" borderId="0" xfId="53" applyNumberFormat="1" applyFont="1" applyFill="1" applyAlignment="1">
      <alignment horizontal="left"/>
    </xf>
    <xf numFmtId="0" fontId="21" fillId="0" borderId="0" xfId="52" applyFont="1" applyAlignment="1">
      <alignment horizontal="left" vertical="center"/>
    </xf>
    <xf numFmtId="0" fontId="10" fillId="0" borderId="43" xfId="52" applyFont="1" applyBorder="1" applyAlignment="1">
      <alignment horizontal="left" vertical="center"/>
    </xf>
    <xf numFmtId="0" fontId="24" fillId="0" borderId="44" xfId="52" applyFont="1" applyBorder="1" applyAlignment="1">
      <alignment horizontal="center" vertical="center"/>
    </xf>
    <xf numFmtId="0" fontId="10" fillId="0" borderId="44" xfId="52" applyFont="1" applyBorder="1" applyAlignment="1">
      <alignment horizontal="center" vertical="center"/>
    </xf>
    <xf numFmtId="0" fontId="40" fillId="0" borderId="44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21" fillId="0" borderId="45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40" fillId="0" borderId="22" xfId="52" applyFont="1" applyBorder="1" applyAlignment="1">
      <alignment horizontal="center" vertical="center"/>
    </xf>
    <xf numFmtId="0" fontId="40" fillId="0" borderId="25" xfId="52" applyFont="1" applyBorder="1" applyAlignment="1">
      <alignment horizontal="center" vertical="center"/>
    </xf>
    <xf numFmtId="0" fontId="10" fillId="0" borderId="21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10" fillId="0" borderId="25" xfId="52" applyFont="1" applyBorder="1" applyAlignment="1">
      <alignment horizontal="center" vertical="center"/>
    </xf>
    <xf numFmtId="0" fontId="40" fillId="0" borderId="26" xfId="52" applyFont="1" applyBorder="1" applyAlignment="1">
      <alignment horizontal="left" vertical="center"/>
    </xf>
    <xf numFmtId="0" fontId="40" fillId="0" borderId="23" xfId="52" applyFont="1" applyBorder="1" applyAlignment="1">
      <alignment horizontal="left" vertical="center"/>
    </xf>
    <xf numFmtId="14" fontId="24" fillId="0" borderId="23" xfId="52" applyNumberFormat="1" applyFont="1" applyBorder="1" applyAlignment="1">
      <alignment horizontal="center" vertical="center"/>
    </xf>
    <xf numFmtId="14" fontId="24" fillId="0" borderId="24" xfId="52" applyNumberFormat="1" applyFont="1" applyBorder="1" applyAlignment="1">
      <alignment horizontal="center" vertical="center"/>
    </xf>
    <xf numFmtId="0" fontId="40" fillId="0" borderId="26" xfId="52" applyFont="1" applyBorder="1" applyAlignment="1">
      <alignment vertical="center"/>
    </xf>
    <xf numFmtId="0" fontId="24" fillId="0" borderId="23" xfId="52" applyNumberFormat="1" applyFont="1" applyBorder="1" applyAlignment="1">
      <alignment horizontal="center" vertical="center"/>
    </xf>
    <xf numFmtId="0" fontId="24" fillId="0" borderId="24" xfId="52" applyFont="1" applyBorder="1" applyAlignment="1">
      <alignment horizontal="center" vertical="center"/>
    </xf>
    <xf numFmtId="0" fontId="40" fillId="0" borderId="23" xfId="52" applyFont="1" applyBorder="1" applyAlignment="1">
      <alignment vertical="center"/>
    </xf>
    <xf numFmtId="0" fontId="24" fillId="0" borderId="46" xfId="52" applyFont="1" applyBorder="1" applyAlignment="1">
      <alignment horizontal="center" vertical="center"/>
    </xf>
    <xf numFmtId="0" fontId="24" fillId="0" borderId="47" xfId="52" applyFont="1" applyBorder="1" applyAlignment="1">
      <alignment horizontal="center" vertical="center"/>
    </xf>
    <xf numFmtId="0" fontId="21" fillId="0" borderId="23" xfId="52" applyFont="1" applyBorder="1" applyAlignment="1">
      <alignment vertical="center"/>
    </xf>
    <xf numFmtId="0" fontId="42" fillId="0" borderId="27" xfId="52" applyFont="1" applyBorder="1" applyAlignment="1">
      <alignment vertical="center"/>
    </xf>
    <xf numFmtId="0" fontId="24" fillId="0" borderId="48" xfId="52" applyFont="1" applyBorder="1" applyAlignment="1">
      <alignment horizontal="center" vertical="center"/>
    </xf>
    <xf numFmtId="0" fontId="24" fillId="0" borderId="40" xfId="52" applyFont="1" applyBorder="1" applyAlignment="1">
      <alignment horizontal="center" vertical="center"/>
    </xf>
    <xf numFmtId="0" fontId="40" fillId="0" borderId="27" xfId="52" applyFont="1" applyBorder="1" applyAlignment="1">
      <alignment horizontal="left" vertical="center"/>
    </xf>
    <xf numFmtId="0" fontId="40" fillId="0" borderId="28" xfId="52" applyFont="1" applyBorder="1" applyAlignment="1">
      <alignment horizontal="left" vertical="center"/>
    </xf>
    <xf numFmtId="14" fontId="24" fillId="0" borderId="28" xfId="52" applyNumberFormat="1" applyFont="1" applyBorder="1" applyAlignment="1">
      <alignment horizontal="center" vertical="center"/>
    </xf>
    <xf numFmtId="14" fontId="24" fillId="0" borderId="29" xfId="52" applyNumberFormat="1" applyFont="1" applyBorder="1" applyAlignment="1">
      <alignment horizontal="center" vertical="center"/>
    </xf>
    <xf numFmtId="0" fontId="24" fillId="0" borderId="28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10" fillId="0" borderId="0" xfId="52" applyFont="1" applyBorder="1" applyAlignment="1">
      <alignment horizontal="left" vertical="center"/>
    </xf>
    <xf numFmtId="0" fontId="40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1" fillId="0" borderId="22" xfId="52" applyFont="1" applyBorder="1" applyAlignment="1">
      <alignment vertical="center"/>
    </xf>
    <xf numFmtId="0" fontId="40" fillId="0" borderId="22" xfId="52" applyFont="1" applyBorder="1" applyAlignment="1">
      <alignment vertical="center"/>
    </xf>
    <xf numFmtId="0" fontId="24" fillId="0" borderId="25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40" fillId="0" borderId="29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 wrapText="1"/>
    </xf>
    <xf numFmtId="0" fontId="28" fillId="0" borderId="31" xfId="52" applyFont="1" applyBorder="1" applyAlignment="1">
      <alignment horizontal="left" vertical="center" wrapText="1"/>
    </xf>
    <xf numFmtId="0" fontId="28" fillId="0" borderId="49" xfId="52" applyFont="1" applyBorder="1" applyAlignment="1">
      <alignment horizontal="left" vertical="center" wrapText="1"/>
    </xf>
    <xf numFmtId="0" fontId="39" fillId="0" borderId="22" xfId="52" applyFont="1" applyBorder="1" applyAlignment="1">
      <alignment horizontal="left" vertical="center"/>
    </xf>
    <xf numFmtId="0" fontId="39" fillId="0" borderId="25" xfId="52" applyFont="1" applyBorder="1" applyAlignment="1">
      <alignment horizontal="left" vertical="center"/>
    </xf>
    <xf numFmtId="0" fontId="28" fillId="0" borderId="36" xfId="52" applyFont="1" applyBorder="1" applyAlignment="1">
      <alignment horizontal="left" vertical="center"/>
    </xf>
    <xf numFmtId="0" fontId="28" fillId="0" borderId="34" xfId="52" applyFont="1" applyBorder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 wrapText="1"/>
    </xf>
    <xf numFmtId="0" fontId="28" fillId="0" borderId="22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40" fillId="0" borderId="27" xfId="52" applyFont="1" applyBorder="1" applyAlignment="1">
      <alignment horizontal="center" vertical="center"/>
    </xf>
    <xf numFmtId="0" fontId="40" fillId="0" borderId="28" xfId="52" applyFont="1" applyBorder="1" applyAlignment="1">
      <alignment horizontal="center" vertical="center"/>
    </xf>
    <xf numFmtId="0" fontId="40" fillId="0" borderId="29" xfId="52" applyFont="1" applyBorder="1" applyAlignment="1">
      <alignment horizontal="center" vertical="center"/>
    </xf>
    <xf numFmtId="0" fontId="40" fillId="0" borderId="26" xfId="52" applyFont="1" applyBorder="1" applyAlignment="1">
      <alignment horizontal="center" vertical="center"/>
    </xf>
    <xf numFmtId="0" fontId="40" fillId="0" borderId="23" xfId="52" applyFont="1" applyBorder="1" applyAlignment="1">
      <alignment horizontal="center" vertical="center"/>
    </xf>
    <xf numFmtId="0" fontId="39" fillId="0" borderId="23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0" fontId="40" fillId="0" borderId="50" xfId="52" applyFont="1" applyFill="1" applyBorder="1" applyAlignment="1">
      <alignment horizontal="left" vertical="center"/>
    </xf>
    <xf numFmtId="0" fontId="40" fillId="0" borderId="51" xfId="52" applyFont="1" applyFill="1" applyBorder="1" applyAlignment="1">
      <alignment horizontal="left" vertical="center"/>
    </xf>
    <xf numFmtId="0" fontId="40" fillId="0" borderId="40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40" fillId="0" borderId="36" xfId="52" applyFont="1" applyBorder="1" applyAlignment="1">
      <alignment horizontal="left" vertical="center"/>
    </xf>
    <xf numFmtId="0" fontId="40" fillId="0" borderId="34" xfId="52" applyFont="1" applyBorder="1" applyAlignment="1">
      <alignment horizontal="left" vertical="center"/>
    </xf>
    <xf numFmtId="0" fontId="40" fillId="0" borderId="35" xfId="52" applyFont="1" applyBorder="1" applyAlignment="1">
      <alignment horizontal="left" vertical="center"/>
    </xf>
    <xf numFmtId="0" fontId="10" fillId="0" borderId="55" xfId="52" applyFont="1" applyBorder="1" applyAlignment="1">
      <alignment vertical="center"/>
    </xf>
    <xf numFmtId="0" fontId="24" fillId="0" borderId="56" xfId="52" applyFont="1" applyBorder="1" applyAlignment="1">
      <alignment horizontal="center" vertical="center"/>
    </xf>
    <xf numFmtId="0" fontId="10" fillId="0" borderId="56" xfId="52" applyFont="1" applyBorder="1" applyAlignment="1">
      <alignment vertical="center"/>
    </xf>
    <xf numFmtId="58" fontId="21" fillId="0" borderId="56" xfId="52" applyNumberFormat="1" applyFont="1" applyBorder="1" applyAlignment="1">
      <alignment vertical="center"/>
    </xf>
    <xf numFmtId="0" fontId="10" fillId="0" borderId="56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10" fillId="0" borderId="58" xfId="52" applyFont="1" applyFill="1" applyBorder="1" applyAlignment="1">
      <alignment horizontal="left" vertical="center"/>
    </xf>
    <xf numFmtId="0" fontId="10" fillId="0" borderId="56" xfId="52" applyFont="1" applyFill="1" applyBorder="1" applyAlignment="1">
      <alignment horizontal="left" vertical="center"/>
    </xf>
    <xf numFmtId="0" fontId="10" fillId="0" borderId="59" xfId="52" applyFont="1" applyFill="1" applyBorder="1" applyAlignment="1">
      <alignment horizontal="left" vertical="center"/>
    </xf>
    <xf numFmtId="0" fontId="10" fillId="0" borderId="60" xfId="52" applyFont="1" applyFill="1" applyBorder="1" applyAlignment="1">
      <alignment horizontal="center" vertical="center"/>
    </xf>
    <xf numFmtId="0" fontId="10" fillId="0" borderId="61" xfId="52" applyFont="1" applyFill="1" applyBorder="1" applyAlignment="1">
      <alignment horizontal="center" vertical="center"/>
    </xf>
    <xf numFmtId="0" fontId="10" fillId="0" borderId="62" xfId="52" applyFont="1" applyFill="1" applyBorder="1" applyAlignment="1">
      <alignment horizontal="center" vertical="center"/>
    </xf>
    <xf numFmtId="0" fontId="10" fillId="0" borderId="27" xfId="52" applyFont="1" applyFill="1" applyBorder="1" applyAlignment="1">
      <alignment horizontal="center" vertical="center"/>
    </xf>
    <xf numFmtId="0" fontId="10" fillId="0" borderId="28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horizontal="center" vertical="center"/>
    </xf>
    <xf numFmtId="0" fontId="20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center" vertical="center"/>
    </xf>
    <xf numFmtId="0" fontId="20" fillId="0" borderId="64" xfId="53" applyFont="1" applyFill="1" applyBorder="1" applyAlignment="1">
      <alignment horizontal="center"/>
    </xf>
    <xf numFmtId="0" fontId="20" fillId="0" borderId="13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7" fillId="0" borderId="66" xfId="53" applyFont="1" applyFill="1" applyBorder="1" applyAlignment="1">
      <alignment horizontal="center" vertical="center"/>
    </xf>
    <xf numFmtId="0" fontId="20" fillId="0" borderId="6" xfId="53" applyFont="1" applyFill="1" applyBorder="1" applyAlignment="1">
      <alignment horizontal="center"/>
    </xf>
    <xf numFmtId="0" fontId="27" fillId="0" borderId="14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49" fontId="41" fillId="0" borderId="66" xfId="51" applyNumberFormat="1" applyFont="1" applyFill="1" applyBorder="1" applyAlignment="1">
      <alignment horizontal="center" vertical="center"/>
    </xf>
    <xf numFmtId="179" fontId="29" fillId="0" borderId="68" xfId="0" applyNumberFormat="1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41" fillId="0" borderId="69" xfId="0" applyFont="1" applyFill="1" applyBorder="1" applyAlignment="1">
      <alignment horizontal="center" vertical="center"/>
    </xf>
    <xf numFmtId="49" fontId="30" fillId="0" borderId="26" xfId="54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20" fillId="0" borderId="23" xfId="53" applyFont="1" applyFill="1" applyBorder="1" applyAlignment="1"/>
    <xf numFmtId="0" fontId="29" fillId="0" borderId="24" xfId="0" applyNumberFormat="1" applyFont="1" applyFill="1" applyBorder="1" applyAlignment="1">
      <alignment horizontal="center" vertical="center"/>
    </xf>
    <xf numFmtId="0" fontId="43" fillId="0" borderId="66" xfId="49" applyFont="1" applyFill="1" applyBorder="1" applyAlignment="1">
      <alignment horizontal="center" vertical="center"/>
    </xf>
    <xf numFmtId="49" fontId="30" fillId="0" borderId="23" xfId="54" applyNumberFormat="1" applyFont="1" applyFill="1" applyBorder="1" applyAlignment="1">
      <alignment horizontal="center" vertical="center"/>
    </xf>
    <xf numFmtId="49" fontId="30" fillId="0" borderId="24" xfId="54" applyNumberFormat="1" applyFont="1" applyFill="1" applyBorder="1" applyAlignment="1">
      <alignment horizontal="center" vertical="center"/>
    </xf>
    <xf numFmtId="0" fontId="36" fillId="0" borderId="66" xfId="0" applyFont="1" applyFill="1" applyBorder="1" applyAlignment="1">
      <alignment horizontal="center" vertical="center"/>
    </xf>
    <xf numFmtId="178" fontId="44" fillId="0" borderId="66" xfId="0" applyNumberFormat="1" applyFont="1" applyFill="1" applyBorder="1" applyAlignment="1">
      <alignment horizontal="center" vertical="center"/>
    </xf>
    <xf numFmtId="0" fontId="36" fillId="0" borderId="70" xfId="0" applyNumberFormat="1" applyFont="1" applyFill="1" applyBorder="1" applyAlignment="1">
      <alignment horizontal="center" vertical="center"/>
    </xf>
    <xf numFmtId="0" fontId="20" fillId="0" borderId="71" xfId="53" applyFont="1" applyFill="1" applyBorder="1" applyAlignment="1">
      <alignment horizontal="center"/>
    </xf>
    <xf numFmtId="49" fontId="20" fillId="0" borderId="27" xfId="53" applyNumberFormat="1" applyFont="1" applyFill="1" applyBorder="1" applyAlignment="1">
      <alignment horizontal="center"/>
    </xf>
    <xf numFmtId="49" fontId="20" fillId="0" borderId="28" xfId="53" applyNumberFormat="1" applyFont="1" applyFill="1" applyBorder="1" applyAlignment="1">
      <alignment horizontal="center"/>
    </xf>
    <xf numFmtId="49" fontId="30" fillId="0" borderId="28" xfId="54" applyNumberFormat="1" applyFont="1" applyFill="1" applyBorder="1" applyAlignment="1">
      <alignment horizontal="center" vertical="center"/>
    </xf>
    <xf numFmtId="49" fontId="30" fillId="0" borderId="29" xfId="54" applyNumberFormat="1" applyFont="1" applyFill="1" applyBorder="1" applyAlignment="1">
      <alignment horizontal="center" vertical="center"/>
    </xf>
    <xf numFmtId="14" fontId="27" fillId="0" borderId="0" xfId="53" applyNumberFormat="1" applyFont="1" applyFill="1" applyAlignment="1"/>
    <xf numFmtId="58" fontId="20" fillId="0" borderId="0" xfId="53" applyNumberFormat="1" applyFont="1" applyFill="1" applyAlignment="1"/>
    <xf numFmtId="0" fontId="21" fillId="0" borderId="0" xfId="52" applyFont="1" applyBorder="1" applyAlignment="1">
      <alignment horizontal="left" vertical="center"/>
    </xf>
    <xf numFmtId="0" fontId="45" fillId="0" borderId="20" xfId="52" applyFont="1" applyBorder="1" applyAlignment="1">
      <alignment horizontal="center" vertical="top"/>
    </xf>
    <xf numFmtId="0" fontId="40" fillId="0" borderId="72" xfId="52" applyFont="1" applyBorder="1" applyAlignment="1">
      <alignment horizontal="left" vertical="center"/>
    </xf>
    <xf numFmtId="0" fontId="40" fillId="0" borderId="20" xfId="52" applyFont="1" applyBorder="1" applyAlignment="1">
      <alignment horizontal="left" vertical="center"/>
    </xf>
    <xf numFmtId="0" fontId="40" fillId="0" borderId="37" xfId="52" applyFont="1" applyBorder="1" applyAlignment="1">
      <alignment horizontal="left" vertical="center"/>
    </xf>
    <xf numFmtId="0" fontId="40" fillId="0" borderId="73" xfId="52" applyFont="1" applyBorder="1" applyAlignment="1">
      <alignment horizontal="left" vertical="center"/>
    </xf>
    <xf numFmtId="0" fontId="10" fillId="0" borderId="58" xfId="52" applyFont="1" applyBorder="1" applyAlignment="1">
      <alignment horizontal="left" vertical="center"/>
    </xf>
    <xf numFmtId="0" fontId="10" fillId="0" borderId="56" xfId="52" applyFont="1" applyBorder="1" applyAlignment="1">
      <alignment horizontal="left" vertical="center"/>
    </xf>
    <xf numFmtId="0" fontId="10" fillId="0" borderId="59" xfId="52" applyFont="1" applyBorder="1" applyAlignment="1">
      <alignment horizontal="left" vertical="center"/>
    </xf>
    <xf numFmtId="0" fontId="40" fillId="0" borderId="60" xfId="52" applyFont="1" applyBorder="1" applyAlignment="1">
      <alignment vertical="center"/>
    </xf>
    <xf numFmtId="0" fontId="21" fillId="0" borderId="61" xfId="52" applyFont="1" applyBorder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21" fillId="0" borderId="61" xfId="52" applyFont="1" applyBorder="1" applyAlignment="1">
      <alignment vertical="center"/>
    </xf>
    <xf numFmtId="0" fontId="40" fillId="0" borderId="61" xfId="52" applyFont="1" applyBorder="1" applyAlignment="1">
      <alignment vertical="center"/>
    </xf>
    <xf numFmtId="0" fontId="24" fillId="0" borderId="62" xfId="52" applyFont="1" applyBorder="1" applyAlignment="1">
      <alignment horizontal="left" vertical="center"/>
    </xf>
    <xf numFmtId="0" fontId="40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40" fillId="0" borderId="61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4" fillId="0" borderId="23" xfId="52" applyFont="1" applyBorder="1" applyAlignment="1">
      <alignment horizontal="center" vertical="center"/>
    </xf>
    <xf numFmtId="0" fontId="21" fillId="0" borderId="23" xfId="52" applyFont="1" applyBorder="1" applyAlignment="1">
      <alignment horizontal="center" vertical="center"/>
    </xf>
    <xf numFmtId="0" fontId="40" fillId="0" borderId="0" xfId="52" applyFont="1" applyBorder="1" applyAlignment="1">
      <alignment vertical="center"/>
    </xf>
    <xf numFmtId="0" fontId="40" fillId="0" borderId="50" xfId="52" applyFont="1" applyBorder="1" applyAlignment="1">
      <alignment horizontal="left" vertical="center" wrapText="1"/>
    </xf>
    <xf numFmtId="0" fontId="40" fillId="0" borderId="51" xfId="52" applyFont="1" applyBorder="1" applyAlignment="1">
      <alignment horizontal="left" vertical="center" wrapText="1"/>
    </xf>
    <xf numFmtId="0" fontId="40" fillId="0" borderId="40" xfId="52" applyFont="1" applyBorder="1" applyAlignment="1">
      <alignment horizontal="left" vertical="center" wrapText="1"/>
    </xf>
    <xf numFmtId="0" fontId="40" fillId="0" borderId="74" xfId="52" applyFont="1" applyBorder="1" applyAlignment="1">
      <alignment horizontal="left" vertical="center"/>
    </xf>
    <xf numFmtId="0" fontId="40" fillId="0" borderId="75" xfId="52" applyFont="1" applyBorder="1" applyAlignment="1">
      <alignment horizontal="left" vertical="center"/>
    </xf>
    <xf numFmtId="0" fontId="40" fillId="0" borderId="62" xfId="52" applyFont="1" applyBorder="1" applyAlignment="1">
      <alignment horizontal="left" vertical="center"/>
    </xf>
    <xf numFmtId="0" fontId="46" fillId="0" borderId="76" xfId="52" applyFont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47" fillId="4" borderId="2" xfId="0" applyFont="1" applyFill="1" applyBorder="1" applyAlignment="1" applyProtection="1">
      <alignment horizontal="center" vertical="center" wrapText="1"/>
      <protection locked="0"/>
    </xf>
    <xf numFmtId="0" fontId="40" fillId="0" borderId="2" xfId="52" applyFont="1" applyBorder="1" applyAlignment="1">
      <alignment horizontal="center" vertical="center"/>
    </xf>
    <xf numFmtId="0" fontId="18" fillId="5" borderId="77" xfId="0" applyFont="1" applyFill="1" applyBorder="1" applyAlignment="1">
      <alignment horizontal="center" vertical="top" wrapText="1"/>
    </xf>
    <xf numFmtId="9" fontId="24" fillId="0" borderId="2" xfId="52" applyNumberFormat="1" applyFont="1" applyBorder="1" applyAlignment="1">
      <alignment horizontal="center" vertical="center"/>
    </xf>
    <xf numFmtId="0" fontId="48" fillId="0" borderId="35" xfId="52" applyFont="1" applyBorder="1" applyAlignment="1">
      <alignment horizontal="left" vertical="center"/>
    </xf>
    <xf numFmtId="9" fontId="24" fillId="0" borderId="61" xfId="52" applyNumberFormat="1" applyFont="1" applyBorder="1" applyAlignment="1">
      <alignment horizontal="center" vertical="center"/>
    </xf>
    <xf numFmtId="0" fontId="28" fillId="0" borderId="24" xfId="52" applyFont="1" applyBorder="1" applyAlignment="1">
      <alignment horizontal="left" vertical="center"/>
    </xf>
    <xf numFmtId="9" fontId="24" fillId="0" borderId="23" xfId="52" applyNumberFormat="1" applyFont="1" applyBorder="1" applyAlignment="1">
      <alignment horizontal="center" vertical="center"/>
    </xf>
    <xf numFmtId="0" fontId="24" fillId="0" borderId="26" xfId="52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9" fontId="24" fillId="0" borderId="38" xfId="52" applyNumberFormat="1" applyFont="1" applyBorder="1" applyAlignment="1">
      <alignment horizontal="left" vertical="center"/>
    </xf>
    <xf numFmtId="9" fontId="24" fillId="0" borderId="31" xfId="52" applyNumberFormat="1" applyFont="1" applyBorder="1" applyAlignment="1">
      <alignment horizontal="left" vertical="center"/>
    </xf>
    <xf numFmtId="9" fontId="24" fillId="0" borderId="32" xfId="52" applyNumberFormat="1" applyFont="1" applyBorder="1" applyAlignment="1">
      <alignment horizontal="left" vertical="center"/>
    </xf>
    <xf numFmtId="9" fontId="24" fillId="0" borderId="50" xfId="52" applyNumberFormat="1" applyFont="1" applyBorder="1" applyAlignment="1">
      <alignment horizontal="left" vertical="center"/>
    </xf>
    <xf numFmtId="9" fontId="24" fillId="0" borderId="51" xfId="52" applyNumberFormat="1" applyFont="1" applyBorder="1" applyAlignment="1">
      <alignment horizontal="left" vertical="center"/>
    </xf>
    <xf numFmtId="9" fontId="24" fillId="0" borderId="40" xfId="52" applyNumberFormat="1" applyFont="1" applyBorder="1" applyAlignment="1">
      <alignment horizontal="left" vertical="center"/>
    </xf>
    <xf numFmtId="0" fontId="39" fillId="0" borderId="60" xfId="52" applyFont="1" applyFill="1" applyBorder="1" applyAlignment="1">
      <alignment horizontal="left" vertical="center"/>
    </xf>
    <xf numFmtId="0" fontId="39" fillId="0" borderId="61" xfId="52" applyFont="1" applyFill="1" applyBorder="1" applyAlignment="1">
      <alignment horizontal="left" vertical="center"/>
    </xf>
    <xf numFmtId="0" fontId="39" fillId="0" borderId="62" xfId="52" applyFont="1" applyFill="1" applyBorder="1" applyAlignment="1">
      <alignment horizontal="left" vertical="center"/>
    </xf>
    <xf numFmtId="0" fontId="39" fillId="0" borderId="48" xfId="52" applyFont="1" applyFill="1" applyBorder="1" applyAlignment="1">
      <alignment horizontal="left" vertical="center"/>
    </xf>
    <xf numFmtId="0" fontId="39" fillId="0" borderId="51" xfId="52" applyFont="1" applyFill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43" xfId="52" applyFont="1" applyBorder="1" applyAlignment="1">
      <alignment vertical="center"/>
    </xf>
    <xf numFmtId="0" fontId="49" fillId="0" borderId="56" xfId="52" applyFont="1" applyBorder="1" applyAlignment="1">
      <alignment horizontal="center" vertical="center"/>
    </xf>
    <xf numFmtId="0" fontId="10" fillId="0" borderId="44" xfId="52" applyFont="1" applyBorder="1" applyAlignment="1">
      <alignment vertical="center"/>
    </xf>
    <xf numFmtId="0" fontId="24" fillId="0" borderId="78" xfId="52" applyFont="1" applyBorder="1" applyAlignment="1">
      <alignment vertical="center"/>
    </xf>
    <xf numFmtId="0" fontId="10" fillId="0" borderId="78" xfId="52" applyFont="1" applyBorder="1" applyAlignment="1">
      <alignment vertical="center"/>
    </xf>
    <xf numFmtId="58" fontId="21" fillId="0" borderId="44" xfId="52" applyNumberFormat="1" applyFont="1" applyBorder="1" applyAlignment="1">
      <alignment vertical="center"/>
    </xf>
    <xf numFmtId="0" fontId="10" fillId="0" borderId="37" xfId="52" applyFont="1" applyBorder="1" applyAlignment="1">
      <alignment horizontal="center" vertical="center"/>
    </xf>
    <xf numFmtId="0" fontId="10" fillId="0" borderId="79" xfId="52" applyFont="1" applyBorder="1" applyAlignment="1">
      <alignment horizontal="center" vertical="center"/>
    </xf>
    <xf numFmtId="0" fontId="24" fillId="0" borderId="78" xfId="52" applyFont="1" applyBorder="1" applyAlignment="1">
      <alignment horizontal="center" vertical="center"/>
    </xf>
    <xf numFmtId="0" fontId="24" fillId="0" borderId="73" xfId="52" applyFont="1" applyBorder="1" applyAlignment="1">
      <alignment horizontal="center" vertical="center"/>
    </xf>
    <xf numFmtId="0" fontId="24" fillId="0" borderId="80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73" xfId="52" applyFont="1" applyFill="1" applyBorder="1" applyAlignment="1">
      <alignment horizontal="left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63" xfId="0" applyFont="1" applyBorder="1" applyAlignment="1">
      <alignment horizontal="center" vertical="center" wrapText="1"/>
    </xf>
    <xf numFmtId="0" fontId="51" fillId="0" borderId="14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6" borderId="2" xfId="0" applyFont="1" applyFill="1" applyBorder="1"/>
    <xf numFmtId="0" fontId="51" fillId="0" borderId="66" xfId="0" applyFont="1" applyBorder="1"/>
    <xf numFmtId="0" fontId="0" fillId="0" borderId="14" xfId="0" applyBorder="1"/>
    <xf numFmtId="0" fontId="0" fillId="6" borderId="2" xfId="0" applyFill="1" applyBorder="1"/>
    <xf numFmtId="0" fontId="0" fillId="0" borderId="66" xfId="0" applyBorder="1"/>
    <xf numFmtId="0" fontId="0" fillId="0" borderId="18" xfId="0" applyBorder="1"/>
    <xf numFmtId="0" fontId="0" fillId="0" borderId="19" xfId="0" applyBorder="1"/>
    <xf numFmtId="0" fontId="0" fillId="6" borderId="19" xfId="0" applyFill="1" applyBorder="1"/>
    <xf numFmtId="0" fontId="0" fillId="0" borderId="70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11" fillId="3" borderId="2" xfId="0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329565</xdr:colOff>
      <xdr:row>2</xdr:row>
      <xdr:rowOff>19050</xdr:rowOff>
    </xdr:from>
    <xdr:to>
      <xdr:col>7</xdr:col>
      <xdr:colOff>958215</xdr:colOff>
      <xdr:row>3</xdr:row>
      <xdr:rowOff>209550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2790" y="600075"/>
          <a:ext cx="62865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915670</xdr:colOff>
      <xdr:row>3</xdr:row>
      <xdr:rowOff>8255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0025" y="581025"/>
          <a:ext cx="91567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3</xdr:row>
      <xdr:rowOff>53340</xdr:rowOff>
    </xdr:from>
    <xdr:to>
      <xdr:col>8</xdr:col>
      <xdr:colOff>569595</xdr:colOff>
      <xdr:row>3</xdr:row>
      <xdr:rowOff>348615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41945" y="1015365"/>
          <a:ext cx="44767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12">
        <v>1</v>
      </c>
      <c r="B2" s="454" t="s">
        <v>1</v>
      </c>
    </row>
    <row r="3" spans="1:2">
      <c r="A3" s="12">
        <v>2</v>
      </c>
      <c r="B3" s="454" t="s">
        <v>2</v>
      </c>
    </row>
    <row r="4" spans="1:2">
      <c r="A4" s="12">
        <v>3</v>
      </c>
      <c r="B4" s="454" t="s">
        <v>3</v>
      </c>
    </row>
    <row r="5" spans="1:2">
      <c r="A5" s="12">
        <v>4</v>
      </c>
      <c r="B5" s="454" t="s">
        <v>4</v>
      </c>
    </row>
    <row r="6" spans="1:2">
      <c r="A6" s="12">
        <v>5</v>
      </c>
      <c r="B6" s="454" t="s">
        <v>5</v>
      </c>
    </row>
    <row r="7" spans="1:2">
      <c r="A7" s="12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12">
        <v>1</v>
      </c>
      <c r="B10" s="458" t="s">
        <v>9</v>
      </c>
    </row>
    <row r="11" spans="1:2">
      <c r="A11" s="12">
        <v>2</v>
      </c>
      <c r="B11" s="454" t="s">
        <v>10</v>
      </c>
    </row>
    <row r="12" spans="1:2">
      <c r="A12" s="12">
        <v>3</v>
      </c>
      <c r="B12" s="456" t="s">
        <v>11</v>
      </c>
    </row>
    <row r="13" spans="1:2">
      <c r="A13" s="12">
        <v>4</v>
      </c>
      <c r="B13" s="454" t="s">
        <v>12</v>
      </c>
    </row>
    <row r="14" spans="1:2">
      <c r="A14" s="12">
        <v>5</v>
      </c>
      <c r="B14" s="454" t="s">
        <v>13</v>
      </c>
    </row>
    <row r="15" spans="1:2">
      <c r="A15" s="12">
        <v>6</v>
      </c>
      <c r="B15" s="454" t="s">
        <v>14</v>
      </c>
    </row>
    <row r="16" spans="1:2">
      <c r="A16" s="12">
        <v>7</v>
      </c>
      <c r="B16" s="454" t="s">
        <v>15</v>
      </c>
    </row>
    <row r="17" spans="1:2">
      <c r="A17" s="12">
        <v>8</v>
      </c>
      <c r="B17" s="454" t="s">
        <v>16</v>
      </c>
    </row>
    <row r="18" spans="1:2">
      <c r="A18" s="12">
        <v>9</v>
      </c>
      <c r="B18" s="454" t="s">
        <v>17</v>
      </c>
    </row>
    <row r="19" spans="1:2">
      <c r="A19" s="12"/>
      <c r="B19" s="454"/>
    </row>
    <row r="20" ht="20.25" spans="1:2">
      <c r="A20" s="452"/>
      <c r="B20" s="453" t="s">
        <v>18</v>
      </c>
    </row>
    <row r="21" spans="1:2">
      <c r="A21" s="12">
        <v>1</v>
      </c>
      <c r="B21" s="459" t="s">
        <v>19</v>
      </c>
    </row>
    <row r="22" spans="1:2">
      <c r="A22" s="12">
        <v>2</v>
      </c>
      <c r="B22" s="454" t="s">
        <v>20</v>
      </c>
    </row>
    <row r="23" spans="1:2">
      <c r="A23" s="12">
        <v>3</v>
      </c>
      <c r="B23" s="454" t="s">
        <v>21</v>
      </c>
    </row>
    <row r="24" spans="1:2">
      <c r="A24" s="12">
        <v>4</v>
      </c>
      <c r="B24" s="454" t="s">
        <v>22</v>
      </c>
    </row>
    <row r="25" spans="1:2">
      <c r="A25" s="12">
        <v>5</v>
      </c>
      <c r="B25" s="454" t="s">
        <v>23</v>
      </c>
    </row>
    <row r="26" spans="1:2">
      <c r="A26" s="12">
        <v>6</v>
      </c>
      <c r="B26" s="454" t="s">
        <v>24</v>
      </c>
    </row>
    <row r="27" spans="1:2">
      <c r="A27" s="12">
        <v>7</v>
      </c>
      <c r="B27" s="454" t="s">
        <v>25</v>
      </c>
    </row>
    <row r="28" spans="1:2">
      <c r="A28" s="12"/>
      <c r="B28" s="454"/>
    </row>
    <row r="29" ht="20.25" spans="1:2">
      <c r="A29" s="452"/>
      <c r="B29" s="453" t="s">
        <v>26</v>
      </c>
    </row>
    <row r="30" spans="1:2">
      <c r="A30" s="12">
        <v>1</v>
      </c>
      <c r="B30" s="459" t="s">
        <v>27</v>
      </c>
    </row>
    <row r="31" spans="1:2">
      <c r="A31" s="12">
        <v>2</v>
      </c>
      <c r="B31" s="454" t="s">
        <v>28</v>
      </c>
    </row>
    <row r="32" spans="1:2">
      <c r="A32" s="12">
        <v>3</v>
      </c>
      <c r="B32" s="454" t="s">
        <v>29</v>
      </c>
    </row>
    <row r="33" ht="28.5" spans="1:2">
      <c r="A33" s="12">
        <v>4</v>
      </c>
      <c r="B33" s="454" t="s">
        <v>30</v>
      </c>
    </row>
    <row r="34" spans="1:2">
      <c r="A34" s="12">
        <v>5</v>
      </c>
      <c r="B34" s="454" t="s">
        <v>31</v>
      </c>
    </row>
    <row r="35" spans="1:2">
      <c r="A35" s="12">
        <v>6</v>
      </c>
      <c r="B35" s="454" t="s">
        <v>32</v>
      </c>
    </row>
    <row r="36" spans="1:2">
      <c r="A36" s="12">
        <v>7</v>
      </c>
      <c r="B36" s="454" t="s">
        <v>33</v>
      </c>
    </row>
    <row r="37" spans="1:2">
      <c r="A37" s="12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293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316</v>
      </c>
      <c r="H2" s="4"/>
      <c r="I2" s="4" t="s">
        <v>317</v>
      </c>
      <c r="J2" s="4"/>
      <c r="K2" s="6" t="s">
        <v>318</v>
      </c>
      <c r="L2" s="69" t="s">
        <v>319</v>
      </c>
      <c r="M2" s="7" t="s">
        <v>320</v>
      </c>
    </row>
    <row r="3" s="1" customFormat="1" ht="16.5" spans="1:13">
      <c r="A3" s="4"/>
      <c r="B3" s="8"/>
      <c r="C3" s="8"/>
      <c r="D3" s="8"/>
      <c r="E3" s="8"/>
      <c r="F3" s="8"/>
      <c r="G3" s="4" t="s">
        <v>321</v>
      </c>
      <c r="H3" s="4" t="s">
        <v>322</v>
      </c>
      <c r="I3" s="4" t="s">
        <v>321</v>
      </c>
      <c r="J3" s="4" t="s">
        <v>322</v>
      </c>
      <c r="K3" s="9"/>
      <c r="L3" s="70"/>
      <c r="M3" s="10"/>
    </row>
    <row r="4" ht="22" customHeight="1" spans="1:13">
      <c r="A4" s="71">
        <v>1</v>
      </c>
      <c r="B4" s="23" t="s">
        <v>310</v>
      </c>
      <c r="C4" s="24" t="s">
        <v>308</v>
      </c>
      <c r="D4" s="25" t="s">
        <v>309</v>
      </c>
      <c r="E4" s="26" t="s">
        <v>110</v>
      </c>
      <c r="F4" s="27" t="s">
        <v>62</v>
      </c>
      <c r="G4" s="72">
        <v>-0.02</v>
      </c>
      <c r="H4" s="73">
        <v>-0.02</v>
      </c>
      <c r="I4" s="72">
        <v>-0.02</v>
      </c>
      <c r="J4" s="73">
        <v>-0.02</v>
      </c>
      <c r="K4" s="74"/>
      <c r="L4" s="11" t="s">
        <v>94</v>
      </c>
      <c r="M4" s="11" t="s">
        <v>323</v>
      </c>
    </row>
    <row r="5" ht="22" customHeight="1" spans="1:13">
      <c r="A5" s="71">
        <v>2</v>
      </c>
      <c r="B5" s="23" t="s">
        <v>310</v>
      </c>
      <c r="C5" s="462" t="s">
        <v>311</v>
      </c>
      <c r="D5" s="25" t="s">
        <v>309</v>
      </c>
      <c r="E5" s="31" t="s">
        <v>111</v>
      </c>
      <c r="F5" s="27" t="s">
        <v>62</v>
      </c>
      <c r="G5" s="72">
        <v>-0.02</v>
      </c>
      <c r="H5" s="73">
        <v>-0.01</v>
      </c>
      <c r="I5" s="72">
        <v>-0.02</v>
      </c>
      <c r="J5" s="73">
        <v>-0.01</v>
      </c>
      <c r="K5" s="74"/>
      <c r="L5" s="11" t="s">
        <v>94</v>
      </c>
      <c r="M5" s="11" t="s">
        <v>323</v>
      </c>
    </row>
    <row r="6" ht="22" customHeight="1" spans="1:13">
      <c r="A6" s="71"/>
      <c r="B6" s="23"/>
      <c r="C6" s="32"/>
      <c r="D6" s="33"/>
      <c r="E6" s="32"/>
      <c r="F6" s="27"/>
      <c r="G6" s="73"/>
      <c r="H6" s="73"/>
      <c r="I6" s="73"/>
      <c r="J6" s="73"/>
      <c r="K6" s="74"/>
      <c r="L6" s="11"/>
      <c r="M6" s="11"/>
    </row>
    <row r="7" ht="22" customHeight="1" spans="1:13">
      <c r="A7" s="71"/>
      <c r="B7" s="23"/>
      <c r="C7" s="32"/>
      <c r="D7" s="33"/>
      <c r="E7" s="32"/>
      <c r="F7" s="27"/>
      <c r="G7" s="73"/>
      <c r="H7" s="73"/>
      <c r="I7" s="73"/>
      <c r="J7" s="73"/>
      <c r="K7" s="74"/>
      <c r="L7" s="11"/>
      <c r="M7" s="11"/>
    </row>
    <row r="8" ht="22" customHeight="1" spans="1:13">
      <c r="A8" s="71"/>
      <c r="B8" s="75"/>
      <c r="C8" s="76"/>
      <c r="D8" s="76"/>
      <c r="E8" s="76"/>
      <c r="F8" s="77"/>
      <c r="G8" s="74"/>
      <c r="H8" s="78"/>
      <c r="I8" s="78"/>
      <c r="J8" s="78"/>
      <c r="K8" s="74"/>
      <c r="L8" s="12"/>
      <c r="M8" s="12"/>
    </row>
    <row r="9" ht="22" customHeight="1" spans="1:13">
      <c r="A9" s="71"/>
      <c r="B9" s="75"/>
      <c r="C9" s="76"/>
      <c r="D9" s="76"/>
      <c r="E9" s="76"/>
      <c r="F9" s="77"/>
      <c r="G9" s="74"/>
      <c r="H9" s="78"/>
      <c r="I9" s="78"/>
      <c r="J9" s="78"/>
      <c r="K9" s="74"/>
      <c r="L9" s="12"/>
      <c r="M9" s="12"/>
    </row>
    <row r="10" s="2" customFormat="1" ht="18.75" spans="1:13">
      <c r="A10" s="15" t="s">
        <v>324</v>
      </c>
      <c r="B10" s="16"/>
      <c r="C10" s="16"/>
      <c r="D10" s="76"/>
      <c r="E10" s="17"/>
      <c r="F10" s="77"/>
      <c r="G10" s="40"/>
      <c r="H10" s="15" t="s">
        <v>313</v>
      </c>
      <c r="I10" s="16"/>
      <c r="J10" s="16"/>
      <c r="K10" s="17"/>
      <c r="L10" s="79"/>
      <c r="M10" s="19"/>
    </row>
    <row r="11" ht="84" customHeight="1" spans="1:13">
      <c r="A11" s="80" t="s">
        <v>325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2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C4" sqref="C4:F5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327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6" t="s">
        <v>328</v>
      </c>
      <c r="H2" s="47"/>
      <c r="I2" s="48"/>
      <c r="J2" s="46" t="s">
        <v>329</v>
      </c>
      <c r="K2" s="47"/>
      <c r="L2" s="48"/>
      <c r="M2" s="46" t="s">
        <v>330</v>
      </c>
      <c r="N2" s="47"/>
      <c r="O2" s="48"/>
      <c r="P2" s="46" t="s">
        <v>331</v>
      </c>
      <c r="Q2" s="47"/>
      <c r="R2" s="48"/>
      <c r="S2" s="47" t="s">
        <v>332</v>
      </c>
      <c r="T2" s="47"/>
      <c r="U2" s="48"/>
      <c r="V2" s="42" t="s">
        <v>333</v>
      </c>
      <c r="W2" s="42" t="s">
        <v>307</v>
      </c>
    </row>
    <row r="3" s="1" customFormat="1" ht="16.5" spans="1:23">
      <c r="A3" s="8"/>
      <c r="B3" s="49"/>
      <c r="C3" s="49"/>
      <c r="D3" s="49"/>
      <c r="E3" s="49"/>
      <c r="F3" s="49"/>
      <c r="G3" s="4" t="s">
        <v>334</v>
      </c>
      <c r="H3" s="4" t="s">
        <v>67</v>
      </c>
      <c r="I3" s="4" t="s">
        <v>298</v>
      </c>
      <c r="J3" s="4" t="s">
        <v>334</v>
      </c>
      <c r="K3" s="4" t="s">
        <v>67</v>
      </c>
      <c r="L3" s="4" t="s">
        <v>298</v>
      </c>
      <c r="M3" s="4" t="s">
        <v>334</v>
      </c>
      <c r="N3" s="4" t="s">
        <v>67</v>
      </c>
      <c r="O3" s="4" t="s">
        <v>298</v>
      </c>
      <c r="P3" s="4" t="s">
        <v>334</v>
      </c>
      <c r="Q3" s="4" t="s">
        <v>67</v>
      </c>
      <c r="R3" s="4" t="s">
        <v>298</v>
      </c>
      <c r="S3" s="4" t="s">
        <v>334</v>
      </c>
      <c r="T3" s="4" t="s">
        <v>67</v>
      </c>
      <c r="U3" s="4" t="s">
        <v>298</v>
      </c>
      <c r="V3" s="50"/>
      <c r="W3" s="50"/>
    </row>
    <row r="4" ht="18.75" spans="1:23">
      <c r="A4" s="51" t="s">
        <v>335</v>
      </c>
      <c r="B4" s="23" t="s">
        <v>310</v>
      </c>
      <c r="C4" s="24" t="s">
        <v>308</v>
      </c>
      <c r="D4" s="25" t="s">
        <v>309</v>
      </c>
      <c r="E4" s="26" t="s">
        <v>110</v>
      </c>
      <c r="F4" s="27" t="s">
        <v>62</v>
      </c>
      <c r="G4" s="34" t="s">
        <v>336</v>
      </c>
      <c r="H4" s="52"/>
      <c r="I4" s="53" t="s">
        <v>337</v>
      </c>
      <c r="J4" s="52" t="s">
        <v>338</v>
      </c>
      <c r="K4" s="29"/>
      <c r="L4" s="53" t="s">
        <v>339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340</v>
      </c>
      <c r="W4" s="11"/>
    </row>
    <row r="5" ht="18.75" spans="1:23">
      <c r="A5" s="54"/>
      <c r="B5" s="23" t="s">
        <v>310</v>
      </c>
      <c r="C5" s="462" t="s">
        <v>311</v>
      </c>
      <c r="D5" s="25" t="s">
        <v>309</v>
      </c>
      <c r="E5" s="31" t="s">
        <v>111</v>
      </c>
      <c r="F5" s="27" t="s">
        <v>62</v>
      </c>
      <c r="G5" s="55" t="s">
        <v>341</v>
      </c>
      <c r="H5" s="56"/>
      <c r="I5" s="57"/>
      <c r="J5" s="55" t="s">
        <v>342</v>
      </c>
      <c r="K5" s="56"/>
      <c r="L5" s="57"/>
      <c r="M5" s="46" t="s">
        <v>343</v>
      </c>
      <c r="N5" s="47"/>
      <c r="O5" s="48"/>
      <c r="P5" s="46" t="s">
        <v>344</v>
      </c>
      <c r="Q5" s="47"/>
      <c r="R5" s="48"/>
      <c r="S5" s="47" t="s">
        <v>345</v>
      </c>
      <c r="T5" s="47"/>
      <c r="U5" s="48"/>
      <c r="V5" s="11"/>
      <c r="W5" s="11"/>
    </row>
    <row r="6" ht="16.5" spans="1:23">
      <c r="A6" s="54"/>
      <c r="B6" s="23"/>
      <c r="C6" s="32"/>
      <c r="D6" s="33"/>
      <c r="E6" s="32"/>
      <c r="F6" s="27"/>
      <c r="G6" s="58" t="s">
        <v>334</v>
      </c>
      <c r="H6" s="58" t="s">
        <v>67</v>
      </c>
      <c r="I6" s="58" t="s">
        <v>298</v>
      </c>
      <c r="J6" s="58" t="s">
        <v>334</v>
      </c>
      <c r="K6" s="58" t="s">
        <v>67</v>
      </c>
      <c r="L6" s="58" t="s">
        <v>298</v>
      </c>
      <c r="M6" s="4" t="s">
        <v>334</v>
      </c>
      <c r="N6" s="4" t="s">
        <v>67</v>
      </c>
      <c r="O6" s="4" t="s">
        <v>298</v>
      </c>
      <c r="P6" s="4" t="s">
        <v>334</v>
      </c>
      <c r="Q6" s="4" t="s">
        <v>67</v>
      </c>
      <c r="R6" s="4" t="s">
        <v>298</v>
      </c>
      <c r="S6" s="4" t="s">
        <v>334</v>
      </c>
      <c r="T6" s="4" t="s">
        <v>67</v>
      </c>
      <c r="U6" s="4" t="s">
        <v>298</v>
      </c>
      <c r="V6" s="11"/>
      <c r="W6" s="11"/>
    </row>
    <row r="7" spans="1:23">
      <c r="A7" s="59"/>
      <c r="B7" s="23"/>
      <c r="C7" s="32"/>
      <c r="D7" s="33"/>
      <c r="E7" s="32"/>
      <c r="F7" s="27"/>
      <c r="G7" s="29"/>
      <c r="H7" s="52"/>
      <c r="I7" s="52"/>
      <c r="J7" s="52"/>
      <c r="K7" s="52"/>
      <c r="L7" s="2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1"/>
      <c r="B8" s="60"/>
      <c r="C8" s="61"/>
      <c r="D8" s="62"/>
      <c r="E8" s="61"/>
      <c r="F8" s="51"/>
      <c r="G8" s="11"/>
      <c r="H8" s="52"/>
      <c r="I8" s="5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4"/>
      <c r="B9" s="63"/>
      <c r="C9" s="64"/>
      <c r="D9" s="65"/>
      <c r="E9" s="64"/>
      <c r="F9" s="5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6"/>
      <c r="B10" s="66"/>
      <c r="C10" s="66"/>
      <c r="D10" s="66"/>
      <c r="E10" s="66"/>
      <c r="F10" s="66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4"/>
      <c r="B11" s="64"/>
      <c r="C11" s="64"/>
      <c r="D11" s="64"/>
      <c r="E11" s="64"/>
      <c r="F11" s="6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6"/>
      <c r="B12" s="66"/>
      <c r="C12" s="66"/>
      <c r="D12" s="66"/>
      <c r="E12" s="66"/>
      <c r="F12" s="6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4"/>
      <c r="B13" s="64"/>
      <c r="C13" s="64"/>
      <c r="D13" s="64"/>
      <c r="E13" s="64"/>
      <c r="F13" s="6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5" t="s">
        <v>324</v>
      </c>
      <c r="B15" s="16"/>
      <c r="C15" s="16"/>
      <c r="D15" s="16"/>
      <c r="E15" s="17"/>
      <c r="F15" s="18"/>
      <c r="G15" s="40"/>
      <c r="H15" s="45"/>
      <c r="I15" s="45"/>
      <c r="J15" s="15" t="s">
        <v>313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ht="80" customHeight="1" spans="1:23">
      <c r="A16" s="67" t="s">
        <v>346</v>
      </c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348</v>
      </c>
      <c r="B2" s="42" t="s">
        <v>294</v>
      </c>
      <c r="C2" s="42" t="s">
        <v>295</v>
      </c>
      <c r="D2" s="42" t="s">
        <v>296</v>
      </c>
      <c r="E2" s="42" t="s">
        <v>297</v>
      </c>
      <c r="F2" s="42" t="s">
        <v>298</v>
      </c>
      <c r="G2" s="41" t="s">
        <v>349</v>
      </c>
      <c r="H2" s="41" t="s">
        <v>350</v>
      </c>
      <c r="I2" s="41" t="s">
        <v>351</v>
      </c>
      <c r="J2" s="41" t="s">
        <v>350</v>
      </c>
      <c r="K2" s="41" t="s">
        <v>352</v>
      </c>
      <c r="L2" s="41" t="s">
        <v>350</v>
      </c>
      <c r="M2" s="42" t="s">
        <v>333</v>
      </c>
      <c r="N2" s="42" t="s">
        <v>307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3" t="s">
        <v>348</v>
      </c>
      <c r="B4" s="44" t="s">
        <v>353</v>
      </c>
      <c r="C4" s="44" t="s">
        <v>334</v>
      </c>
      <c r="D4" s="44" t="s">
        <v>296</v>
      </c>
      <c r="E4" s="42" t="s">
        <v>297</v>
      </c>
      <c r="F4" s="42" t="s">
        <v>298</v>
      </c>
      <c r="G4" s="41" t="s">
        <v>349</v>
      </c>
      <c r="H4" s="41" t="s">
        <v>350</v>
      </c>
      <c r="I4" s="41" t="s">
        <v>351</v>
      </c>
      <c r="J4" s="41" t="s">
        <v>350</v>
      </c>
      <c r="K4" s="41" t="s">
        <v>352</v>
      </c>
      <c r="L4" s="41" t="s">
        <v>350</v>
      </c>
      <c r="M4" s="42" t="s">
        <v>333</v>
      </c>
      <c r="N4" s="42" t="s">
        <v>307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354</v>
      </c>
      <c r="B11" s="16"/>
      <c r="C11" s="16"/>
      <c r="D11" s="17"/>
      <c r="E11" s="18"/>
      <c r="F11" s="45"/>
      <c r="G11" s="40"/>
      <c r="H11" s="45"/>
      <c r="I11" s="15" t="s">
        <v>355</v>
      </c>
      <c r="J11" s="16"/>
      <c r="K11" s="16"/>
      <c r="L11" s="16"/>
      <c r="M11" s="16"/>
      <c r="N11" s="19"/>
    </row>
    <row r="12" ht="16.5" spans="1:14">
      <c r="A12" s="20" t="s">
        <v>356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327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333</v>
      </c>
      <c r="L2" s="5" t="s">
        <v>307</v>
      </c>
    </row>
    <row r="3" ht="30" customHeight="1" spans="1:12">
      <c r="A3" s="22" t="s">
        <v>335</v>
      </c>
      <c r="B3" s="23" t="s">
        <v>310</v>
      </c>
      <c r="C3" s="24" t="s">
        <v>308</v>
      </c>
      <c r="D3" s="25" t="s">
        <v>309</v>
      </c>
      <c r="E3" s="26" t="s">
        <v>110</v>
      </c>
      <c r="F3" s="27" t="s">
        <v>62</v>
      </c>
      <c r="G3" s="28" t="s">
        <v>362</v>
      </c>
      <c r="H3" s="29"/>
      <c r="I3" s="29"/>
      <c r="J3" s="11"/>
      <c r="K3" s="30" t="s">
        <v>363</v>
      </c>
      <c r="L3" s="11" t="s">
        <v>323</v>
      </c>
    </row>
    <row r="4" ht="30" customHeight="1" spans="1:12">
      <c r="A4" s="22" t="s">
        <v>335</v>
      </c>
      <c r="B4" s="23" t="s">
        <v>310</v>
      </c>
      <c r="C4" s="462" t="s">
        <v>311</v>
      </c>
      <c r="D4" s="25" t="s">
        <v>309</v>
      </c>
      <c r="E4" s="31" t="s">
        <v>111</v>
      </c>
      <c r="F4" s="27" t="s">
        <v>62</v>
      </c>
      <c r="G4" s="28" t="s">
        <v>362</v>
      </c>
      <c r="H4" s="29"/>
      <c r="I4" s="29"/>
      <c r="J4" s="11"/>
      <c r="K4" s="30" t="s">
        <v>363</v>
      </c>
      <c r="L4" s="11" t="s">
        <v>323</v>
      </c>
    </row>
    <row r="5" ht="30" customHeight="1" spans="1:12">
      <c r="A5" s="22"/>
      <c r="B5" s="23"/>
      <c r="C5" s="32"/>
      <c r="D5" s="33"/>
      <c r="E5" s="32"/>
      <c r="F5" s="27"/>
      <c r="G5" s="34"/>
      <c r="H5" s="29"/>
      <c r="I5" s="12"/>
      <c r="J5" s="12"/>
      <c r="K5" s="30"/>
      <c r="L5" s="11"/>
    </row>
    <row r="6" ht="30" customHeight="1" spans="1:12">
      <c r="A6" s="22"/>
      <c r="B6" s="23"/>
      <c r="C6" s="32"/>
      <c r="D6" s="33"/>
      <c r="E6" s="32"/>
      <c r="F6" s="27"/>
      <c r="G6" s="34"/>
      <c r="H6" s="29"/>
      <c r="I6" s="12"/>
      <c r="J6" s="12"/>
      <c r="K6" s="30"/>
      <c r="L6" s="11"/>
    </row>
    <row r="7" ht="30" customHeight="1" spans="1:12">
      <c r="A7" s="22"/>
      <c r="B7" s="35"/>
      <c r="C7" s="36"/>
      <c r="D7" s="37"/>
      <c r="E7" s="38"/>
      <c r="F7" s="39"/>
      <c r="G7" s="29"/>
      <c r="H7" s="29"/>
      <c r="I7" s="12"/>
      <c r="J7" s="12"/>
      <c r="K7" s="30"/>
      <c r="L7" s="11"/>
    </row>
    <row r="8" ht="30" customHeight="1" spans="1:12">
      <c r="A8" s="2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5" t="s">
        <v>364</v>
      </c>
      <c r="B9" s="16"/>
      <c r="C9" s="16"/>
      <c r="D9" s="16"/>
      <c r="E9" s="17"/>
      <c r="F9" s="18"/>
      <c r="G9" s="40"/>
      <c r="H9" s="15" t="s">
        <v>365</v>
      </c>
      <c r="I9" s="16"/>
      <c r="J9" s="16"/>
      <c r="K9" s="16"/>
      <c r="L9" s="19"/>
    </row>
    <row r="10" ht="16.5" spans="1:12">
      <c r="A10" s="20" t="s">
        <v>366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293</v>
      </c>
      <c r="B2" s="5" t="s">
        <v>298</v>
      </c>
      <c r="C2" s="5" t="s">
        <v>334</v>
      </c>
      <c r="D2" s="5" t="s">
        <v>296</v>
      </c>
      <c r="E2" s="5" t="s">
        <v>297</v>
      </c>
      <c r="F2" s="4" t="s">
        <v>368</v>
      </c>
      <c r="G2" s="4" t="s">
        <v>317</v>
      </c>
      <c r="H2" s="6" t="s">
        <v>318</v>
      </c>
      <c r="I2" s="7" t="s">
        <v>320</v>
      </c>
    </row>
    <row r="3" s="1" customFormat="1" ht="16.5" spans="1:9">
      <c r="A3" s="4"/>
      <c r="B3" s="8"/>
      <c r="C3" s="8"/>
      <c r="D3" s="8"/>
      <c r="E3" s="8"/>
      <c r="F3" s="4" t="s">
        <v>369</v>
      </c>
      <c r="G3" s="4" t="s">
        <v>321</v>
      </c>
      <c r="H3" s="9"/>
      <c r="I3" s="10"/>
    </row>
    <row r="4" spans="1:9">
      <c r="A4" s="11"/>
      <c r="B4" s="12"/>
      <c r="C4" s="13"/>
      <c r="D4" s="11"/>
      <c r="E4" s="11"/>
      <c r="F4" s="14"/>
      <c r="G4" s="14"/>
      <c r="H4" s="11"/>
      <c r="I4" s="11"/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370</v>
      </c>
      <c r="B12" s="16"/>
      <c r="C12" s="16"/>
      <c r="D12" s="17"/>
      <c r="E12" s="18"/>
      <c r="F12" s="15" t="s">
        <v>371</v>
      </c>
      <c r="G12" s="16"/>
      <c r="H12" s="17"/>
      <c r="I12" s="19"/>
    </row>
    <row r="13" ht="16.5" spans="1:9">
      <c r="A13" s="20" t="s">
        <v>372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32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39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40" t="s">
        <v>41</v>
      </c>
      <c r="G4" s="440" t="s">
        <v>42</v>
      </c>
      <c r="H4" s="434" t="s">
        <v>41</v>
      </c>
      <c r="I4" s="441" t="s">
        <v>42</v>
      </c>
    </row>
    <row r="5" ht="27.95" customHeight="1" spans="2:9">
      <c r="B5" s="442" t="s">
        <v>43</v>
      </c>
      <c r="C5" s="12">
        <v>13</v>
      </c>
      <c r="D5" s="12">
        <v>0</v>
      </c>
      <c r="E5" s="12">
        <v>1</v>
      </c>
      <c r="F5" s="443">
        <v>0</v>
      </c>
      <c r="G5" s="443">
        <v>1</v>
      </c>
      <c r="H5" s="12">
        <v>1</v>
      </c>
      <c r="I5" s="444">
        <v>2</v>
      </c>
    </row>
    <row r="6" ht="27.95" customHeight="1" spans="2:9">
      <c r="B6" s="442" t="s">
        <v>44</v>
      </c>
      <c r="C6" s="12">
        <v>20</v>
      </c>
      <c r="D6" s="12">
        <v>0</v>
      </c>
      <c r="E6" s="12">
        <v>1</v>
      </c>
      <c r="F6" s="443">
        <v>1</v>
      </c>
      <c r="G6" s="443">
        <v>2</v>
      </c>
      <c r="H6" s="12">
        <v>2</v>
      </c>
      <c r="I6" s="444">
        <v>3</v>
      </c>
    </row>
    <row r="7" ht="27.95" customHeight="1" spans="2:9">
      <c r="B7" s="442" t="s">
        <v>45</v>
      </c>
      <c r="C7" s="12">
        <v>32</v>
      </c>
      <c r="D7" s="12">
        <v>0</v>
      </c>
      <c r="E7" s="12">
        <v>1</v>
      </c>
      <c r="F7" s="443">
        <v>2</v>
      </c>
      <c r="G7" s="443">
        <v>3</v>
      </c>
      <c r="H7" s="12">
        <v>3</v>
      </c>
      <c r="I7" s="444">
        <v>4</v>
      </c>
    </row>
    <row r="8" ht="27.95" customHeight="1" spans="2:9">
      <c r="B8" s="442" t="s">
        <v>46</v>
      </c>
      <c r="C8" s="12">
        <v>50</v>
      </c>
      <c r="D8" s="12">
        <v>1</v>
      </c>
      <c r="E8" s="12">
        <v>2</v>
      </c>
      <c r="F8" s="443">
        <v>3</v>
      </c>
      <c r="G8" s="443">
        <v>4</v>
      </c>
      <c r="H8" s="12">
        <v>5</v>
      </c>
      <c r="I8" s="444">
        <v>6</v>
      </c>
    </row>
    <row r="9" ht="27.95" customHeight="1" spans="2:9">
      <c r="B9" s="442" t="s">
        <v>47</v>
      </c>
      <c r="C9" s="12">
        <v>80</v>
      </c>
      <c r="D9" s="12">
        <v>2</v>
      </c>
      <c r="E9" s="12">
        <v>3</v>
      </c>
      <c r="F9" s="443">
        <v>5</v>
      </c>
      <c r="G9" s="443">
        <v>6</v>
      </c>
      <c r="H9" s="12">
        <v>7</v>
      </c>
      <c r="I9" s="444">
        <v>8</v>
      </c>
    </row>
    <row r="10" ht="27.95" customHeight="1" spans="2:9">
      <c r="B10" s="442" t="s">
        <v>48</v>
      </c>
      <c r="C10" s="12">
        <v>125</v>
      </c>
      <c r="D10" s="12">
        <v>3</v>
      </c>
      <c r="E10" s="12">
        <v>4</v>
      </c>
      <c r="F10" s="443">
        <v>7</v>
      </c>
      <c r="G10" s="443">
        <v>8</v>
      </c>
      <c r="H10" s="12">
        <v>10</v>
      </c>
      <c r="I10" s="444">
        <v>11</v>
      </c>
    </row>
    <row r="11" ht="27.95" customHeight="1" spans="2:9">
      <c r="B11" s="442" t="s">
        <v>49</v>
      </c>
      <c r="C11" s="12">
        <v>200</v>
      </c>
      <c r="D11" s="12">
        <v>5</v>
      </c>
      <c r="E11" s="12">
        <v>6</v>
      </c>
      <c r="F11" s="443">
        <v>10</v>
      </c>
      <c r="G11" s="443">
        <v>11</v>
      </c>
      <c r="H11" s="12">
        <v>14</v>
      </c>
      <c r="I11" s="444">
        <v>15</v>
      </c>
    </row>
    <row r="12" ht="27.95" customHeight="1" spans="2:9">
      <c r="B12" s="445" t="s">
        <v>50</v>
      </c>
      <c r="C12" s="446">
        <v>315</v>
      </c>
      <c r="D12" s="446">
        <v>7</v>
      </c>
      <c r="E12" s="446">
        <v>8</v>
      </c>
      <c r="F12" s="447">
        <v>14</v>
      </c>
      <c r="G12" s="447">
        <v>15</v>
      </c>
      <c r="H12" s="446">
        <v>21</v>
      </c>
      <c r="I12" s="448">
        <v>22</v>
      </c>
    </row>
    <row r="14" spans="2:9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235" customWidth="1"/>
    <col min="2" max="9" width="10.375" style="235"/>
    <col min="10" max="10" width="8.875" style="235" customWidth="1"/>
    <col min="11" max="11" width="12" style="235" customWidth="1"/>
    <col min="12" max="16384" width="10.375" style="235"/>
  </cols>
  <sheetData>
    <row r="1" ht="21" spans="1:11">
      <c r="A1" s="363" t="s">
        <v>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ht="15" spans="1:11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240" t="s">
        <v>56</v>
      </c>
      <c r="J2" s="240"/>
      <c r="K2" s="241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4.25" spans="1:11">
      <c r="A4" s="248" t="s">
        <v>61</v>
      </c>
      <c r="B4" s="148" t="s">
        <v>62</v>
      </c>
      <c r="C4" s="149"/>
      <c r="D4" s="248" t="s">
        <v>63</v>
      </c>
      <c r="E4" s="249"/>
      <c r="F4" s="250">
        <v>46101</v>
      </c>
      <c r="G4" s="251"/>
      <c r="H4" s="248" t="s">
        <v>64</v>
      </c>
      <c r="I4" s="249"/>
      <c r="J4" s="148" t="s">
        <v>65</v>
      </c>
      <c r="K4" s="149" t="s">
        <v>66</v>
      </c>
    </row>
    <row r="5" ht="14.25" spans="1:11">
      <c r="A5" s="252" t="s">
        <v>67</v>
      </c>
      <c r="B5" s="148" t="s">
        <v>68</v>
      </c>
      <c r="C5" s="149"/>
      <c r="D5" s="248" t="s">
        <v>69</v>
      </c>
      <c r="E5" s="249"/>
      <c r="F5" s="250">
        <v>45999</v>
      </c>
      <c r="G5" s="251"/>
      <c r="H5" s="248" t="s">
        <v>70</v>
      </c>
      <c r="I5" s="249"/>
      <c r="J5" s="148" t="s">
        <v>65</v>
      </c>
      <c r="K5" s="149" t="s">
        <v>66</v>
      </c>
    </row>
    <row r="6" ht="14.25" spans="1:11">
      <c r="A6" s="248" t="s">
        <v>71</v>
      </c>
      <c r="B6" s="253">
        <v>2</v>
      </c>
      <c r="C6" s="254">
        <v>6</v>
      </c>
      <c r="D6" s="252" t="s">
        <v>72</v>
      </c>
      <c r="E6" s="255"/>
      <c r="F6" s="250">
        <v>46006</v>
      </c>
      <c r="G6" s="251"/>
      <c r="H6" s="248" t="s">
        <v>73</v>
      </c>
      <c r="I6" s="249"/>
      <c r="J6" s="148" t="s">
        <v>65</v>
      </c>
      <c r="K6" s="149" t="s">
        <v>66</v>
      </c>
    </row>
    <row r="7" ht="14.25" spans="1:11">
      <c r="A7" s="248" t="s">
        <v>74</v>
      </c>
      <c r="B7" s="256">
        <v>2700</v>
      </c>
      <c r="C7" s="257"/>
      <c r="D7" s="252" t="s">
        <v>75</v>
      </c>
      <c r="E7" s="258"/>
      <c r="F7" s="250">
        <v>46011</v>
      </c>
      <c r="G7" s="251"/>
      <c r="H7" s="248" t="s">
        <v>76</v>
      </c>
      <c r="I7" s="249"/>
      <c r="J7" s="148" t="s">
        <v>65</v>
      </c>
      <c r="K7" s="149" t="s">
        <v>66</v>
      </c>
    </row>
    <row r="8" ht="15" spans="1:11">
      <c r="A8" s="259" t="s">
        <v>77</v>
      </c>
      <c r="B8" s="260" t="s">
        <v>78</v>
      </c>
      <c r="C8" s="261"/>
      <c r="D8" s="262" t="s">
        <v>79</v>
      </c>
      <c r="E8" s="263"/>
      <c r="F8" s="264">
        <v>46016</v>
      </c>
      <c r="G8" s="265"/>
      <c r="H8" s="262" t="s">
        <v>80</v>
      </c>
      <c r="I8" s="263"/>
      <c r="J8" s="266" t="s">
        <v>65</v>
      </c>
      <c r="K8" s="267" t="s">
        <v>66</v>
      </c>
    </row>
    <row r="9" ht="15" spans="1:11">
      <c r="A9" s="364" t="s">
        <v>81</v>
      </c>
      <c r="B9" s="365"/>
      <c r="C9" s="365"/>
      <c r="D9" s="366"/>
      <c r="E9" s="366"/>
      <c r="F9" s="366"/>
      <c r="G9" s="366"/>
      <c r="H9" s="366"/>
      <c r="I9" s="366"/>
      <c r="J9" s="366"/>
      <c r="K9" s="367"/>
    </row>
    <row r="10" ht="15" spans="1:11">
      <c r="A10" s="368" t="s">
        <v>82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70"/>
    </row>
    <row r="11" ht="14.25" spans="1:11">
      <c r="A11" s="371" t="s">
        <v>83</v>
      </c>
      <c r="B11" s="372" t="s">
        <v>84</v>
      </c>
      <c r="C11" s="373" t="s">
        <v>85</v>
      </c>
      <c r="D11" s="374"/>
      <c r="E11" s="375" t="s">
        <v>86</v>
      </c>
      <c r="F11" s="372" t="s">
        <v>84</v>
      </c>
      <c r="G11" s="373" t="s">
        <v>85</v>
      </c>
      <c r="H11" s="373" t="s">
        <v>87</v>
      </c>
      <c r="I11" s="375" t="s">
        <v>88</v>
      </c>
      <c r="J11" s="372" t="s">
        <v>84</v>
      </c>
      <c r="K11" s="376" t="s">
        <v>85</v>
      </c>
    </row>
    <row r="12" ht="14.25" spans="1:11">
      <c r="A12" s="252" t="s">
        <v>89</v>
      </c>
      <c r="B12" s="275" t="s">
        <v>84</v>
      </c>
      <c r="C12" s="148" t="s">
        <v>85</v>
      </c>
      <c r="D12" s="258"/>
      <c r="E12" s="255" t="s">
        <v>90</v>
      </c>
      <c r="F12" s="275" t="s">
        <v>84</v>
      </c>
      <c r="G12" s="148" t="s">
        <v>85</v>
      </c>
      <c r="H12" s="148" t="s">
        <v>87</v>
      </c>
      <c r="I12" s="255" t="s">
        <v>91</v>
      </c>
      <c r="J12" s="275" t="s">
        <v>84</v>
      </c>
      <c r="K12" s="149" t="s">
        <v>85</v>
      </c>
    </row>
    <row r="13" ht="14.25" spans="1:11">
      <c r="A13" s="252" t="s">
        <v>92</v>
      </c>
      <c r="B13" s="275" t="s">
        <v>84</v>
      </c>
      <c r="C13" s="148" t="s">
        <v>85</v>
      </c>
      <c r="D13" s="258"/>
      <c r="E13" s="255" t="s">
        <v>93</v>
      </c>
      <c r="F13" s="148" t="s">
        <v>94</v>
      </c>
      <c r="G13" s="148" t="s">
        <v>95</v>
      </c>
      <c r="H13" s="148" t="s">
        <v>87</v>
      </c>
      <c r="I13" s="255" t="s">
        <v>96</v>
      </c>
      <c r="J13" s="275" t="s">
        <v>84</v>
      </c>
      <c r="K13" s="149" t="s">
        <v>85</v>
      </c>
    </row>
    <row r="14" ht="15" spans="1:11">
      <c r="A14" s="262" t="s">
        <v>97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76"/>
    </row>
    <row r="15" ht="15" spans="1:11">
      <c r="A15" s="368" t="s">
        <v>98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70"/>
    </row>
    <row r="16" ht="14.25" spans="1:11">
      <c r="A16" s="377" t="s">
        <v>99</v>
      </c>
      <c r="B16" s="373" t="s">
        <v>94</v>
      </c>
      <c r="C16" s="373" t="s">
        <v>95</v>
      </c>
      <c r="D16" s="378"/>
      <c r="E16" s="379" t="s">
        <v>100</v>
      </c>
      <c r="F16" s="373" t="s">
        <v>94</v>
      </c>
      <c r="G16" s="373" t="s">
        <v>95</v>
      </c>
      <c r="H16" s="380"/>
      <c r="I16" s="379" t="s">
        <v>101</v>
      </c>
      <c r="J16" s="373" t="s">
        <v>94</v>
      </c>
      <c r="K16" s="376" t="s">
        <v>95</v>
      </c>
    </row>
    <row r="17" customHeight="1" spans="1:22">
      <c r="A17" s="299" t="s">
        <v>102</v>
      </c>
      <c r="B17" s="148" t="s">
        <v>94</v>
      </c>
      <c r="C17" s="148" t="s">
        <v>95</v>
      </c>
      <c r="D17" s="381"/>
      <c r="E17" s="300" t="s">
        <v>103</v>
      </c>
      <c r="F17" s="148" t="s">
        <v>94</v>
      </c>
      <c r="G17" s="148" t="s">
        <v>95</v>
      </c>
      <c r="H17" s="382"/>
      <c r="I17" s="300" t="s">
        <v>104</v>
      </c>
      <c r="J17" s="148" t="s">
        <v>94</v>
      </c>
      <c r="K17" s="149" t="s">
        <v>95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22">
      <c r="A18" s="384" t="s">
        <v>105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6"/>
    </row>
    <row r="19" s="362" customFormat="1" ht="18" customHeight="1" spans="1:22">
      <c r="A19" s="368" t="s">
        <v>106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customHeight="1" spans="1:22">
      <c r="A20" s="387" t="s">
        <v>107</v>
      </c>
      <c r="B20" s="388"/>
      <c r="C20" s="388"/>
      <c r="D20" s="388"/>
      <c r="E20" s="388"/>
      <c r="F20" s="388"/>
      <c r="G20" s="388"/>
      <c r="H20" s="388"/>
      <c r="I20" s="388"/>
      <c r="J20" s="388"/>
      <c r="K20" s="389"/>
    </row>
    <row r="21" ht="21.75" customHeight="1" spans="1:22">
      <c r="A21" s="390" t="s">
        <v>108</v>
      </c>
      <c r="B21" s="116"/>
      <c r="C21" s="391">
        <v>120</v>
      </c>
      <c r="D21" s="391">
        <v>130</v>
      </c>
      <c r="E21" s="391">
        <v>140</v>
      </c>
      <c r="F21" s="391">
        <v>150</v>
      </c>
      <c r="G21" s="391">
        <v>160</v>
      </c>
      <c r="H21" s="392">
        <v>170</v>
      </c>
      <c r="I21" s="116"/>
      <c r="J21" s="393"/>
      <c r="K21" s="289" t="s">
        <v>109</v>
      </c>
    </row>
    <row r="22" ht="23" customHeight="1" spans="1:22">
      <c r="A22" s="394" t="s">
        <v>110</v>
      </c>
      <c r="B22" s="395"/>
      <c r="C22" s="395" t="s">
        <v>94</v>
      </c>
      <c r="D22" s="395" t="s">
        <v>94</v>
      </c>
      <c r="E22" s="395" t="s">
        <v>94</v>
      </c>
      <c r="F22" s="395" t="s">
        <v>94</v>
      </c>
      <c r="G22" s="395" t="s">
        <v>94</v>
      </c>
      <c r="H22" s="395" t="s">
        <v>94</v>
      </c>
      <c r="I22" s="395"/>
      <c r="J22" s="395"/>
      <c r="K22" s="396"/>
    </row>
    <row r="23" ht="23" customHeight="1" spans="1:22">
      <c r="A23" s="394" t="s">
        <v>111</v>
      </c>
      <c r="B23" s="395"/>
      <c r="C23" s="395" t="s">
        <v>94</v>
      </c>
      <c r="D23" s="395" t="s">
        <v>94</v>
      </c>
      <c r="E23" s="395" t="s">
        <v>94</v>
      </c>
      <c r="F23" s="395" t="s">
        <v>94</v>
      </c>
      <c r="G23" s="395" t="s">
        <v>94</v>
      </c>
      <c r="H23" s="395" t="s">
        <v>94</v>
      </c>
      <c r="I23" s="395"/>
      <c r="J23" s="395"/>
      <c r="K23" s="396"/>
    </row>
    <row r="24" ht="23" customHeight="1" spans="1:22">
      <c r="A24" s="394"/>
      <c r="B24" s="397"/>
      <c r="C24" s="395"/>
      <c r="D24" s="395"/>
      <c r="E24" s="395"/>
      <c r="F24" s="395"/>
      <c r="G24" s="395"/>
      <c r="H24" s="395"/>
      <c r="I24" s="397"/>
      <c r="J24" s="397"/>
      <c r="K24" s="398"/>
    </row>
    <row r="25" ht="23" customHeight="1" spans="1:22">
      <c r="A25" s="394"/>
      <c r="B25" s="399"/>
      <c r="C25" s="395"/>
      <c r="D25" s="395"/>
      <c r="E25" s="395"/>
      <c r="F25" s="395"/>
      <c r="G25" s="395"/>
      <c r="H25" s="395"/>
      <c r="I25" s="399"/>
      <c r="J25" s="399"/>
      <c r="K25" s="398"/>
    </row>
    <row r="26" ht="23" customHeight="1" spans="1:22">
      <c r="A26" s="400"/>
      <c r="B26" s="399"/>
      <c r="C26" s="399"/>
      <c r="D26" s="399"/>
      <c r="E26" s="399"/>
      <c r="F26" s="399"/>
      <c r="G26" s="399"/>
      <c r="H26" s="399"/>
      <c r="I26" s="399"/>
      <c r="J26" s="399"/>
      <c r="K26" s="398"/>
    </row>
    <row r="27" ht="23" customHeight="1" spans="1:22">
      <c r="A27" s="400"/>
      <c r="B27" s="399"/>
      <c r="C27" s="399"/>
      <c r="D27" s="399"/>
      <c r="E27" s="399"/>
      <c r="F27" s="399"/>
      <c r="G27" s="399"/>
      <c r="H27" s="399"/>
      <c r="I27" s="399"/>
      <c r="J27" s="399"/>
      <c r="K27" s="398"/>
    </row>
    <row r="28" ht="18" customHeight="1" spans="1:22">
      <c r="A28" s="401" t="s">
        <v>112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03"/>
    </row>
    <row r="29" ht="18.75" customHeight="1" spans="1:22">
      <c r="A29" s="404" t="s">
        <v>113</v>
      </c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ht="18.75" customHeight="1" spans="1:22">
      <c r="A30" s="407"/>
      <c r="B30" s="408"/>
      <c r="C30" s="408"/>
      <c r="D30" s="408"/>
      <c r="E30" s="408"/>
      <c r="F30" s="408"/>
      <c r="G30" s="408"/>
      <c r="H30" s="408"/>
      <c r="I30" s="408"/>
      <c r="J30" s="408"/>
      <c r="K30" s="409"/>
    </row>
    <row r="31" ht="18" customHeight="1" spans="1:22">
      <c r="A31" s="401" t="s">
        <v>114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3"/>
    </row>
    <row r="32" ht="14.25" spans="1:22">
      <c r="A32" s="410" t="s">
        <v>115</v>
      </c>
      <c r="B32" s="411"/>
      <c r="C32" s="411"/>
      <c r="D32" s="411"/>
      <c r="E32" s="411"/>
      <c r="F32" s="411"/>
      <c r="G32" s="411"/>
      <c r="H32" s="411"/>
      <c r="I32" s="411"/>
      <c r="J32" s="411"/>
      <c r="K32" s="412"/>
    </row>
    <row r="33" ht="15" spans="1:11">
      <c r="A33" s="160" t="s">
        <v>116</v>
      </c>
      <c r="B33" s="161"/>
      <c r="C33" s="148" t="s">
        <v>65</v>
      </c>
      <c r="D33" s="148" t="s">
        <v>66</v>
      </c>
      <c r="E33" s="413" t="s">
        <v>117</v>
      </c>
      <c r="F33" s="414"/>
      <c r="G33" s="414"/>
      <c r="H33" s="414"/>
      <c r="I33" s="414"/>
      <c r="J33" s="414"/>
      <c r="K33" s="415"/>
    </row>
    <row r="34" ht="15" spans="1:11">
      <c r="A34" s="416" t="s">
        <v>118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</row>
    <row r="35" ht="21" customHeight="1" spans="1:11">
      <c r="A35" s="307" t="s">
        <v>119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ht="21" customHeight="1" spans="1:11">
      <c r="A36" s="310" t="s">
        <v>120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21" customHeight="1" spans="1:11">
      <c r="A37" s="310" t="s">
        <v>121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ht="21" customHeight="1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ht="15" spans="1:11">
      <c r="A42" s="303" t="s">
        <v>122</v>
      </c>
      <c r="B42" s="304"/>
      <c r="C42" s="304"/>
      <c r="D42" s="304"/>
      <c r="E42" s="304"/>
      <c r="F42" s="304"/>
      <c r="G42" s="304"/>
      <c r="H42" s="304"/>
      <c r="I42" s="304"/>
      <c r="J42" s="304"/>
      <c r="K42" s="305"/>
    </row>
    <row r="43" ht="15" spans="1:11">
      <c r="A43" s="368" t="s">
        <v>123</v>
      </c>
      <c r="B43" s="369"/>
      <c r="C43" s="369"/>
      <c r="D43" s="369"/>
      <c r="E43" s="369"/>
      <c r="F43" s="369"/>
      <c r="G43" s="369"/>
      <c r="H43" s="369"/>
      <c r="I43" s="369"/>
      <c r="J43" s="369"/>
      <c r="K43" s="370"/>
    </row>
    <row r="44" ht="14.25" spans="1:11">
      <c r="A44" s="377" t="s">
        <v>124</v>
      </c>
      <c r="B44" s="373" t="s">
        <v>94</v>
      </c>
      <c r="C44" s="373" t="s">
        <v>95</v>
      </c>
      <c r="D44" s="373" t="s">
        <v>87</v>
      </c>
      <c r="E44" s="379" t="s">
        <v>125</v>
      </c>
      <c r="F44" s="373" t="s">
        <v>94</v>
      </c>
      <c r="G44" s="373" t="s">
        <v>95</v>
      </c>
      <c r="H44" s="373" t="s">
        <v>87</v>
      </c>
      <c r="I44" s="379" t="s">
        <v>126</v>
      </c>
      <c r="J44" s="373" t="s">
        <v>94</v>
      </c>
      <c r="K44" s="376" t="s">
        <v>95</v>
      </c>
    </row>
    <row r="45" ht="14.25" spans="1:11">
      <c r="A45" s="299" t="s">
        <v>86</v>
      </c>
      <c r="B45" s="148" t="s">
        <v>94</v>
      </c>
      <c r="C45" s="148" t="s">
        <v>95</v>
      </c>
      <c r="D45" s="148" t="s">
        <v>87</v>
      </c>
      <c r="E45" s="300" t="s">
        <v>93</v>
      </c>
      <c r="F45" s="148" t="s">
        <v>94</v>
      </c>
      <c r="G45" s="148" t="s">
        <v>95</v>
      </c>
      <c r="H45" s="148" t="s">
        <v>87</v>
      </c>
      <c r="I45" s="300" t="s">
        <v>104</v>
      </c>
      <c r="J45" s="148" t="s">
        <v>94</v>
      </c>
      <c r="K45" s="149" t="s">
        <v>95</v>
      </c>
    </row>
    <row r="46" ht="15" spans="1:11">
      <c r="A46" s="262" t="s">
        <v>97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76"/>
    </row>
    <row r="47" ht="15" spans="1:11">
      <c r="A47" s="416" t="s">
        <v>127</v>
      </c>
      <c r="B47" s="416"/>
      <c r="C47" s="416"/>
      <c r="D47" s="416"/>
      <c r="E47" s="416"/>
      <c r="F47" s="416"/>
      <c r="G47" s="416"/>
      <c r="H47" s="416"/>
      <c r="I47" s="416"/>
      <c r="J47" s="416"/>
      <c r="K47" s="416"/>
    </row>
    <row r="48" ht="15" spans="1:11">
      <c r="A48" s="307"/>
      <c r="B48" s="308"/>
      <c r="C48" s="308"/>
      <c r="D48" s="308"/>
      <c r="E48" s="308"/>
      <c r="F48" s="308"/>
      <c r="G48" s="308"/>
      <c r="H48" s="308"/>
      <c r="I48" s="308"/>
      <c r="J48" s="308"/>
      <c r="K48" s="309"/>
    </row>
    <row r="49" ht="15" spans="1:11">
      <c r="A49" s="417" t="s">
        <v>128</v>
      </c>
      <c r="B49" s="418" t="s">
        <v>129</v>
      </c>
      <c r="C49" s="418"/>
      <c r="D49" s="419" t="s">
        <v>130</v>
      </c>
      <c r="E49" s="420" t="s">
        <v>131</v>
      </c>
      <c r="F49" s="421" t="s">
        <v>132</v>
      </c>
      <c r="G49" s="422">
        <v>46000</v>
      </c>
      <c r="H49" s="423" t="s">
        <v>133</v>
      </c>
      <c r="I49" s="424"/>
      <c r="J49" s="425" t="s">
        <v>134</v>
      </c>
      <c r="K49" s="426"/>
    </row>
    <row r="50" ht="15" spans="1:11">
      <c r="A50" s="416" t="s">
        <v>135</v>
      </c>
      <c r="B50" s="416"/>
      <c r="C50" s="416"/>
      <c r="D50" s="416"/>
      <c r="E50" s="416"/>
      <c r="F50" s="416"/>
      <c r="G50" s="416"/>
      <c r="H50" s="416"/>
      <c r="I50" s="416"/>
      <c r="J50" s="416"/>
      <c r="K50" s="416"/>
    </row>
    <row r="51" ht="15" spans="1:11">
      <c r="A51" s="427" t="s">
        <v>136</v>
      </c>
      <c r="B51" s="428"/>
      <c r="C51" s="428"/>
      <c r="D51" s="428"/>
      <c r="E51" s="428"/>
      <c r="F51" s="428"/>
      <c r="G51" s="428"/>
      <c r="H51" s="428"/>
      <c r="I51" s="428"/>
      <c r="J51" s="428"/>
      <c r="K51" s="429"/>
    </row>
    <row r="52" ht="15" spans="1:11">
      <c r="A52" s="417" t="s">
        <v>128</v>
      </c>
      <c r="B52" s="418" t="s">
        <v>129</v>
      </c>
      <c r="C52" s="418"/>
      <c r="D52" s="419" t="s">
        <v>130</v>
      </c>
      <c r="E52" s="420" t="s">
        <v>131</v>
      </c>
      <c r="F52" s="421" t="s">
        <v>132</v>
      </c>
      <c r="G52" s="422">
        <v>46000</v>
      </c>
      <c r="H52" s="423" t="s">
        <v>133</v>
      </c>
      <c r="I52" s="424"/>
      <c r="J52" s="425" t="s">
        <v>134</v>
      </c>
      <c r="K52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N14" sqref="N14"/>
    </sheetView>
  </sheetViews>
  <sheetFormatPr defaultColWidth="9" defaultRowHeight="14.25"/>
  <cols>
    <col min="1" max="1" width="15.625" style="95" customWidth="1"/>
    <col min="2" max="2" width="9" style="95" customWidth="1"/>
    <col min="3" max="4" width="8.5" style="96" customWidth="1"/>
    <col min="5" max="7" width="8.5" style="95" customWidth="1"/>
    <col min="8" max="8" width="6.5" style="95" customWidth="1"/>
    <col min="9" max="9" width="2.75" style="95" customWidth="1"/>
    <col min="10" max="14" width="13.625" style="95" customWidth="1"/>
    <col min="15" max="15" width="13.625" style="331" customWidth="1"/>
    <col min="16" max="253" width="9" style="95"/>
    <col min="254" max="16384" width="9" style="98"/>
  </cols>
  <sheetData>
    <row r="1" s="95" customFormat="1" ht="29" customHeight="1" spans="1:256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332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5" customFormat="1" ht="20" customHeight="1" spans="1:256">
      <c r="A2" s="102" t="s">
        <v>61</v>
      </c>
      <c r="B2" s="103" t="str">
        <f>首期!B4</f>
        <v>QAMMAO83529</v>
      </c>
      <c r="C2" s="104"/>
      <c r="D2" s="105"/>
      <c r="E2" s="106" t="s">
        <v>67</v>
      </c>
      <c r="F2" s="107" t="str">
        <f>首期!B5</f>
        <v>儿童短裤</v>
      </c>
      <c r="G2" s="107"/>
      <c r="H2" s="333"/>
      <c r="I2" s="334"/>
      <c r="J2" s="102" t="s">
        <v>57</v>
      </c>
      <c r="K2" s="335" t="s">
        <v>56</v>
      </c>
      <c r="L2" s="335"/>
      <c r="M2" s="335"/>
      <c r="N2" s="335"/>
      <c r="O2" s="33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5" customFormat="1" spans="1:256">
      <c r="A3" s="111" t="s">
        <v>138</v>
      </c>
      <c r="B3" s="112" t="s">
        <v>139</v>
      </c>
      <c r="C3" s="113"/>
      <c r="D3" s="112"/>
      <c r="E3" s="112"/>
      <c r="F3" s="112"/>
      <c r="G3" s="112"/>
      <c r="H3" s="337"/>
      <c r="I3" s="338"/>
      <c r="J3" s="339"/>
      <c r="K3" s="114"/>
      <c r="L3" s="114"/>
      <c r="M3" s="114"/>
      <c r="N3" s="114"/>
      <c r="O3" s="340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5" customFormat="1" ht="16.5" spans="1:256">
      <c r="A4" s="111"/>
      <c r="B4" s="115" t="s">
        <v>140</v>
      </c>
      <c r="C4" s="115" t="s">
        <v>141</v>
      </c>
      <c r="D4" s="115" t="s">
        <v>142</v>
      </c>
      <c r="E4" s="115" t="s">
        <v>143</v>
      </c>
      <c r="F4" s="115" t="s">
        <v>144</v>
      </c>
      <c r="G4" s="115" t="s">
        <v>145</v>
      </c>
      <c r="H4" s="341" t="s">
        <v>146</v>
      </c>
      <c r="I4" s="338"/>
      <c r="J4" s="342"/>
      <c r="K4" s="343" t="s">
        <v>147</v>
      </c>
      <c r="L4" s="343" t="s">
        <v>148</v>
      </c>
      <c r="M4" s="343" t="s">
        <v>149</v>
      </c>
      <c r="N4" s="343"/>
      <c r="O4" s="344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5" customFormat="1" ht="16.5" spans="1:256">
      <c r="A5" s="111"/>
      <c r="B5" s="116"/>
      <c r="C5" s="116"/>
      <c r="D5" s="117"/>
      <c r="E5" s="117"/>
      <c r="F5" s="117"/>
      <c r="G5" s="117"/>
      <c r="H5" s="341"/>
      <c r="I5" s="338"/>
      <c r="J5" s="345"/>
      <c r="K5" s="346"/>
      <c r="L5" s="346">
        <v>150</v>
      </c>
      <c r="M5" s="346">
        <v>150</v>
      </c>
      <c r="N5" s="347"/>
      <c r="O5" s="34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5" customFormat="1" ht="25" customHeight="1" spans="1:256">
      <c r="A6" s="119" t="s">
        <v>150</v>
      </c>
      <c r="B6" s="120">
        <f>C6-1.5</f>
        <v>33.5</v>
      </c>
      <c r="C6" s="120">
        <v>35</v>
      </c>
      <c r="D6" s="120">
        <f>C6+2</f>
        <v>37</v>
      </c>
      <c r="E6" s="120">
        <f>D6+2</f>
        <v>39</v>
      </c>
      <c r="F6" s="120">
        <f>E6+2</f>
        <v>41</v>
      </c>
      <c r="G6" s="121">
        <f>F6+1</f>
        <v>42</v>
      </c>
      <c r="H6" s="349" t="s">
        <v>151</v>
      </c>
      <c r="I6" s="338"/>
      <c r="J6" s="345"/>
      <c r="K6" s="350"/>
      <c r="L6" s="350" t="s">
        <v>152</v>
      </c>
      <c r="M6" s="350" t="s">
        <v>152</v>
      </c>
      <c r="N6" s="350"/>
      <c r="O6" s="351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5" customFormat="1" ht="25" customHeight="1" spans="1:256">
      <c r="A7" s="122" t="s">
        <v>153</v>
      </c>
      <c r="B7" s="120">
        <f>C7-3</f>
        <v>49</v>
      </c>
      <c r="C7" s="120">
        <v>52</v>
      </c>
      <c r="D7" s="120">
        <f>C7+3</f>
        <v>55</v>
      </c>
      <c r="E7" s="120">
        <f>D7+3</f>
        <v>58</v>
      </c>
      <c r="F7" s="120">
        <f>E7+4</f>
        <v>62</v>
      </c>
      <c r="G7" s="121">
        <f t="shared" ref="G7:G9" si="0">F7+4</f>
        <v>66</v>
      </c>
      <c r="H7" s="349" t="s">
        <v>151</v>
      </c>
      <c r="I7" s="338"/>
      <c r="J7" s="345"/>
      <c r="K7" s="350"/>
      <c r="L7" s="350" t="s">
        <v>154</v>
      </c>
      <c r="M7" s="350" t="s">
        <v>154</v>
      </c>
      <c r="N7" s="350"/>
      <c r="O7" s="351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5" customFormat="1" ht="25" customHeight="1" spans="1:256">
      <c r="A8" s="122" t="s">
        <v>155</v>
      </c>
      <c r="B8" s="120">
        <f>C8-5</f>
        <v>69</v>
      </c>
      <c r="C8" s="120">
        <v>74</v>
      </c>
      <c r="D8" s="120">
        <f>C8+6</f>
        <v>80</v>
      </c>
      <c r="E8" s="120">
        <f>D8+6</f>
        <v>86</v>
      </c>
      <c r="F8" s="120">
        <f>E8+6</f>
        <v>92</v>
      </c>
      <c r="G8" s="121">
        <f t="shared" si="0"/>
        <v>96</v>
      </c>
      <c r="H8" s="349" t="s">
        <v>151</v>
      </c>
      <c r="I8" s="338"/>
      <c r="J8" s="345"/>
      <c r="K8" s="350"/>
      <c r="L8" s="350" t="s">
        <v>154</v>
      </c>
      <c r="M8" s="350" t="s">
        <v>154</v>
      </c>
      <c r="N8" s="350"/>
      <c r="O8" s="351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5" customFormat="1" ht="25" customHeight="1" spans="1:256">
      <c r="A9" s="119" t="s">
        <v>156</v>
      </c>
      <c r="B9" s="120">
        <f>C9-5</f>
        <v>77</v>
      </c>
      <c r="C9" s="120">
        <v>82</v>
      </c>
      <c r="D9" s="120">
        <f>C9+6</f>
        <v>88</v>
      </c>
      <c r="E9" s="120">
        <f>D9+6</f>
        <v>94</v>
      </c>
      <c r="F9" s="120">
        <f>E9+6</f>
        <v>100</v>
      </c>
      <c r="G9" s="121">
        <f t="shared" si="0"/>
        <v>104</v>
      </c>
      <c r="H9" s="349" t="s">
        <v>157</v>
      </c>
      <c r="I9" s="338"/>
      <c r="J9" s="345"/>
      <c r="K9" s="350"/>
      <c r="L9" s="350" t="s">
        <v>152</v>
      </c>
      <c r="M9" s="350" t="s">
        <v>152</v>
      </c>
      <c r="N9" s="350"/>
      <c r="O9" s="351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5" customFormat="1" ht="25" customHeight="1" spans="1:256">
      <c r="A10" s="123" t="s">
        <v>158</v>
      </c>
      <c r="B10" s="120">
        <f>C10-1.6</f>
        <v>23.4</v>
      </c>
      <c r="C10" s="120">
        <v>25</v>
      </c>
      <c r="D10" s="120">
        <f>C10+1.9</f>
        <v>26.9</v>
      </c>
      <c r="E10" s="120">
        <f>D10+1.9</f>
        <v>28.8</v>
      </c>
      <c r="F10" s="120">
        <f>E10+1.9</f>
        <v>30.7</v>
      </c>
      <c r="G10" s="121">
        <f>F10+1.3</f>
        <v>32</v>
      </c>
      <c r="H10" s="349" t="s">
        <v>157</v>
      </c>
      <c r="I10" s="338"/>
      <c r="J10" s="345"/>
      <c r="K10" s="350"/>
      <c r="L10" s="350" t="s">
        <v>159</v>
      </c>
      <c r="M10" s="350" t="s">
        <v>159</v>
      </c>
      <c r="N10" s="350"/>
      <c r="O10" s="351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5" customFormat="1" ht="25" customHeight="1" spans="1:256">
      <c r="A11" s="119" t="s">
        <v>160</v>
      </c>
      <c r="B11" s="120">
        <f>C11-1.2</f>
        <v>22.8</v>
      </c>
      <c r="C11" s="120">
        <v>24</v>
      </c>
      <c r="D11" s="120">
        <f>C11+1.8</f>
        <v>25.8</v>
      </c>
      <c r="E11" s="120">
        <f>D11+1.8</f>
        <v>27.6</v>
      </c>
      <c r="F11" s="120">
        <f>E11+1.8</f>
        <v>29.4</v>
      </c>
      <c r="G11" s="121">
        <f>F11+0.8</f>
        <v>30.2</v>
      </c>
      <c r="H11" s="349" t="s">
        <v>161</v>
      </c>
      <c r="I11" s="338"/>
      <c r="J11" s="345"/>
      <c r="K11" s="350"/>
      <c r="L11" s="350" t="s">
        <v>154</v>
      </c>
      <c r="M11" s="350" t="s">
        <v>154</v>
      </c>
      <c r="N11" s="350"/>
      <c r="O11" s="351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5" customFormat="1" ht="25" customHeight="1" spans="1:256">
      <c r="A12" s="119" t="s">
        <v>162</v>
      </c>
      <c r="B12" s="120">
        <f>C12-1.5</f>
        <v>23.5</v>
      </c>
      <c r="C12" s="120">
        <v>25</v>
      </c>
      <c r="D12" s="120">
        <f>C12+1.7</f>
        <v>26.7</v>
      </c>
      <c r="E12" s="120">
        <f>D12+1.7</f>
        <v>28.4</v>
      </c>
      <c r="F12" s="120">
        <f>E12+1.7</f>
        <v>30.1</v>
      </c>
      <c r="G12" s="121">
        <f>F12+1.6</f>
        <v>31.7</v>
      </c>
      <c r="H12" s="349" t="s">
        <v>157</v>
      </c>
      <c r="I12" s="338"/>
      <c r="J12" s="345"/>
      <c r="K12" s="350"/>
      <c r="L12" s="350" t="s">
        <v>163</v>
      </c>
      <c r="M12" s="350" t="s">
        <v>163</v>
      </c>
      <c r="N12" s="350"/>
      <c r="O12" s="351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5" customFormat="1" ht="25" customHeight="1" spans="1:256">
      <c r="A13" s="119" t="s">
        <v>164</v>
      </c>
      <c r="B13" s="120">
        <f>C13-1.8</f>
        <v>31.2</v>
      </c>
      <c r="C13" s="120">
        <v>33</v>
      </c>
      <c r="D13" s="120">
        <f>C13+2.25</f>
        <v>35.25</v>
      </c>
      <c r="E13" s="120">
        <f>D13+2.25</f>
        <v>37.5</v>
      </c>
      <c r="F13" s="120">
        <f>E13+2.25</f>
        <v>39.75</v>
      </c>
      <c r="G13" s="121">
        <f>F13+2</f>
        <v>41.75</v>
      </c>
      <c r="H13" s="349">
        <v>0</v>
      </c>
      <c r="I13" s="338"/>
      <c r="J13" s="345"/>
      <c r="K13" s="350"/>
      <c r="L13" s="350" t="s">
        <v>165</v>
      </c>
      <c r="M13" s="350" t="s">
        <v>166</v>
      </c>
      <c r="N13" s="350"/>
      <c r="O13" s="351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5" customFormat="1" ht="25" customHeight="1" spans="1:256">
      <c r="A14" s="119" t="s">
        <v>167</v>
      </c>
      <c r="B14" s="124">
        <v>12.5</v>
      </c>
      <c r="C14" s="124">
        <v>12.5</v>
      </c>
      <c r="D14" s="124">
        <f>B14+1.5</f>
        <v>14</v>
      </c>
      <c r="E14" s="124">
        <v>14</v>
      </c>
      <c r="F14" s="125">
        <f>D14+1.5</f>
        <v>15.5</v>
      </c>
      <c r="G14" s="126">
        <v>15.5</v>
      </c>
      <c r="H14" s="352"/>
      <c r="I14" s="338"/>
      <c r="J14" s="345"/>
      <c r="K14" s="350"/>
      <c r="L14" s="350" t="s">
        <v>154</v>
      </c>
      <c r="M14" s="350" t="s">
        <v>154</v>
      </c>
      <c r="N14" s="350"/>
      <c r="O14" s="351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5" customFormat="1" ht="20" customHeight="1" spans="1:256">
      <c r="A15" s="127"/>
      <c r="B15" s="128"/>
      <c r="C15" s="128"/>
      <c r="D15" s="128"/>
      <c r="E15" s="128"/>
      <c r="F15" s="128"/>
      <c r="G15" s="128"/>
      <c r="H15" s="353"/>
      <c r="I15" s="338"/>
      <c r="J15" s="345"/>
      <c r="K15" s="350"/>
      <c r="L15" s="350"/>
      <c r="M15" s="350"/>
      <c r="N15" s="350"/>
      <c r="O15" s="351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5" customFormat="1" ht="20" customHeight="1" spans="1:256">
      <c r="A16" s="129"/>
      <c r="B16" s="130"/>
      <c r="C16" s="130"/>
      <c r="D16" s="130"/>
      <c r="E16" s="131"/>
      <c r="F16" s="130"/>
      <c r="G16" s="130"/>
      <c r="H16" s="354"/>
      <c r="I16" s="355"/>
      <c r="J16" s="356"/>
      <c r="K16" s="357"/>
      <c r="L16" s="358"/>
      <c r="M16" s="357"/>
      <c r="N16" s="357"/>
      <c r="O16" s="359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="95" customFormat="1" ht="16.5" spans="1:256">
      <c r="A17" s="132"/>
      <c r="B17" s="132"/>
      <c r="C17" s="133"/>
      <c r="D17" s="133"/>
      <c r="E17" s="134"/>
      <c r="F17" s="133"/>
      <c r="G17" s="133"/>
      <c r="H17" s="133"/>
      <c r="O17" s="332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="95" customFormat="1" spans="1:256">
      <c r="A18" s="135" t="s">
        <v>168</v>
      </c>
      <c r="B18" s="135"/>
      <c r="C18" s="136"/>
      <c r="D18" s="136"/>
      <c r="O18" s="332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s="95" customFormat="1" spans="1:256">
      <c r="C19" s="96"/>
      <c r="D19" s="96"/>
      <c r="J19" s="137" t="s">
        <v>169</v>
      </c>
      <c r="K19" s="360">
        <v>46000</v>
      </c>
      <c r="L19" s="137" t="s">
        <v>170</v>
      </c>
      <c r="M19" s="137" t="s">
        <v>131</v>
      </c>
      <c r="N19" s="137" t="s">
        <v>171</v>
      </c>
      <c r="O19" s="332" t="s">
        <v>134</v>
      </c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spans="1:256">
      <c r="K20" s="361"/>
    </row>
  </sheetData>
  <mergeCells count="9">
    <mergeCell ref="A1:N1"/>
    <mergeCell ref="B2:D2"/>
    <mergeCell ref="F2:H2"/>
    <mergeCell ref="K2:N2"/>
    <mergeCell ref="B3:H3"/>
    <mergeCell ref="J3:N3"/>
    <mergeCell ref="A3:A5"/>
    <mergeCell ref="H4:H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7" sqref="A37:K37"/>
    </sheetView>
  </sheetViews>
  <sheetFormatPr defaultColWidth="10" defaultRowHeight="16.5" customHeight="1"/>
  <cols>
    <col min="1" max="1" width="10.875" style="235" customWidth="1"/>
    <col min="2" max="16384" width="10" style="235"/>
  </cols>
  <sheetData>
    <row r="1" ht="22.5" customHeight="1" spans="1:16">
      <c r="A1" s="142" t="s">
        <v>172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6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240" t="s">
        <v>56</v>
      </c>
      <c r="J2" s="240"/>
      <c r="K2" s="241"/>
    </row>
    <row r="3" customHeight="1" spans="1:16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6">
      <c r="A4" s="248" t="s">
        <v>61</v>
      </c>
      <c r="B4" s="148" t="s">
        <v>62</v>
      </c>
      <c r="C4" s="149"/>
      <c r="D4" s="248" t="s">
        <v>63</v>
      </c>
      <c r="E4" s="249"/>
      <c r="F4" s="250">
        <v>46101</v>
      </c>
      <c r="G4" s="251"/>
      <c r="H4" s="248" t="s">
        <v>64</v>
      </c>
      <c r="I4" s="249"/>
      <c r="J4" s="148" t="s">
        <v>65</v>
      </c>
      <c r="K4" s="149" t="s">
        <v>66</v>
      </c>
    </row>
    <row r="5" customHeight="1" spans="1:16">
      <c r="A5" s="252" t="s">
        <v>67</v>
      </c>
      <c r="B5" s="148" t="s">
        <v>68</v>
      </c>
      <c r="C5" s="149"/>
      <c r="D5" s="248" t="s">
        <v>69</v>
      </c>
      <c r="E5" s="249"/>
      <c r="F5" s="250">
        <v>45999</v>
      </c>
      <c r="G5" s="251"/>
      <c r="H5" s="248" t="s">
        <v>70</v>
      </c>
      <c r="I5" s="249"/>
      <c r="J5" s="148" t="s">
        <v>65</v>
      </c>
      <c r="K5" s="149" t="s">
        <v>66</v>
      </c>
    </row>
    <row r="6" customHeight="1" spans="1:16">
      <c r="A6" s="248" t="s">
        <v>71</v>
      </c>
      <c r="B6" s="253">
        <v>2</v>
      </c>
      <c r="C6" s="254">
        <v>6</v>
      </c>
      <c r="D6" s="252" t="s">
        <v>72</v>
      </c>
      <c r="E6" s="255"/>
      <c r="F6" s="250">
        <v>46006</v>
      </c>
      <c r="G6" s="251"/>
      <c r="H6" s="248" t="s">
        <v>73</v>
      </c>
      <c r="I6" s="249"/>
      <c r="J6" s="148" t="s">
        <v>65</v>
      </c>
      <c r="K6" s="149" t="s">
        <v>66</v>
      </c>
    </row>
    <row r="7" customHeight="1" spans="1:16">
      <c r="A7" s="248" t="s">
        <v>74</v>
      </c>
      <c r="B7" s="256">
        <v>2700</v>
      </c>
      <c r="C7" s="257"/>
      <c r="D7" s="252" t="s">
        <v>75</v>
      </c>
      <c r="E7" s="258"/>
      <c r="F7" s="250">
        <v>46011</v>
      </c>
      <c r="G7" s="251"/>
      <c r="H7" s="248" t="s">
        <v>76</v>
      </c>
      <c r="I7" s="249"/>
      <c r="J7" s="148" t="s">
        <v>65</v>
      </c>
      <c r="K7" s="149" t="s">
        <v>66</v>
      </c>
    </row>
    <row r="8" customHeight="1" spans="1:16">
      <c r="A8" s="259" t="s">
        <v>77</v>
      </c>
      <c r="B8" s="260" t="s">
        <v>78</v>
      </c>
      <c r="C8" s="261"/>
      <c r="D8" s="262" t="s">
        <v>79</v>
      </c>
      <c r="E8" s="263"/>
      <c r="F8" s="264">
        <v>46016</v>
      </c>
      <c r="G8" s="265"/>
      <c r="H8" s="262" t="s">
        <v>80</v>
      </c>
      <c r="I8" s="263"/>
      <c r="J8" s="266" t="s">
        <v>65</v>
      </c>
      <c r="K8" s="267" t="s">
        <v>66</v>
      </c>
      <c r="P8" s="170" t="s">
        <v>173</v>
      </c>
    </row>
    <row r="9" customHeight="1" spans="1:16">
      <c r="A9" s="268" t="s">
        <v>174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6">
      <c r="A10" s="269" t="s">
        <v>83</v>
      </c>
      <c r="B10" s="270" t="s">
        <v>84</v>
      </c>
      <c r="C10" s="271" t="s">
        <v>85</v>
      </c>
      <c r="D10" s="272"/>
      <c r="E10" s="273" t="s">
        <v>88</v>
      </c>
      <c r="F10" s="270" t="s">
        <v>84</v>
      </c>
      <c r="G10" s="271" t="s">
        <v>85</v>
      </c>
      <c r="H10" s="270"/>
      <c r="I10" s="273" t="s">
        <v>86</v>
      </c>
      <c r="J10" s="270" t="s">
        <v>84</v>
      </c>
      <c r="K10" s="274" t="s">
        <v>85</v>
      </c>
    </row>
    <row r="11" customHeight="1" spans="1:16">
      <c r="A11" s="252" t="s">
        <v>89</v>
      </c>
      <c r="B11" s="275" t="s">
        <v>84</v>
      </c>
      <c r="C11" s="148" t="s">
        <v>85</v>
      </c>
      <c r="D11" s="258"/>
      <c r="E11" s="255" t="s">
        <v>91</v>
      </c>
      <c r="F11" s="275" t="s">
        <v>84</v>
      </c>
      <c r="G11" s="148" t="s">
        <v>85</v>
      </c>
      <c r="H11" s="275"/>
      <c r="I11" s="255" t="s">
        <v>96</v>
      </c>
      <c r="J11" s="275" t="s">
        <v>84</v>
      </c>
      <c r="K11" s="149" t="s">
        <v>85</v>
      </c>
    </row>
    <row r="12" customHeight="1" spans="1:16">
      <c r="A12" s="262" t="s">
        <v>117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76"/>
    </row>
    <row r="13" customHeight="1" spans="1:16">
      <c r="A13" s="277" t="s">
        <v>175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6">
      <c r="A14" s="278" t="s">
        <v>176</v>
      </c>
      <c r="B14" s="279"/>
      <c r="C14" s="279"/>
      <c r="D14" s="279"/>
      <c r="E14" s="279"/>
      <c r="F14" s="279"/>
      <c r="G14" s="279"/>
      <c r="H14" s="280"/>
      <c r="I14" s="281"/>
      <c r="J14" s="281"/>
      <c r="K14" s="282"/>
    </row>
    <row r="15" customHeight="1" spans="1:16">
      <c r="A15" s="283"/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customHeight="1" spans="1:16">
      <c r="A16" s="290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customHeight="1" spans="1:11">
      <c r="A17" s="277" t="s">
        <v>177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91" t="s">
        <v>178</v>
      </c>
      <c r="B18" s="292"/>
      <c r="C18" s="292"/>
      <c r="D18" s="292"/>
      <c r="E18" s="292"/>
      <c r="F18" s="292"/>
      <c r="G18" s="292"/>
      <c r="H18" s="292"/>
      <c r="I18" s="281"/>
      <c r="J18" s="281"/>
      <c r="K18" s="282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customHeight="1" spans="1:11">
      <c r="A20" s="290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customHeight="1" spans="1:11">
      <c r="A21" s="293" t="s">
        <v>114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customHeight="1" spans="1:11">
      <c r="A22" s="143" t="s">
        <v>115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7"/>
    </row>
    <row r="23" customHeight="1" spans="1:11">
      <c r="A23" s="160" t="s">
        <v>116</v>
      </c>
      <c r="B23" s="161"/>
      <c r="C23" s="148" t="s">
        <v>65</v>
      </c>
      <c r="D23" s="148" t="s">
        <v>66</v>
      </c>
      <c r="E23" s="158"/>
      <c r="F23" s="158"/>
      <c r="G23" s="158"/>
      <c r="H23" s="158"/>
      <c r="I23" s="158"/>
      <c r="J23" s="158"/>
      <c r="K23" s="159"/>
    </row>
    <row r="24" customHeight="1" spans="1:11">
      <c r="A24" s="294" t="s">
        <v>179</v>
      </c>
      <c r="B24" s="154"/>
      <c r="C24" s="154"/>
      <c r="D24" s="154"/>
      <c r="E24" s="154"/>
      <c r="F24" s="154"/>
      <c r="G24" s="154"/>
      <c r="H24" s="154"/>
      <c r="I24" s="154"/>
      <c r="J24" s="154"/>
      <c r="K24" s="295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customHeight="1" spans="1:11">
      <c r="A26" s="268" t="s">
        <v>123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42" t="s">
        <v>124</v>
      </c>
      <c r="B27" s="271" t="s">
        <v>94</v>
      </c>
      <c r="C27" s="271" t="s">
        <v>95</v>
      </c>
      <c r="D27" s="271" t="s">
        <v>87</v>
      </c>
      <c r="E27" s="243" t="s">
        <v>125</v>
      </c>
      <c r="F27" s="271" t="s">
        <v>94</v>
      </c>
      <c r="G27" s="271" t="s">
        <v>95</v>
      </c>
      <c r="H27" s="271" t="s">
        <v>87</v>
      </c>
      <c r="I27" s="243" t="s">
        <v>126</v>
      </c>
      <c r="J27" s="271" t="s">
        <v>94</v>
      </c>
      <c r="K27" s="274" t="s">
        <v>95</v>
      </c>
    </row>
    <row r="28" customHeight="1" spans="1:11">
      <c r="A28" s="299" t="s">
        <v>86</v>
      </c>
      <c r="B28" s="148" t="s">
        <v>94</v>
      </c>
      <c r="C28" s="148" t="s">
        <v>95</v>
      </c>
      <c r="D28" s="148" t="s">
        <v>87</v>
      </c>
      <c r="E28" s="300" t="s">
        <v>93</v>
      </c>
      <c r="F28" s="148" t="s">
        <v>94</v>
      </c>
      <c r="G28" s="148" t="s">
        <v>95</v>
      </c>
      <c r="H28" s="148" t="s">
        <v>87</v>
      </c>
      <c r="I28" s="300" t="s">
        <v>104</v>
      </c>
      <c r="J28" s="148" t="s">
        <v>94</v>
      </c>
      <c r="K28" s="149" t="s">
        <v>95</v>
      </c>
    </row>
    <row r="29" customHeight="1" spans="1:11">
      <c r="A29" s="248" t="s">
        <v>97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customHeight="1" spans="1:11">
      <c r="A31" s="306" t="s">
        <v>180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ht="21" customHeight="1" spans="1:11">
      <c r="A32" s="307" t="s">
        <v>181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ht="21" customHeight="1" spans="1:11">
      <c r="A33" s="310" t="s">
        <v>182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ht="21" customHeight="1" spans="1:11">
      <c r="A34" s="310" t="s">
        <v>121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ht="21" customHeight="1" spans="1:1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ht="21" customHeight="1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21" customHeight="1" spans="1:1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ht="21" customHeight="1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ht="21" customHeight="1" spans="1:1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ht="17.25" customHeight="1" spans="1:11">
      <c r="A43" s="303" t="s">
        <v>122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5"/>
    </row>
    <row r="44" customHeight="1" spans="1:11">
      <c r="A44" s="306" t="s">
        <v>183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ht="18" customHeight="1" spans="1:11">
      <c r="A45" s="313" t="s">
        <v>117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ht="18" customHeight="1" spans="1:11">
      <c r="A46" s="313" t="s">
        <v>184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ht="21" customHeight="1" spans="1:11">
      <c r="A48" s="316" t="s">
        <v>128</v>
      </c>
      <c r="B48" s="317" t="s">
        <v>129</v>
      </c>
      <c r="C48" s="317"/>
      <c r="D48" s="318" t="s">
        <v>130</v>
      </c>
      <c r="E48" s="318" t="s">
        <v>131</v>
      </c>
      <c r="F48" s="318" t="s">
        <v>132</v>
      </c>
      <c r="G48" s="319">
        <v>46087</v>
      </c>
      <c r="H48" s="320" t="s">
        <v>133</v>
      </c>
      <c r="I48" s="320"/>
      <c r="J48" s="317" t="s">
        <v>134</v>
      </c>
      <c r="K48" s="321"/>
    </row>
    <row r="49" customHeight="1" spans="1:11">
      <c r="A49" s="322" t="s">
        <v>135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4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27"/>
    </row>
    <row r="51" customHeight="1" spans="1:1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30"/>
    </row>
    <row r="52" ht="21" customHeight="1" spans="1:11">
      <c r="A52" s="316" t="s">
        <v>128</v>
      </c>
      <c r="B52" s="317" t="s">
        <v>129</v>
      </c>
      <c r="C52" s="317"/>
      <c r="D52" s="318" t="s">
        <v>130</v>
      </c>
      <c r="E52" s="318" t="s">
        <v>131</v>
      </c>
      <c r="F52" s="318" t="s">
        <v>132</v>
      </c>
      <c r="G52" s="319">
        <v>46087</v>
      </c>
      <c r="H52" s="320" t="s">
        <v>133</v>
      </c>
      <c r="I52" s="320"/>
      <c r="J52" s="317" t="s">
        <v>134</v>
      </c>
      <c r="K52" s="32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8"/>
  <sheetViews>
    <sheetView workbookViewId="0">
      <selection activeCell="N14" sqref="N14"/>
    </sheetView>
  </sheetViews>
  <sheetFormatPr defaultColWidth="9" defaultRowHeight="14.25"/>
  <cols>
    <col min="1" max="1" width="13.625" style="95" customWidth="1"/>
    <col min="2" max="2" width="8.5" style="95" customWidth="1"/>
    <col min="3" max="3" width="8.5" style="96" customWidth="1"/>
    <col min="4" max="7" width="8.5" style="95" customWidth="1"/>
    <col min="8" max="8" width="4.875" style="95" customWidth="1"/>
    <col min="9" max="12" width="13.625" style="95" customWidth="1"/>
    <col min="13" max="14" width="13.625" style="221" customWidth="1"/>
    <col min="15" max="246" width="9" style="95"/>
    <col min="247" max="16384" width="9" style="98"/>
  </cols>
  <sheetData>
    <row r="1" s="95" customFormat="1" ht="29" customHeight="1" spans="1:249">
      <c r="A1" s="99" t="s">
        <v>137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222"/>
      <c r="N1" s="222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</row>
    <row r="2" s="95" customFormat="1" ht="20" customHeight="1" spans="1:249">
      <c r="A2" s="102" t="s">
        <v>61</v>
      </c>
      <c r="B2" s="103" t="str">
        <f>首期!B4</f>
        <v>QAMMAO83529</v>
      </c>
      <c r="C2" s="104"/>
      <c r="D2" s="105"/>
      <c r="E2" s="106" t="s">
        <v>67</v>
      </c>
      <c r="F2" s="107" t="str">
        <f>首期!B5</f>
        <v>儿童短裤</v>
      </c>
      <c r="G2" s="107"/>
      <c r="H2" s="223"/>
      <c r="I2" s="109" t="s">
        <v>57</v>
      </c>
      <c r="J2" s="110"/>
      <c r="K2" s="110"/>
      <c r="L2" s="110"/>
      <c r="M2" s="75"/>
      <c r="N2" s="75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</row>
    <row r="3" s="95" customFormat="1" spans="1:249">
      <c r="A3" s="111" t="s">
        <v>138</v>
      </c>
      <c r="B3" s="112" t="s">
        <v>139</v>
      </c>
      <c r="C3" s="113"/>
      <c r="D3" s="112"/>
      <c r="E3" s="112"/>
      <c r="F3" s="112"/>
      <c r="G3" s="112"/>
      <c r="H3" s="224"/>
      <c r="I3" s="114"/>
      <c r="J3" s="114"/>
      <c r="K3" s="114"/>
      <c r="L3" s="114"/>
      <c r="M3" s="114"/>
      <c r="N3" s="75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</row>
    <row r="4" s="95" customFormat="1" spans="1:249">
      <c r="A4" s="111"/>
      <c r="B4" s="115" t="s">
        <v>140</v>
      </c>
      <c r="C4" s="115" t="s">
        <v>141</v>
      </c>
      <c r="D4" s="115" t="s">
        <v>142</v>
      </c>
      <c r="E4" s="115" t="s">
        <v>143</v>
      </c>
      <c r="F4" s="115" t="s">
        <v>144</v>
      </c>
      <c r="G4" s="115" t="s">
        <v>145</v>
      </c>
      <c r="H4" s="225" t="s">
        <v>146</v>
      </c>
      <c r="I4" s="226"/>
      <c r="J4" s="227" t="s">
        <v>185</v>
      </c>
      <c r="K4" s="227" t="s">
        <v>186</v>
      </c>
      <c r="L4" s="227" t="s">
        <v>185</v>
      </c>
      <c r="M4" s="227" t="s">
        <v>186</v>
      </c>
      <c r="N4" s="226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</row>
    <row r="5" s="95" customFormat="1" ht="20" customHeight="1" spans="1:249">
      <c r="A5" s="111"/>
      <c r="B5" s="116"/>
      <c r="C5" s="116"/>
      <c r="D5" s="117"/>
      <c r="E5" s="117"/>
      <c r="F5" s="117"/>
      <c r="G5" s="117"/>
      <c r="H5" s="225"/>
      <c r="I5" s="115" t="s">
        <v>140</v>
      </c>
      <c r="J5" s="115" t="s">
        <v>141</v>
      </c>
      <c r="K5" s="115" t="s">
        <v>142</v>
      </c>
      <c r="L5" s="115" t="s">
        <v>143</v>
      </c>
      <c r="M5" s="115" t="s">
        <v>144</v>
      </c>
      <c r="N5" s="115" t="s">
        <v>145</v>
      </c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</row>
    <row r="6" s="95" customFormat="1" ht="25" customHeight="1" spans="1:249">
      <c r="A6" s="119" t="s">
        <v>150</v>
      </c>
      <c r="B6" s="120">
        <f>C6-1.5</f>
        <v>33.5</v>
      </c>
      <c r="C6" s="120">
        <v>35</v>
      </c>
      <c r="D6" s="120">
        <f>C6+2</f>
        <v>37</v>
      </c>
      <c r="E6" s="120">
        <f>D6+2</f>
        <v>39</v>
      </c>
      <c r="F6" s="120">
        <f>E6+2</f>
        <v>41</v>
      </c>
      <c r="G6" s="121">
        <f>F6+1</f>
        <v>42</v>
      </c>
      <c r="H6" s="228" t="s">
        <v>151</v>
      </c>
      <c r="I6" s="229"/>
      <c r="J6" s="118" t="s">
        <v>187</v>
      </c>
      <c r="K6" s="118" t="s">
        <v>188</v>
      </c>
      <c r="L6" s="118" t="s">
        <v>189</v>
      </c>
      <c r="M6" s="229" t="s">
        <v>190</v>
      </c>
      <c r="N6" s="229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</row>
    <row r="7" s="95" customFormat="1" ht="25" customHeight="1" spans="1:249">
      <c r="A7" s="122" t="s">
        <v>153</v>
      </c>
      <c r="B7" s="120">
        <f>C7-3</f>
        <v>49</v>
      </c>
      <c r="C7" s="120">
        <v>52</v>
      </c>
      <c r="D7" s="120">
        <f>C7+3</f>
        <v>55</v>
      </c>
      <c r="E7" s="120">
        <f>D7+3</f>
        <v>58</v>
      </c>
      <c r="F7" s="120">
        <f>E7+4</f>
        <v>62</v>
      </c>
      <c r="G7" s="121">
        <f t="shared" ref="G7:G9" si="0">F7+4</f>
        <v>66</v>
      </c>
      <c r="H7" s="228" t="s">
        <v>151</v>
      </c>
      <c r="I7" s="229"/>
      <c r="J7" s="118" t="s">
        <v>188</v>
      </c>
      <c r="K7" s="118" t="s">
        <v>188</v>
      </c>
      <c r="L7" s="118" t="s">
        <v>188</v>
      </c>
      <c r="M7" s="229" t="s">
        <v>187</v>
      </c>
      <c r="N7" s="229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</row>
    <row r="8" s="95" customFormat="1" ht="25" customHeight="1" spans="1:249">
      <c r="A8" s="122" t="s">
        <v>155</v>
      </c>
      <c r="B8" s="120">
        <f>C8-5</f>
        <v>69</v>
      </c>
      <c r="C8" s="120">
        <v>74</v>
      </c>
      <c r="D8" s="120">
        <f>C8+6</f>
        <v>80</v>
      </c>
      <c r="E8" s="120">
        <f>D8+6</f>
        <v>86</v>
      </c>
      <c r="F8" s="120">
        <f>E8+6</f>
        <v>92</v>
      </c>
      <c r="G8" s="121">
        <f t="shared" si="0"/>
        <v>96</v>
      </c>
      <c r="H8" s="228" t="s">
        <v>151</v>
      </c>
      <c r="I8" s="229"/>
      <c r="J8" s="118" t="s">
        <v>188</v>
      </c>
      <c r="K8" s="118" t="s">
        <v>188</v>
      </c>
      <c r="L8" s="118" t="s">
        <v>188</v>
      </c>
      <c r="M8" s="118" t="s">
        <v>188</v>
      </c>
      <c r="N8" s="229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</row>
    <row r="9" s="95" customFormat="1" ht="25" customHeight="1" spans="1:249">
      <c r="A9" s="119" t="s">
        <v>156</v>
      </c>
      <c r="B9" s="120">
        <f>C9-5</f>
        <v>77</v>
      </c>
      <c r="C9" s="120">
        <v>82</v>
      </c>
      <c r="D9" s="120">
        <f>C9+6</f>
        <v>88</v>
      </c>
      <c r="E9" s="120">
        <f>D9+6</f>
        <v>94</v>
      </c>
      <c r="F9" s="120">
        <f>E9+6</f>
        <v>100</v>
      </c>
      <c r="G9" s="121">
        <f t="shared" si="0"/>
        <v>104</v>
      </c>
      <c r="H9" s="228" t="s">
        <v>157</v>
      </c>
      <c r="I9" s="229"/>
      <c r="J9" s="118" t="s">
        <v>191</v>
      </c>
      <c r="K9" s="118" t="s">
        <v>192</v>
      </c>
      <c r="L9" s="118" t="s">
        <v>193</v>
      </c>
      <c r="M9" s="229" t="s">
        <v>193</v>
      </c>
      <c r="N9" s="229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</row>
    <row r="10" s="95" customFormat="1" ht="25" customHeight="1" spans="1:249">
      <c r="A10" s="123" t="s">
        <v>158</v>
      </c>
      <c r="B10" s="120">
        <f>C10-1.6</f>
        <v>23.4</v>
      </c>
      <c r="C10" s="120">
        <v>25</v>
      </c>
      <c r="D10" s="120">
        <f>C10+1.9</f>
        <v>26.9</v>
      </c>
      <c r="E10" s="120">
        <f>D10+1.9</f>
        <v>28.8</v>
      </c>
      <c r="F10" s="120">
        <f>E10+1.9</f>
        <v>30.7</v>
      </c>
      <c r="G10" s="121">
        <f>F10+1.3</f>
        <v>32</v>
      </c>
      <c r="H10" s="228" t="s">
        <v>157</v>
      </c>
      <c r="I10" s="229"/>
      <c r="J10" s="118" t="s">
        <v>188</v>
      </c>
      <c r="K10" s="118" t="s">
        <v>188</v>
      </c>
      <c r="L10" s="118" t="s">
        <v>194</v>
      </c>
      <c r="M10" s="229" t="s">
        <v>195</v>
      </c>
      <c r="N10" s="229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</row>
    <row r="11" s="95" customFormat="1" ht="25" customHeight="1" spans="1:249">
      <c r="A11" s="119" t="s">
        <v>160</v>
      </c>
      <c r="B11" s="120">
        <f>C11-1.2</f>
        <v>22.8</v>
      </c>
      <c r="C11" s="120">
        <v>24</v>
      </c>
      <c r="D11" s="120">
        <f>C11+1.8</f>
        <v>25.8</v>
      </c>
      <c r="E11" s="120">
        <f>D11+1.8</f>
        <v>27.6</v>
      </c>
      <c r="F11" s="120">
        <f>E11+1.8</f>
        <v>29.4</v>
      </c>
      <c r="G11" s="121">
        <f>F11+0.8</f>
        <v>30.2</v>
      </c>
      <c r="H11" s="228" t="s">
        <v>161</v>
      </c>
      <c r="I11" s="229"/>
      <c r="J11" s="118" t="s">
        <v>196</v>
      </c>
      <c r="K11" s="118" t="s">
        <v>197</v>
      </c>
      <c r="L11" s="118" t="s">
        <v>198</v>
      </c>
      <c r="M11" s="118" t="s">
        <v>199</v>
      </c>
      <c r="N11" s="229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</row>
    <row r="12" s="95" customFormat="1" ht="25" customHeight="1" spans="1:249">
      <c r="A12" s="119" t="s">
        <v>162</v>
      </c>
      <c r="B12" s="120">
        <f>C12-1.5</f>
        <v>23.5</v>
      </c>
      <c r="C12" s="120">
        <v>25</v>
      </c>
      <c r="D12" s="120">
        <f>C12+1.7</f>
        <v>26.7</v>
      </c>
      <c r="E12" s="120">
        <f>D12+1.7</f>
        <v>28.4</v>
      </c>
      <c r="F12" s="120">
        <f>E12+1.7</f>
        <v>30.1</v>
      </c>
      <c r="G12" s="121">
        <f>F12+1.6</f>
        <v>31.7</v>
      </c>
      <c r="H12" s="228" t="s">
        <v>157</v>
      </c>
      <c r="I12" s="229"/>
      <c r="J12" s="118" t="s">
        <v>200</v>
      </c>
      <c r="K12" s="118" t="s">
        <v>201</v>
      </c>
      <c r="L12" s="118" t="s">
        <v>202</v>
      </c>
      <c r="M12" s="118" t="s">
        <v>200</v>
      </c>
      <c r="N12" s="229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</row>
    <row r="13" s="95" customFormat="1" ht="25" customHeight="1" spans="1:249">
      <c r="A13" s="119" t="s">
        <v>164</v>
      </c>
      <c r="B13" s="120">
        <f>C13-1.8</f>
        <v>31.2</v>
      </c>
      <c r="C13" s="120">
        <v>33</v>
      </c>
      <c r="D13" s="120">
        <f>C13+2.25</f>
        <v>35.25</v>
      </c>
      <c r="E13" s="120">
        <f>D13+2.25</f>
        <v>37.5</v>
      </c>
      <c r="F13" s="120">
        <f>E13+2.25</f>
        <v>39.75</v>
      </c>
      <c r="G13" s="121">
        <f>F13+2</f>
        <v>41.75</v>
      </c>
      <c r="H13" s="228">
        <v>0</v>
      </c>
      <c r="I13" s="229"/>
      <c r="J13" s="118" t="s">
        <v>203</v>
      </c>
      <c r="K13" s="229" t="s">
        <v>188</v>
      </c>
      <c r="L13" s="118" t="s">
        <v>200</v>
      </c>
      <c r="M13" s="118" t="s">
        <v>203</v>
      </c>
      <c r="N13" s="229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</row>
    <row r="14" s="95" customFormat="1" ht="25" customHeight="1" spans="1:249">
      <c r="A14" s="119" t="s">
        <v>167</v>
      </c>
      <c r="B14" s="124">
        <v>12.5</v>
      </c>
      <c r="C14" s="124">
        <v>12.5</v>
      </c>
      <c r="D14" s="124">
        <f>B14+1.5</f>
        <v>14</v>
      </c>
      <c r="E14" s="124">
        <v>14</v>
      </c>
      <c r="F14" s="125">
        <f>D14+1.5</f>
        <v>15.5</v>
      </c>
      <c r="G14" s="126">
        <v>15.5</v>
      </c>
      <c r="H14" s="230"/>
      <c r="I14" s="118"/>
      <c r="J14" s="118" t="s">
        <v>188</v>
      </c>
      <c r="K14" s="118" t="s">
        <v>188</v>
      </c>
      <c r="L14" s="118" t="s">
        <v>188</v>
      </c>
      <c r="M14" s="118" t="s">
        <v>188</v>
      </c>
      <c r="N14" s="229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</row>
    <row r="15" s="95" customFormat="1" ht="25" customHeight="1" spans="1:249">
      <c r="A15" s="127"/>
      <c r="B15" s="128"/>
      <c r="C15" s="128"/>
      <c r="D15" s="128"/>
      <c r="E15" s="128"/>
      <c r="F15" s="128"/>
      <c r="G15" s="128"/>
      <c r="H15" s="231"/>
      <c r="I15" s="118"/>
      <c r="J15" s="118"/>
      <c r="K15" s="118"/>
      <c r="L15" s="118"/>
      <c r="M15" s="118"/>
      <c r="N15" s="229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</row>
    <row r="16" s="95" customFormat="1" ht="17.25" spans="1:249">
      <c r="A16" s="129"/>
      <c r="B16" s="130"/>
      <c r="C16" s="130"/>
      <c r="D16" s="130"/>
      <c r="E16" s="131"/>
      <c r="F16" s="130"/>
      <c r="G16" s="130"/>
      <c r="H16" s="232"/>
      <c r="I16" s="233"/>
      <c r="J16" s="233"/>
      <c r="K16" s="233"/>
      <c r="L16" s="233"/>
      <c r="M16" s="75"/>
      <c r="N16" s="75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</row>
    <row r="17" s="95" customFormat="1" spans="1:249">
      <c r="A17" s="135" t="s">
        <v>168</v>
      </c>
      <c r="B17" s="135"/>
      <c r="C17" s="136"/>
      <c r="M17" s="222"/>
      <c r="N17" s="222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</row>
    <row r="18" s="95" customFormat="1" spans="1:249">
      <c r="C18" s="96"/>
      <c r="I18" s="137" t="s">
        <v>169</v>
      </c>
      <c r="J18" s="234">
        <v>46087</v>
      </c>
      <c r="K18" s="137" t="s">
        <v>170</v>
      </c>
      <c r="L18" s="137" t="s">
        <v>131</v>
      </c>
      <c r="M18" s="137" t="s">
        <v>171</v>
      </c>
      <c r="N18" s="222" t="s">
        <v>134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</row>
  </sheetData>
  <mergeCells count="7">
    <mergeCell ref="A1:L1"/>
    <mergeCell ref="B2:D2"/>
    <mergeCell ref="F2:H2"/>
    <mergeCell ref="J2:L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M11" sqref="M11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3">
      <c r="A1" s="142" t="s">
        <v>204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8" customHeight="1" spans="1:13">
      <c r="A2" s="143" t="s">
        <v>53</v>
      </c>
      <c r="B2" s="144" t="s">
        <v>54</v>
      </c>
      <c r="C2" s="144"/>
      <c r="D2" s="145" t="s">
        <v>61</v>
      </c>
      <c r="E2" s="146" t="s">
        <v>62</v>
      </c>
      <c r="F2" s="147" t="s">
        <v>205</v>
      </c>
      <c r="G2" s="148" t="s">
        <v>68</v>
      </c>
      <c r="H2" s="149"/>
      <c r="I2" s="150" t="s">
        <v>57</v>
      </c>
      <c r="J2" s="151" t="s">
        <v>56</v>
      </c>
      <c r="K2" s="152"/>
    </row>
    <row r="3" ht="18" customHeight="1" spans="1:13">
      <c r="A3" s="153" t="s">
        <v>74</v>
      </c>
      <c r="B3" s="154">
        <v>2700</v>
      </c>
      <c r="C3" s="154"/>
      <c r="D3" s="155" t="s">
        <v>206</v>
      </c>
      <c r="E3" s="156">
        <v>45736</v>
      </c>
      <c r="F3" s="157"/>
      <c r="G3" s="157"/>
      <c r="H3" s="158" t="s">
        <v>207</v>
      </c>
      <c r="I3" s="158"/>
      <c r="J3" s="158"/>
      <c r="K3" s="159"/>
    </row>
    <row r="4" ht="18" customHeight="1" spans="1:13">
      <c r="A4" s="160" t="s">
        <v>71</v>
      </c>
      <c r="B4" s="154">
        <v>2</v>
      </c>
      <c r="C4" s="154">
        <v>6</v>
      </c>
      <c r="D4" s="161" t="s">
        <v>208</v>
      </c>
      <c r="E4" s="157" t="s">
        <v>209</v>
      </c>
      <c r="F4" s="157"/>
      <c r="G4" s="157"/>
      <c r="H4" s="161" t="s">
        <v>210</v>
      </c>
      <c r="I4" s="161"/>
      <c r="J4" s="162" t="s">
        <v>65</v>
      </c>
      <c r="K4" s="163" t="s">
        <v>66</v>
      </c>
    </row>
    <row r="5" ht="18" customHeight="1" spans="1:13">
      <c r="A5" s="160" t="s">
        <v>211</v>
      </c>
      <c r="B5" s="154">
        <v>1</v>
      </c>
      <c r="C5" s="154"/>
      <c r="D5" s="155" t="s">
        <v>212</v>
      </c>
      <c r="E5" s="155"/>
      <c r="G5" s="155"/>
      <c r="H5" s="161" t="s">
        <v>213</v>
      </c>
      <c r="I5" s="161"/>
      <c r="J5" s="162" t="s">
        <v>65</v>
      </c>
      <c r="K5" s="163" t="s">
        <v>66</v>
      </c>
    </row>
    <row r="6" ht="18" customHeight="1" spans="1:13">
      <c r="A6" s="164" t="s">
        <v>214</v>
      </c>
      <c r="B6" s="165">
        <v>125</v>
      </c>
      <c r="C6" s="165"/>
      <c r="D6" s="166" t="s">
        <v>215</v>
      </c>
      <c r="E6" s="167"/>
      <c r="F6" s="167">
        <v>2700</v>
      </c>
      <c r="G6" s="166"/>
      <c r="H6" s="168" t="s">
        <v>216</v>
      </c>
      <c r="I6" s="168"/>
      <c r="J6" s="167" t="s">
        <v>65</v>
      </c>
      <c r="K6" s="169" t="s">
        <v>66</v>
      </c>
      <c r="M6" s="170"/>
    </row>
    <row r="7" ht="18" customHeight="1" spans="1:13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3">
      <c r="A8" s="174" t="s">
        <v>217</v>
      </c>
      <c r="B8" s="147" t="s">
        <v>218</v>
      </c>
      <c r="C8" s="147" t="s">
        <v>219</v>
      </c>
      <c r="D8" s="147" t="s">
        <v>220</v>
      </c>
      <c r="E8" s="147" t="s">
        <v>221</v>
      </c>
      <c r="F8" s="147" t="s">
        <v>222</v>
      </c>
      <c r="G8" s="175" t="s">
        <v>77</v>
      </c>
      <c r="H8" s="176"/>
      <c r="I8" s="176" t="s">
        <v>78</v>
      </c>
      <c r="J8" s="176"/>
      <c r="K8" s="177"/>
    </row>
    <row r="9" ht="18" customHeight="1" spans="1:13">
      <c r="A9" s="160" t="s">
        <v>223</v>
      </c>
      <c r="B9" s="161"/>
      <c r="C9" s="162" t="s">
        <v>65</v>
      </c>
      <c r="D9" s="162" t="s">
        <v>66</v>
      </c>
      <c r="E9" s="155" t="s">
        <v>224</v>
      </c>
      <c r="F9" s="178" t="s">
        <v>225</v>
      </c>
      <c r="G9" s="179"/>
      <c r="H9" s="180"/>
      <c r="I9" s="180"/>
      <c r="J9" s="180"/>
      <c r="K9" s="181"/>
    </row>
    <row r="10" ht="18" customHeight="1" spans="1:13">
      <c r="A10" s="160" t="s">
        <v>226</v>
      </c>
      <c r="B10" s="161"/>
      <c r="C10" s="162" t="s">
        <v>65</v>
      </c>
      <c r="D10" s="162" t="s">
        <v>66</v>
      </c>
      <c r="E10" s="155" t="s">
        <v>227</v>
      </c>
      <c r="F10" s="178" t="s">
        <v>228</v>
      </c>
      <c r="G10" s="179" t="s">
        <v>229</v>
      </c>
      <c r="H10" s="180"/>
      <c r="I10" s="180"/>
      <c r="J10" s="180"/>
      <c r="K10" s="181"/>
    </row>
    <row r="11" ht="18" customHeight="1" spans="1:13">
      <c r="A11" s="182" t="s">
        <v>174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4"/>
    </row>
    <row r="12" ht="18" customHeight="1" spans="1:13">
      <c r="A12" s="153" t="s">
        <v>88</v>
      </c>
      <c r="B12" s="162" t="s">
        <v>84</v>
      </c>
      <c r="C12" s="162" t="s">
        <v>85</v>
      </c>
      <c r="D12" s="178"/>
      <c r="E12" s="155" t="s">
        <v>86</v>
      </c>
      <c r="F12" s="162" t="s">
        <v>84</v>
      </c>
      <c r="G12" s="162" t="s">
        <v>85</v>
      </c>
      <c r="H12" s="162"/>
      <c r="I12" s="155" t="s">
        <v>230</v>
      </c>
      <c r="J12" s="162" t="s">
        <v>84</v>
      </c>
      <c r="K12" s="163" t="s">
        <v>85</v>
      </c>
    </row>
    <row r="13" ht="18" customHeight="1" spans="1:13">
      <c r="A13" s="153" t="s">
        <v>91</v>
      </c>
      <c r="B13" s="162" t="s">
        <v>84</v>
      </c>
      <c r="C13" s="162" t="s">
        <v>85</v>
      </c>
      <c r="D13" s="178"/>
      <c r="E13" s="155" t="s">
        <v>96</v>
      </c>
      <c r="F13" s="162" t="s">
        <v>84</v>
      </c>
      <c r="G13" s="162" t="s">
        <v>85</v>
      </c>
      <c r="H13" s="162"/>
      <c r="I13" s="155" t="s">
        <v>231</v>
      </c>
      <c r="J13" s="162" t="s">
        <v>84</v>
      </c>
      <c r="K13" s="163" t="s">
        <v>85</v>
      </c>
    </row>
    <row r="14" ht="18" customHeight="1" spans="1:13">
      <c r="A14" s="164" t="s">
        <v>232</v>
      </c>
      <c r="B14" s="167" t="s">
        <v>84</v>
      </c>
      <c r="C14" s="167" t="s">
        <v>85</v>
      </c>
      <c r="D14" s="185"/>
      <c r="E14" s="166" t="s">
        <v>233</v>
      </c>
      <c r="F14" s="167" t="s">
        <v>84</v>
      </c>
      <c r="G14" s="167" t="s">
        <v>85</v>
      </c>
      <c r="H14" s="167"/>
      <c r="I14" s="166" t="s">
        <v>234</v>
      </c>
      <c r="J14" s="167" t="s">
        <v>84</v>
      </c>
      <c r="K14" s="169" t="s">
        <v>85</v>
      </c>
    </row>
    <row r="15" ht="18" customHeight="1" spans="1:13">
      <c r="A15" s="171"/>
      <c r="B15" s="186"/>
      <c r="C15" s="186"/>
      <c r="D15" s="172"/>
      <c r="E15" s="171"/>
      <c r="F15" s="186"/>
      <c r="G15" s="186"/>
      <c r="H15" s="186"/>
      <c r="I15" s="171"/>
      <c r="J15" s="186"/>
      <c r="K15" s="186"/>
    </row>
    <row r="16" s="139" customFormat="1" ht="18" customHeight="1" spans="1:13">
      <c r="A16" s="143" t="s">
        <v>235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7"/>
    </row>
    <row r="17" ht="18" customHeight="1" spans="1:11">
      <c r="A17" s="160" t="s">
        <v>236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88"/>
    </row>
    <row r="18" ht="18" customHeight="1" spans="1:11">
      <c r="A18" s="160" t="s">
        <v>237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88"/>
    </row>
    <row r="19" ht="22" customHeight="1" spans="1:11">
      <c r="A19" s="189"/>
      <c r="B19" s="162"/>
      <c r="C19" s="162"/>
      <c r="D19" s="162"/>
      <c r="E19" s="162"/>
      <c r="F19" s="162"/>
      <c r="G19" s="162"/>
      <c r="H19" s="162"/>
      <c r="I19" s="162"/>
      <c r="J19" s="162"/>
      <c r="K19" s="163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5"/>
    </row>
    <row r="24" ht="18" customHeight="1" spans="1:11">
      <c r="A24" s="160" t="s">
        <v>116</v>
      </c>
      <c r="B24" s="161"/>
      <c r="C24" s="162" t="s">
        <v>65</v>
      </c>
      <c r="D24" s="162" t="s">
        <v>66</v>
      </c>
      <c r="E24" s="158"/>
      <c r="F24" s="158"/>
      <c r="G24" s="158"/>
      <c r="H24" s="158"/>
      <c r="I24" s="158"/>
      <c r="J24" s="158"/>
      <c r="K24" s="159"/>
    </row>
    <row r="25" ht="18" customHeight="1" spans="1:11">
      <c r="A25" s="196" t="s">
        <v>238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239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2" t="s">
        <v>240</v>
      </c>
    </row>
    <row r="28" ht="23" customHeight="1" spans="1:11">
      <c r="A28" s="190" t="s">
        <v>241</v>
      </c>
      <c r="B28" s="191"/>
      <c r="C28" s="191"/>
      <c r="D28" s="191"/>
      <c r="E28" s="191"/>
      <c r="F28" s="191"/>
      <c r="G28" s="191"/>
      <c r="H28" s="191"/>
      <c r="I28" s="191"/>
      <c r="J28" s="203"/>
      <c r="K28" s="204">
        <v>1</v>
      </c>
    </row>
    <row r="29" ht="23" customHeight="1" spans="1:11">
      <c r="A29" s="190" t="s">
        <v>242</v>
      </c>
      <c r="B29" s="191"/>
      <c r="C29" s="191"/>
      <c r="D29" s="191"/>
      <c r="E29" s="191"/>
      <c r="F29" s="191"/>
      <c r="G29" s="191"/>
      <c r="H29" s="191"/>
      <c r="I29" s="191"/>
      <c r="J29" s="203"/>
      <c r="K29" s="181">
        <v>1</v>
      </c>
    </row>
    <row r="30" ht="23" customHeight="1" spans="1:11">
      <c r="A30" s="190" t="s">
        <v>243</v>
      </c>
      <c r="B30" s="191"/>
      <c r="C30" s="191"/>
      <c r="D30" s="191"/>
      <c r="E30" s="191"/>
      <c r="F30" s="191"/>
      <c r="G30" s="191"/>
      <c r="H30" s="191"/>
      <c r="I30" s="191"/>
      <c r="J30" s="203"/>
      <c r="K30" s="181">
        <v>2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03"/>
      <c r="K31" s="181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03"/>
      <c r="K32" s="205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03"/>
      <c r="K33" s="206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03"/>
      <c r="K34" s="181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03"/>
      <c r="K35" s="207"/>
    </row>
    <row r="36" ht="23" customHeight="1" spans="1:11">
      <c r="A36" s="208" t="s">
        <v>244</v>
      </c>
      <c r="B36" s="209"/>
      <c r="C36" s="209"/>
      <c r="D36" s="209"/>
      <c r="E36" s="209"/>
      <c r="F36" s="209"/>
      <c r="G36" s="209"/>
      <c r="H36" s="209"/>
      <c r="I36" s="209"/>
      <c r="J36" s="210"/>
      <c r="K36" s="211">
        <f>SUM(K28:K35)</f>
        <v>4</v>
      </c>
    </row>
    <row r="37" ht="18.75" customHeight="1" spans="1:11">
      <c r="A37" s="212" t="s">
        <v>245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="140" customFormat="1" ht="18.75" customHeight="1" spans="1:11">
      <c r="A38" s="160" t="s">
        <v>246</v>
      </c>
      <c r="B38" s="161"/>
      <c r="C38" s="161"/>
      <c r="D38" s="158" t="s">
        <v>247</v>
      </c>
      <c r="E38" s="158"/>
      <c r="F38" s="215" t="s">
        <v>248</v>
      </c>
      <c r="G38" s="216"/>
      <c r="H38" s="161" t="s">
        <v>249</v>
      </c>
      <c r="I38" s="161"/>
      <c r="J38" s="161" t="s">
        <v>250</v>
      </c>
      <c r="K38" s="188"/>
    </row>
    <row r="39" ht="18.75" customHeight="1" spans="1:11">
      <c r="A39" s="160" t="s">
        <v>117</v>
      </c>
      <c r="B39" s="161" t="s">
        <v>251</v>
      </c>
      <c r="C39" s="161"/>
      <c r="D39" s="161"/>
      <c r="E39" s="161"/>
      <c r="F39" s="161"/>
      <c r="G39" s="161"/>
      <c r="H39" s="161"/>
      <c r="I39" s="161"/>
      <c r="J39" s="161"/>
      <c r="K39" s="188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8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8"/>
    </row>
    <row r="42" ht="32.1" customHeight="1" spans="1:11">
      <c r="A42" s="164" t="s">
        <v>128</v>
      </c>
      <c r="B42" s="217" t="s">
        <v>252</v>
      </c>
      <c r="C42" s="217"/>
      <c r="D42" s="166" t="s">
        <v>253</v>
      </c>
      <c r="E42" s="185" t="s">
        <v>131</v>
      </c>
      <c r="F42" s="166" t="s">
        <v>132</v>
      </c>
      <c r="G42" s="218">
        <v>46095</v>
      </c>
      <c r="H42" s="219" t="s">
        <v>133</v>
      </c>
      <c r="I42" s="219"/>
      <c r="J42" s="217" t="s">
        <v>134</v>
      </c>
      <c r="K42" s="220"/>
    </row>
    <row r="43" ht="16.5" customHeight="1"/>
    <row r="44" ht="16.5" customHeight="1"/>
    <row r="45" ht="16.5" customHeight="1"/>
    <row r="48" spans="1:11">
      <c r="J48" s="141">
        <v>0</v>
      </c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J15" sqref="J15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2.75" style="95" customWidth="1"/>
    <col min="9" max="11" width="15.625" style="95" customWidth="1"/>
    <col min="12" max="14" width="15.625" style="97" customWidth="1"/>
    <col min="15" max="252" width="9" style="95"/>
    <col min="253" max="16384" width="9" style="98"/>
  </cols>
  <sheetData>
    <row r="1" s="95" customFormat="1" ht="29" customHeight="1" spans="1:255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</row>
    <row r="2" s="95" customFormat="1" ht="20" customHeight="1" spans="1:255">
      <c r="A2" s="102" t="s">
        <v>61</v>
      </c>
      <c r="B2" s="103" t="str">
        <f>首期!B4</f>
        <v>QAMMAO83529</v>
      </c>
      <c r="C2" s="104"/>
      <c r="D2" s="105"/>
      <c r="E2" s="106" t="s">
        <v>67</v>
      </c>
      <c r="F2" s="107" t="str">
        <f>首期!B5</f>
        <v>儿童短裤</v>
      </c>
      <c r="G2" s="107"/>
      <c r="H2" s="108"/>
      <c r="I2" s="109" t="s">
        <v>57</v>
      </c>
      <c r="J2" s="110" t="s">
        <v>56</v>
      </c>
      <c r="K2" s="110"/>
      <c r="L2" s="110"/>
      <c r="M2" s="110"/>
      <c r="N2" s="110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</row>
    <row r="3" s="95" customFormat="1" spans="1:255">
      <c r="A3" s="111" t="s">
        <v>138</v>
      </c>
      <c r="B3" s="112" t="s">
        <v>139</v>
      </c>
      <c r="C3" s="113"/>
      <c r="D3" s="112"/>
      <c r="E3" s="112"/>
      <c r="F3" s="112"/>
      <c r="G3" s="112"/>
      <c r="H3" s="108"/>
      <c r="I3" s="114"/>
      <c r="J3" s="114"/>
      <c r="K3" s="114"/>
      <c r="L3" s="114"/>
      <c r="M3" s="114"/>
      <c r="N3" s="114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</row>
    <row r="4" s="95" customFormat="1" spans="1:255">
      <c r="A4" s="111"/>
      <c r="B4" s="115" t="s">
        <v>140</v>
      </c>
      <c r="C4" s="115" t="s">
        <v>141</v>
      </c>
      <c r="D4" s="115" t="s">
        <v>142</v>
      </c>
      <c r="E4" s="115" t="s">
        <v>143</v>
      </c>
      <c r="F4" s="115" t="s">
        <v>144</v>
      </c>
      <c r="G4" s="115" t="s">
        <v>145</v>
      </c>
      <c r="H4" s="108"/>
      <c r="I4" s="115" t="s">
        <v>140</v>
      </c>
      <c r="J4" s="115" t="s">
        <v>141</v>
      </c>
      <c r="K4" s="115" t="s">
        <v>142</v>
      </c>
      <c r="L4" s="115" t="s">
        <v>143</v>
      </c>
      <c r="M4" s="115" t="s">
        <v>144</v>
      </c>
      <c r="N4" s="115" t="s">
        <v>145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 s="95" customFormat="1" ht="16.5" spans="1:255">
      <c r="A5" s="111"/>
      <c r="B5" s="116"/>
      <c r="C5" s="116"/>
      <c r="D5" s="117"/>
      <c r="E5" s="117"/>
      <c r="F5" s="117"/>
      <c r="G5" s="117"/>
      <c r="H5" s="108"/>
      <c r="I5" s="118" t="s">
        <v>111</v>
      </c>
      <c r="J5" s="118" t="s">
        <v>110</v>
      </c>
      <c r="K5" s="118" t="s">
        <v>111</v>
      </c>
      <c r="L5" s="118" t="s">
        <v>110</v>
      </c>
      <c r="M5" s="118" t="s">
        <v>110</v>
      </c>
      <c r="N5" s="118" t="s">
        <v>111</v>
      </c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 s="95" customFormat="1" ht="21" customHeight="1" spans="1:255">
      <c r="A6" s="119" t="s">
        <v>150</v>
      </c>
      <c r="B6" s="120">
        <f>C6-1.5</f>
        <v>33.5</v>
      </c>
      <c r="C6" s="120">
        <v>35</v>
      </c>
      <c r="D6" s="120">
        <f>C6+2</f>
        <v>37</v>
      </c>
      <c r="E6" s="120">
        <f>D6+2</f>
        <v>39</v>
      </c>
      <c r="F6" s="120">
        <f>E6+2</f>
        <v>41</v>
      </c>
      <c r="G6" s="121">
        <f>F6+1</f>
        <v>42</v>
      </c>
      <c r="H6" s="108"/>
      <c r="I6" s="118" t="s">
        <v>254</v>
      </c>
      <c r="J6" s="118" t="s">
        <v>255</v>
      </c>
      <c r="K6" s="118" t="s">
        <v>256</v>
      </c>
      <c r="L6" s="118" t="s">
        <v>257</v>
      </c>
      <c r="M6" s="118" t="s">
        <v>258</v>
      </c>
      <c r="N6" s="118" t="s">
        <v>259</v>
      </c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</row>
    <row r="7" s="95" customFormat="1" ht="21" customHeight="1" spans="1:255">
      <c r="A7" s="122" t="s">
        <v>153</v>
      </c>
      <c r="B7" s="120">
        <f>C7-3</f>
        <v>49</v>
      </c>
      <c r="C7" s="120">
        <v>52</v>
      </c>
      <c r="D7" s="120">
        <f>C7+3</f>
        <v>55</v>
      </c>
      <c r="E7" s="120">
        <f>D7+3</f>
        <v>58</v>
      </c>
      <c r="F7" s="120">
        <f>E7+4</f>
        <v>62</v>
      </c>
      <c r="G7" s="121">
        <f t="shared" ref="G7:G9" si="0">F7+4</f>
        <v>66</v>
      </c>
      <c r="H7" s="108"/>
      <c r="I7" s="118" t="s">
        <v>260</v>
      </c>
      <c r="J7" s="118" t="s">
        <v>261</v>
      </c>
      <c r="K7" s="118" t="s">
        <v>261</v>
      </c>
      <c r="L7" s="118" t="s">
        <v>262</v>
      </c>
      <c r="M7" s="118" t="s">
        <v>263</v>
      </c>
      <c r="N7" s="118" t="s">
        <v>264</v>
      </c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</row>
    <row r="8" s="95" customFormat="1" ht="21" customHeight="1" spans="1:255">
      <c r="A8" s="122" t="s">
        <v>155</v>
      </c>
      <c r="B8" s="120">
        <f>C8-5</f>
        <v>69</v>
      </c>
      <c r="C8" s="120">
        <v>74</v>
      </c>
      <c r="D8" s="120">
        <f>C8+6</f>
        <v>80</v>
      </c>
      <c r="E8" s="120">
        <f>D8+6</f>
        <v>86</v>
      </c>
      <c r="F8" s="120">
        <f>E8+6</f>
        <v>92</v>
      </c>
      <c r="G8" s="121">
        <f t="shared" si="0"/>
        <v>96</v>
      </c>
      <c r="H8" s="108"/>
      <c r="I8" s="118" t="s">
        <v>262</v>
      </c>
      <c r="J8" s="118" t="s">
        <v>262</v>
      </c>
      <c r="K8" s="118" t="s">
        <v>262</v>
      </c>
      <c r="L8" s="118" t="s">
        <v>262</v>
      </c>
      <c r="M8" s="118" t="s">
        <v>262</v>
      </c>
      <c r="N8" s="118" t="s">
        <v>262</v>
      </c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</row>
    <row r="9" s="95" customFormat="1" ht="21" customHeight="1" spans="1:255">
      <c r="A9" s="119" t="s">
        <v>156</v>
      </c>
      <c r="B9" s="120">
        <f>C9-5</f>
        <v>77</v>
      </c>
      <c r="C9" s="120">
        <v>82</v>
      </c>
      <c r="D9" s="120">
        <f>C9+6</f>
        <v>88</v>
      </c>
      <c r="E9" s="120">
        <f>D9+6</f>
        <v>94</v>
      </c>
      <c r="F9" s="120">
        <f>E9+6</f>
        <v>100</v>
      </c>
      <c r="G9" s="121">
        <f t="shared" si="0"/>
        <v>104</v>
      </c>
      <c r="H9" s="108"/>
      <c r="I9" s="118" t="s">
        <v>265</v>
      </c>
      <c r="J9" s="118" t="s">
        <v>266</v>
      </c>
      <c r="K9" s="118" t="s">
        <v>267</v>
      </c>
      <c r="L9" s="118" t="s">
        <v>268</v>
      </c>
      <c r="M9" s="118" t="s">
        <v>269</v>
      </c>
      <c r="N9" s="118" t="s">
        <v>270</v>
      </c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</row>
    <row r="10" s="95" customFormat="1" ht="21" customHeight="1" spans="1:255">
      <c r="A10" s="123" t="s">
        <v>158</v>
      </c>
      <c r="B10" s="120">
        <f>C10-1.6</f>
        <v>23.4</v>
      </c>
      <c r="C10" s="120">
        <v>25</v>
      </c>
      <c r="D10" s="120">
        <f>C10+1.9</f>
        <v>26.9</v>
      </c>
      <c r="E10" s="120">
        <f>D10+1.9</f>
        <v>28.8</v>
      </c>
      <c r="F10" s="120">
        <f>E10+1.9</f>
        <v>30.7</v>
      </c>
      <c r="G10" s="121">
        <f>F10+1.3</f>
        <v>32</v>
      </c>
      <c r="H10" s="108"/>
      <c r="I10" s="118" t="s">
        <v>271</v>
      </c>
      <c r="J10" s="118" t="s">
        <v>272</v>
      </c>
      <c r="K10" s="118" t="s">
        <v>273</v>
      </c>
      <c r="L10" s="118" t="s">
        <v>274</v>
      </c>
      <c r="M10" s="118" t="s">
        <v>273</v>
      </c>
      <c r="N10" s="118" t="s">
        <v>262</v>
      </c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 s="95" customFormat="1" ht="21" customHeight="1" spans="1:255">
      <c r="A11" s="119" t="s">
        <v>160</v>
      </c>
      <c r="B11" s="120">
        <f>C11-1.2</f>
        <v>22.8</v>
      </c>
      <c r="C11" s="120">
        <v>24</v>
      </c>
      <c r="D11" s="120">
        <f>C11+1.8</f>
        <v>25.8</v>
      </c>
      <c r="E11" s="120">
        <f>D11+1.8</f>
        <v>27.6</v>
      </c>
      <c r="F11" s="120">
        <f>E11+1.8</f>
        <v>29.4</v>
      </c>
      <c r="G11" s="121">
        <f>F11+0.8</f>
        <v>30.2</v>
      </c>
      <c r="H11" s="108"/>
      <c r="I11" s="118" t="s">
        <v>275</v>
      </c>
      <c r="J11" s="118" t="s">
        <v>276</v>
      </c>
      <c r="K11" s="118" t="s">
        <v>277</v>
      </c>
      <c r="L11" s="118" t="s">
        <v>278</v>
      </c>
      <c r="M11" s="118" t="s">
        <v>279</v>
      </c>
      <c r="N11" s="118" t="s">
        <v>280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</row>
    <row r="12" s="95" customFormat="1" ht="21" customHeight="1" spans="1:255">
      <c r="A12" s="119" t="s">
        <v>162</v>
      </c>
      <c r="B12" s="120">
        <f>C12-1.5</f>
        <v>23.5</v>
      </c>
      <c r="C12" s="120">
        <v>25</v>
      </c>
      <c r="D12" s="120">
        <f>C12+1.7</f>
        <v>26.7</v>
      </c>
      <c r="E12" s="120">
        <f>D12+1.7</f>
        <v>28.4</v>
      </c>
      <c r="F12" s="120">
        <f>E12+1.7</f>
        <v>30.1</v>
      </c>
      <c r="G12" s="121">
        <f>F12+1.6</f>
        <v>31.7</v>
      </c>
      <c r="H12" s="108"/>
      <c r="I12" s="118" t="s">
        <v>281</v>
      </c>
      <c r="J12" s="118" t="s">
        <v>282</v>
      </c>
      <c r="K12" s="118" t="s">
        <v>283</v>
      </c>
      <c r="L12" s="118" t="s">
        <v>284</v>
      </c>
      <c r="M12" s="118" t="s">
        <v>285</v>
      </c>
      <c r="N12" s="118" t="s">
        <v>286</v>
      </c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</row>
    <row r="13" s="95" customFormat="1" ht="21" customHeight="1" spans="1:255">
      <c r="A13" s="119" t="s">
        <v>164</v>
      </c>
      <c r="B13" s="120">
        <f>C13-1.8</f>
        <v>31.2</v>
      </c>
      <c r="C13" s="120">
        <v>33</v>
      </c>
      <c r="D13" s="120">
        <f>C13+2.25</f>
        <v>35.25</v>
      </c>
      <c r="E13" s="120">
        <f>D13+2.25</f>
        <v>37.5</v>
      </c>
      <c r="F13" s="120">
        <f>E13+2.25</f>
        <v>39.75</v>
      </c>
      <c r="G13" s="121">
        <f>F13+2</f>
        <v>41.75</v>
      </c>
      <c r="H13" s="108"/>
      <c r="I13" s="118" t="s">
        <v>287</v>
      </c>
      <c r="J13" s="118" t="s">
        <v>288</v>
      </c>
      <c r="K13" s="118" t="s">
        <v>256</v>
      </c>
      <c r="L13" s="118" t="s">
        <v>289</v>
      </c>
      <c r="M13" s="118" t="s">
        <v>290</v>
      </c>
      <c r="N13" s="118" t="s">
        <v>291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</row>
    <row r="14" s="95" customFormat="1" ht="21" customHeight="1" spans="1:255">
      <c r="A14" s="119" t="s">
        <v>167</v>
      </c>
      <c r="B14" s="124">
        <v>12.5</v>
      </c>
      <c r="C14" s="124">
        <v>12.5</v>
      </c>
      <c r="D14" s="124">
        <f>B14+1.5</f>
        <v>14</v>
      </c>
      <c r="E14" s="124">
        <v>14</v>
      </c>
      <c r="F14" s="125">
        <f>D14+1.5</f>
        <v>15.5</v>
      </c>
      <c r="G14" s="126">
        <v>15.5</v>
      </c>
      <c r="H14" s="108"/>
      <c r="I14" s="118" t="s">
        <v>262</v>
      </c>
      <c r="J14" s="118" t="s">
        <v>262</v>
      </c>
      <c r="K14" s="118" t="s">
        <v>262</v>
      </c>
      <c r="L14" s="118" t="s">
        <v>262</v>
      </c>
      <c r="M14" s="118" t="s">
        <v>262</v>
      </c>
      <c r="N14" s="118" t="s">
        <v>262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</row>
    <row r="15" s="95" customFormat="1" ht="21" customHeight="1" spans="1:255">
      <c r="A15" s="127"/>
      <c r="B15" s="128"/>
      <c r="C15" s="128"/>
      <c r="D15" s="128"/>
      <c r="E15" s="128"/>
      <c r="F15" s="128"/>
      <c r="G15" s="128"/>
      <c r="H15" s="108"/>
      <c r="I15" s="118"/>
      <c r="J15" s="118"/>
      <c r="K15" s="118"/>
      <c r="L15" s="118"/>
      <c r="M15" s="118"/>
      <c r="N15" s="11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</row>
    <row r="16" s="95" customFormat="1" ht="21" customHeight="1" spans="1:255">
      <c r="A16" s="129"/>
      <c r="B16" s="130"/>
      <c r="C16" s="130"/>
      <c r="D16" s="130"/>
      <c r="E16" s="131"/>
      <c r="F16" s="130"/>
      <c r="G16" s="130"/>
      <c r="H16" s="108"/>
      <c r="I16" s="118"/>
      <c r="J16" s="118"/>
      <c r="K16" s="118"/>
      <c r="L16" s="118"/>
      <c r="M16" s="118"/>
      <c r="N16" s="11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</row>
    <row r="17" ht="16.5" spans="1:15">
      <c r="A17" s="132"/>
      <c r="B17" s="132"/>
      <c r="C17" s="133"/>
      <c r="D17" s="133"/>
      <c r="E17" s="134"/>
      <c r="F17" s="133"/>
      <c r="G17" s="133"/>
      <c r="L17" s="95"/>
      <c r="M17" s="95"/>
      <c r="N17" s="95"/>
      <c r="O17" s="98"/>
    </row>
    <row r="18" spans="1:15">
      <c r="A18" s="135" t="s">
        <v>168</v>
      </c>
      <c r="B18" s="135"/>
      <c r="C18" s="136"/>
      <c r="D18" s="136"/>
      <c r="L18" s="95"/>
      <c r="M18" s="95"/>
      <c r="N18" s="95"/>
      <c r="O18" s="98"/>
    </row>
    <row r="19" spans="1:15">
      <c r="C19" s="96"/>
      <c r="I19" s="137" t="s">
        <v>169</v>
      </c>
      <c r="J19" s="138">
        <v>46095</v>
      </c>
      <c r="K19" s="137" t="s">
        <v>170</v>
      </c>
      <c r="L19" s="137" t="s">
        <v>131</v>
      </c>
      <c r="M19" s="137" t="s">
        <v>171</v>
      </c>
      <c r="N19" s="95" t="s">
        <v>134</v>
      </c>
      <c r="O19" s="98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20.6" style="84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293</v>
      </c>
      <c r="B2" s="5" t="s">
        <v>294</v>
      </c>
      <c r="C2" s="5" t="s">
        <v>295</v>
      </c>
      <c r="D2" s="5" t="s">
        <v>296</v>
      </c>
      <c r="E2" s="5" t="s">
        <v>297</v>
      </c>
      <c r="F2" s="5" t="s">
        <v>298</v>
      </c>
      <c r="G2" s="5" t="s">
        <v>299</v>
      </c>
      <c r="H2" s="85" t="s">
        <v>300</v>
      </c>
      <c r="I2" s="4" t="s">
        <v>301</v>
      </c>
      <c r="J2" s="4" t="s">
        <v>302</v>
      </c>
      <c r="K2" s="4" t="s">
        <v>303</v>
      </c>
      <c r="L2" s="4" t="s">
        <v>304</v>
      </c>
      <c r="M2" s="4" t="s">
        <v>305</v>
      </c>
      <c r="N2" s="5" t="s">
        <v>306</v>
      </c>
      <c r="O2" s="5" t="s">
        <v>307</v>
      </c>
    </row>
    <row r="3" s="1" customFormat="1" ht="16.5" spans="1:15">
      <c r="A3" s="4"/>
      <c r="B3" s="8"/>
      <c r="C3" s="8"/>
      <c r="D3" s="8"/>
      <c r="E3" s="8"/>
      <c r="F3" s="8"/>
      <c r="G3" s="8"/>
      <c r="H3" s="86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8"/>
      <c r="O3" s="8"/>
    </row>
    <row r="4" s="83" customFormat="1" ht="20" customHeight="1" spans="1:15">
      <c r="A4" s="30">
        <v>1</v>
      </c>
      <c r="B4" s="24" t="s">
        <v>308</v>
      </c>
      <c r="C4" s="25" t="s">
        <v>309</v>
      </c>
      <c r="D4" s="26" t="s">
        <v>110</v>
      </c>
      <c r="E4" s="27" t="s">
        <v>62</v>
      </c>
      <c r="F4" s="23" t="s">
        <v>310</v>
      </c>
      <c r="G4" s="30" t="s">
        <v>65</v>
      </c>
      <c r="H4" s="30" t="s">
        <v>65</v>
      </c>
      <c r="I4" s="87">
        <v>1</v>
      </c>
      <c r="J4" s="88">
        <v>1</v>
      </c>
      <c r="K4" s="88">
        <v>1</v>
      </c>
      <c r="L4" s="88">
        <v>0</v>
      </c>
      <c r="M4" s="30">
        <v>0</v>
      </c>
      <c r="N4" s="30">
        <f>SUM(I4:M4)</f>
        <v>3</v>
      </c>
      <c r="O4" s="30"/>
    </row>
    <row r="5" s="83" customFormat="1" ht="20" customHeight="1" spans="1:15">
      <c r="A5" s="30">
        <v>2</v>
      </c>
      <c r="B5" s="462" t="s">
        <v>311</v>
      </c>
      <c r="C5" s="25" t="s">
        <v>309</v>
      </c>
      <c r="D5" s="31" t="s">
        <v>111</v>
      </c>
      <c r="E5" s="27" t="s">
        <v>62</v>
      </c>
      <c r="F5" s="23" t="s">
        <v>310</v>
      </c>
      <c r="G5" s="89" t="s">
        <v>65</v>
      </c>
      <c r="H5" s="89" t="s">
        <v>65</v>
      </c>
      <c r="I5" s="87">
        <v>3</v>
      </c>
      <c r="J5" s="88">
        <v>2</v>
      </c>
      <c r="K5" s="88">
        <v>1</v>
      </c>
      <c r="L5" s="88">
        <v>0</v>
      </c>
      <c r="M5" s="30">
        <v>0</v>
      </c>
      <c r="N5" s="30">
        <f>SUM(I5:M5)</f>
        <v>6</v>
      </c>
      <c r="O5" s="30"/>
    </row>
    <row r="6" s="83" customFormat="1" ht="20" customHeight="1" spans="1:15">
      <c r="A6" s="30"/>
      <c r="B6" s="32"/>
      <c r="C6" s="33"/>
      <c r="D6" s="32"/>
      <c r="E6" s="27"/>
      <c r="F6" s="23"/>
      <c r="G6" s="89"/>
      <c r="H6" s="89"/>
      <c r="I6" s="87"/>
      <c r="J6" s="88"/>
      <c r="K6" s="88"/>
      <c r="L6" s="88"/>
      <c r="M6" s="30"/>
      <c r="N6" s="30"/>
      <c r="O6" s="30"/>
    </row>
    <row r="7" s="83" customFormat="1" ht="20" customHeight="1" spans="1:15">
      <c r="A7" s="30"/>
      <c r="B7" s="32"/>
      <c r="C7" s="33"/>
      <c r="D7" s="32"/>
      <c r="E7" s="27"/>
      <c r="F7" s="23"/>
      <c r="G7" s="89"/>
      <c r="H7" s="89"/>
      <c r="I7" s="87"/>
      <c r="J7" s="88"/>
      <c r="K7" s="88"/>
      <c r="L7" s="88"/>
      <c r="M7" s="30"/>
      <c r="N7" s="30"/>
      <c r="O7" s="30"/>
    </row>
    <row r="8" ht="20" customHeight="1" spans="1:15">
      <c r="A8" s="11"/>
      <c r="B8" s="76"/>
      <c r="C8" s="76"/>
      <c r="D8" s="76"/>
      <c r="E8" s="77"/>
      <c r="F8" s="76"/>
      <c r="G8" s="11"/>
      <c r="H8" s="12"/>
      <c r="I8" s="90"/>
      <c r="J8" s="91"/>
      <c r="K8" s="91"/>
      <c r="L8" s="91"/>
      <c r="M8" s="11"/>
      <c r="N8" s="11"/>
      <c r="O8" s="12"/>
    </row>
    <row r="9" ht="20" customHeight="1" spans="1:15">
      <c r="A9" s="11"/>
      <c r="B9" s="76"/>
      <c r="C9" s="76"/>
      <c r="D9" s="76"/>
      <c r="E9" s="77"/>
      <c r="F9" s="76"/>
      <c r="G9" s="11"/>
      <c r="H9" s="12"/>
      <c r="I9" s="90"/>
      <c r="J9" s="91"/>
      <c r="K9" s="91"/>
      <c r="L9" s="91"/>
      <c r="M9" s="11"/>
      <c r="N9" s="11"/>
      <c r="O9" s="12"/>
    </row>
    <row r="10" s="2" customFormat="1" ht="18.75" spans="1:15">
      <c r="A10" s="15" t="s">
        <v>312</v>
      </c>
      <c r="B10" s="16"/>
      <c r="C10" s="76"/>
      <c r="D10" s="17"/>
      <c r="E10" s="18"/>
      <c r="F10" s="76"/>
      <c r="G10" s="11"/>
      <c r="H10" s="45"/>
      <c r="I10" s="40"/>
      <c r="J10" s="15" t="s">
        <v>313</v>
      </c>
      <c r="K10" s="16"/>
      <c r="L10" s="16"/>
      <c r="M10" s="17"/>
      <c r="N10" s="16"/>
      <c r="O10" s="19"/>
    </row>
    <row r="11" ht="61" customHeight="1" spans="1:15">
      <c r="A11" s="92" t="s">
        <v>314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2026-03-19T01:08:35Z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