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esktop\探路者查货文件\3.14\TAEEO82620 尾期查货资料\9A.单次出货报告（EXCEL格式）（探路者1-6表）\"/>
    </mc:Choice>
  </mc:AlternateContent>
  <xr:revisionPtr revIDLastSave="0" documentId="13_ncr:1_{B988E458-B1BE-4340-9136-A9ACC583C722}" xr6:coauthVersionLast="36" xr6:coauthVersionMax="47" xr10:uidLastSave="{00000000-0000-0000-0000-000000000000}"/>
  <bookViews>
    <workbookView xWindow="-120" yWindow="-120" windowWidth="29040" windowHeight="15720" tabRatio="727" activeTab="6" xr2:uid="{00000000-000D-0000-FFFF-FFFF00000000}"/>
  </bookViews>
  <sheets>
    <sheet name="AQL2.5验货" sheetId="2" r:id="rId1"/>
    <sheet name="首期" sheetId="3" r:id="rId2"/>
    <sheet name="首期尺寸表" sheetId="17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 " sheetId="18" r:id="rId9"/>
    <sheet name="面料验布2" sheetId="19" r:id="rId10"/>
    <sheet name="2.面料缩率" sheetId="20" r:id="rId11"/>
    <sheet name="3.面料互染" sheetId="9" r:id="rId12"/>
    <sheet name="4.面料静水压" sheetId="10" r:id="rId13"/>
    <sheet name="5.特殊工艺测试 (2)" sheetId="21" r:id="rId14"/>
    <sheet name="6.织带类缩率测试 (2)" sheetId="22" r:id="rId15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9" l="1"/>
  <c r="H18" i="17" l="1"/>
  <c r="H21" i="17"/>
  <c r="G21" i="17"/>
  <c r="F21" i="17"/>
  <c r="E21" i="17"/>
  <c r="C21" i="17"/>
  <c r="B21" i="17"/>
  <c r="E20" i="17"/>
  <c r="F20" i="17" s="1"/>
  <c r="G20" i="17" s="1"/>
  <c r="H20" i="17" s="1"/>
  <c r="C20" i="17"/>
  <c r="B20" i="17"/>
  <c r="E19" i="17"/>
  <c r="F19" i="17" s="1"/>
  <c r="G19" i="17" s="1"/>
  <c r="H19" i="17" s="1"/>
  <c r="C19" i="17"/>
  <c r="B19" i="17"/>
  <c r="F18" i="17"/>
  <c r="G18" i="17" s="1"/>
  <c r="E18" i="17"/>
  <c r="C18" i="17"/>
  <c r="B18" i="17"/>
  <c r="E17" i="17"/>
  <c r="F17" i="17" s="1"/>
  <c r="G17" i="17" s="1"/>
  <c r="H17" i="17" s="1"/>
  <c r="C17" i="17"/>
  <c r="B17" i="17"/>
  <c r="E16" i="17"/>
  <c r="F16" i="17" s="1"/>
  <c r="G16" i="17" s="1"/>
  <c r="H16" i="17" s="1"/>
  <c r="C16" i="17"/>
  <c r="B16" i="17"/>
  <c r="E15" i="17"/>
  <c r="F15" i="17" s="1"/>
  <c r="G15" i="17" s="1"/>
  <c r="H15" i="17" s="1"/>
  <c r="C15" i="17"/>
  <c r="B15" i="17" s="1"/>
  <c r="E14" i="17"/>
  <c r="F14" i="17" s="1"/>
  <c r="G14" i="17" s="1"/>
  <c r="H14" i="17" s="1"/>
  <c r="C14" i="17"/>
  <c r="B14" i="17"/>
  <c r="E13" i="17"/>
  <c r="F13" i="17" s="1"/>
  <c r="G13" i="17" s="1"/>
  <c r="H13" i="17" s="1"/>
  <c r="C13" i="17"/>
  <c r="B13" i="17"/>
  <c r="E12" i="17"/>
  <c r="F12" i="17" s="1"/>
  <c r="G12" i="17" s="1"/>
  <c r="H12" i="17" s="1"/>
  <c r="C12" i="17"/>
  <c r="B12" i="17"/>
  <c r="E11" i="17"/>
  <c r="F11" i="17" s="1"/>
  <c r="G11" i="17" s="1"/>
  <c r="H11" i="17" s="1"/>
  <c r="C11" i="17"/>
  <c r="B11" i="17"/>
  <c r="E10" i="17"/>
  <c r="F10" i="17" s="1"/>
  <c r="G10" i="17" s="1"/>
  <c r="H10" i="17" s="1"/>
  <c r="C10" i="17"/>
  <c r="B10" i="17"/>
  <c r="E9" i="17"/>
  <c r="F9" i="17" s="1"/>
  <c r="G9" i="17" s="1"/>
  <c r="H9" i="17" s="1"/>
  <c r="C9" i="17"/>
  <c r="B9" i="17" s="1"/>
  <c r="E8" i="17"/>
  <c r="F8" i="17" s="1"/>
  <c r="G8" i="17" s="1"/>
  <c r="H8" i="17" s="1"/>
  <c r="C8" i="17"/>
  <c r="B8" i="17"/>
  <c r="E7" i="17"/>
  <c r="F7" i="17" s="1"/>
  <c r="G7" i="17" s="1"/>
  <c r="H7" i="17" s="1"/>
  <c r="C7" i="17"/>
  <c r="B7" i="17"/>
  <c r="E6" i="17"/>
  <c r="F6" i="17" s="1"/>
  <c r="G6" i="17" s="1"/>
  <c r="H6" i="17" s="1"/>
  <c r="C6" i="17"/>
  <c r="B6" i="17"/>
</calcChain>
</file>

<file path=xl/sharedStrings.xml><?xml version="1.0" encoding="utf-8"?>
<sst xmlns="http://schemas.openxmlformats.org/spreadsheetml/2006/main" count="1071" uniqueCount="397">
  <si>
    <t>QC出货报告书</t>
    <phoneticPr fontId="9" type="noConversion"/>
  </si>
  <si>
    <t>订单类别</t>
    <phoneticPr fontId="9" type="noConversion"/>
  </si>
  <si>
    <t>款号</t>
    <phoneticPr fontId="9" type="noConversion"/>
  </si>
  <si>
    <t>产品名称</t>
    <phoneticPr fontId="9" type="noConversion"/>
  </si>
  <si>
    <t>生产工厂</t>
    <phoneticPr fontId="9" type="noConversion"/>
  </si>
  <si>
    <t>订单数量</t>
    <phoneticPr fontId="9" type="noConversion"/>
  </si>
  <si>
    <t>合同日期</t>
    <phoneticPr fontId="9" type="noConversion"/>
  </si>
  <si>
    <t>检验资料确认</t>
    <phoneticPr fontId="9" type="noConversion"/>
  </si>
  <si>
    <t>色/号型数</t>
    <phoneticPr fontId="9" type="noConversion"/>
  </si>
  <si>
    <t>交货形式</t>
    <phoneticPr fontId="9" type="noConversion"/>
  </si>
  <si>
    <t>面料第三方合格报告</t>
    <phoneticPr fontId="9" type="noConversion"/>
  </si>
  <si>
    <t>有</t>
    <phoneticPr fontId="9" type="noConversion"/>
  </si>
  <si>
    <t>无</t>
    <phoneticPr fontId="9" type="noConversion"/>
  </si>
  <si>
    <t>验货次数</t>
    <phoneticPr fontId="9" type="noConversion"/>
  </si>
  <si>
    <t>非直发</t>
    <phoneticPr fontId="9" type="noConversion"/>
  </si>
  <si>
    <t>苏州库</t>
    <phoneticPr fontId="9" type="noConversion"/>
  </si>
  <si>
    <t>天津库</t>
    <phoneticPr fontId="9" type="noConversion"/>
  </si>
  <si>
    <t>直发</t>
    <phoneticPr fontId="3" type="noConversion"/>
  </si>
  <si>
    <t>成品第三方合格报告</t>
    <phoneticPr fontId="9" type="noConversion"/>
  </si>
  <si>
    <t>验货数量</t>
    <phoneticPr fontId="9" type="noConversion"/>
  </si>
  <si>
    <t>入仓数量</t>
    <phoneticPr fontId="9" type="noConversion"/>
  </si>
  <si>
    <t>中期检验报告</t>
    <phoneticPr fontId="9" type="noConversion"/>
  </si>
  <si>
    <t>检验方式</t>
    <phoneticPr fontId="9" type="noConversion"/>
  </si>
  <si>
    <t>全检</t>
    <phoneticPr fontId="9" type="noConversion"/>
  </si>
  <si>
    <t>抽检</t>
    <phoneticPr fontId="9" type="noConversion"/>
  </si>
  <si>
    <t>免检</t>
    <phoneticPr fontId="9" type="noConversion"/>
  </si>
  <si>
    <t>复检</t>
    <phoneticPr fontId="9" type="noConversion"/>
  </si>
  <si>
    <t>再复检</t>
    <phoneticPr fontId="9" type="noConversion"/>
  </si>
  <si>
    <t>中期检验重大改善项目</t>
    <phoneticPr fontId="9" type="noConversion"/>
  </si>
  <si>
    <t>改善结果</t>
    <phoneticPr fontId="9" type="noConversion"/>
  </si>
  <si>
    <t>已改善</t>
    <phoneticPr fontId="9" type="noConversion"/>
  </si>
  <si>
    <t>全色耐洗水测试</t>
    <phoneticPr fontId="9" type="noConversion"/>
  </si>
  <si>
    <t>洗后结果</t>
  </si>
  <si>
    <t>无异常</t>
    <phoneticPr fontId="9" type="noConversion"/>
  </si>
  <si>
    <t>洗水前后缩量正常</t>
    <phoneticPr fontId="3" type="noConversion"/>
  </si>
  <si>
    <t>【附属资料确认】</t>
    <phoneticPr fontId="9" type="noConversion"/>
  </si>
  <si>
    <t>洗水唛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</si>
  <si>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</si>
  <si>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</si>
  <si>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</si>
  <si>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正</t>
    <phoneticPr fontId="9" type="noConversion"/>
  </si>
  <si>
    <t>误</t>
    <phoneticPr fontId="9" type="noConversion"/>
  </si>
  <si>
    <t>装箱数量</t>
    <phoneticPr fontId="9" type="noConversion"/>
  </si>
  <si>
    <t>误</t>
    <phoneticPr fontId="9" type="noConversion"/>
  </si>
  <si>
    <t>合格证</t>
    <phoneticPr fontId="9" type="noConversion"/>
  </si>
  <si>
    <t>缝纫用线</t>
    <phoneticPr fontId="9" type="noConversion"/>
  </si>
  <si>
    <t>箱唛表示</t>
    <phoneticPr fontId="9" type="noConversion"/>
  </si>
  <si>
    <t>吊牌</t>
    <phoneticPr fontId="9" type="noConversion"/>
  </si>
  <si>
    <t>包装方式</t>
    <phoneticPr fontId="9" type="noConversion"/>
  </si>
  <si>
    <t>正</t>
    <phoneticPr fontId="9" type="noConversion"/>
  </si>
  <si>
    <t>误</t>
    <phoneticPr fontId="9" type="noConversion"/>
  </si>
  <si>
    <t>纸箱规格</t>
    <phoneticPr fontId="9" type="noConversion"/>
  </si>
  <si>
    <t>正</t>
    <phoneticPr fontId="9" type="noConversion"/>
  </si>
  <si>
    <t>误</t>
    <phoneticPr fontId="9" type="noConversion"/>
  </si>
  <si>
    <t>【检验时成品完成情况及检验明细】</t>
    <phoneticPr fontId="9" type="noConversion"/>
  </si>
  <si>
    <t>②检验明细：</t>
    <phoneticPr fontId="9" type="noConversion"/>
  </si>
  <si>
    <t>②规格异常情况</t>
    <phoneticPr fontId="9" type="noConversion"/>
  </si>
  <si>
    <t>情况说明：</t>
    <phoneticPr fontId="9" type="noConversion"/>
  </si>
  <si>
    <t xml:space="preserve">【问题点描述】  </t>
    <phoneticPr fontId="9" type="noConversion"/>
  </si>
  <si>
    <t>【检验结果】</t>
    <phoneticPr fontId="9" type="noConversion"/>
  </si>
  <si>
    <t>合格：（正常接收）</t>
    <phoneticPr fontId="9" type="noConversion"/>
  </si>
  <si>
    <t xml:space="preserve">         不合格：</t>
    <phoneticPr fontId="9" type="noConversion"/>
  </si>
  <si>
    <t>①返工翻修</t>
    <phoneticPr fontId="9" type="noConversion"/>
  </si>
  <si>
    <t>②让步接受</t>
    <phoneticPr fontId="9" type="noConversion"/>
  </si>
  <si>
    <t>③拒绝接收</t>
    <phoneticPr fontId="9" type="noConversion"/>
  </si>
  <si>
    <t>备注：</t>
    <phoneticPr fontId="9" type="noConversion"/>
  </si>
  <si>
    <t>请按照以上提出的问题点改正</t>
    <phoneticPr fontId="3" type="noConversion"/>
  </si>
  <si>
    <t>检验部门</t>
    <phoneticPr fontId="9" type="noConversion"/>
  </si>
  <si>
    <t>服装QC部门</t>
    <phoneticPr fontId="9" type="noConversion"/>
  </si>
  <si>
    <t>检验人</t>
    <phoneticPr fontId="9" type="noConversion"/>
  </si>
  <si>
    <t>查验时间</t>
    <phoneticPr fontId="9" type="noConversion"/>
  </si>
  <si>
    <t>工厂负责人</t>
    <phoneticPr fontId="9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</si>
  <si>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</si>
  <si>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</si>
  <si>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</si>
  <si>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</si>
  <si>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</si>
  <si>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</si>
  <si>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</si>
  <si>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</si>
  <si>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</si>
  <si>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</si>
  <si>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</si>
  <si>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</si>
  <si>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</si>
  <si>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</si>
  <si>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验货时间：</t>
  </si>
  <si>
    <t>跟单QC:</t>
  </si>
  <si>
    <t>工厂负责人：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</si>
  <si>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</si>
  <si>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</si>
  <si>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</si>
  <si>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</si>
  <si>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</si>
  <si>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</si>
  <si>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</si>
  <si>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</si>
  <si>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</si>
  <si>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</si>
  <si>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</si>
  <si>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</si>
  <si>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</si>
  <si>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</si>
  <si>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</si>
  <si>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</si>
  <si>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</si>
  <si>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</si>
  <si>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</si>
  <si>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</si>
  <si>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</si>
  <si>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</si>
  <si>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</si>
  <si>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</si>
  <si>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</si>
  <si>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</si>
  <si>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</si>
  <si>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</si>
  <si>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</si>
  <si>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</si>
  <si>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</si>
  <si>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</si>
  <si>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</si>
  <si>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</si>
  <si>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</si>
  <si>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</si>
  <si>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</si>
  <si>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</si>
  <si>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</si>
  <si>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</si>
  <si>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</si>
  <si>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</si>
  <si>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</si>
  <si>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</si>
  <si>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</si>
  <si>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</si>
  <si>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</si>
  <si>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</si>
  <si>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</si>
  <si>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</si>
  <si>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</si>
  <si>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</si>
  <si>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</si>
  <si>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</si>
  <si>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</si>
  <si>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</si>
  <si>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</si>
  <si>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</si>
  <si>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</si>
  <si>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</si>
  <si>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</si>
  <si>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</si>
  <si>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</si>
  <si>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</si>
  <si>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</si>
  <si>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9" type="noConversion"/>
  </si>
  <si>
    <t>订单类别</t>
    <phoneticPr fontId="9" type="noConversion"/>
  </si>
  <si>
    <t>合同签订方</t>
    <phoneticPr fontId="9" type="noConversion"/>
  </si>
  <si>
    <t>生产工厂</t>
    <phoneticPr fontId="9" type="noConversion"/>
  </si>
  <si>
    <t>订单基础信息</t>
    <phoneticPr fontId="9" type="noConversion"/>
  </si>
  <si>
    <t>生产•出货进度</t>
    <phoneticPr fontId="9" type="noConversion"/>
  </si>
  <si>
    <t>指示•确认资料</t>
    <phoneticPr fontId="9" type="noConversion"/>
  </si>
  <si>
    <t>合同交期</t>
    <phoneticPr fontId="9" type="noConversion"/>
  </si>
  <si>
    <t>产前确认样</t>
    <phoneticPr fontId="9" type="noConversion"/>
  </si>
  <si>
    <t>有</t>
    <phoneticPr fontId="9" type="noConversion"/>
  </si>
  <si>
    <t>品名</t>
    <phoneticPr fontId="9" type="noConversion"/>
  </si>
  <si>
    <t>上线日</t>
    <phoneticPr fontId="9" type="noConversion"/>
  </si>
  <si>
    <t>原辅材料卡</t>
    <phoneticPr fontId="9" type="noConversion"/>
  </si>
  <si>
    <t>缝制预计完成日</t>
    <phoneticPr fontId="9" type="noConversion"/>
  </si>
  <si>
    <t>大货面料确认样</t>
    <phoneticPr fontId="9" type="noConversion"/>
  </si>
  <si>
    <t>包装预计完成日</t>
    <phoneticPr fontId="9" type="noConversion"/>
  </si>
  <si>
    <t>印花、刺绣确认样</t>
    <phoneticPr fontId="9" type="noConversion"/>
  </si>
  <si>
    <t>预计发货时间</t>
    <phoneticPr fontId="9" type="noConversion"/>
  </si>
  <si>
    <t>洗唛、合格证指示资料</t>
    <phoneticPr fontId="9" type="noConversion"/>
  </si>
  <si>
    <t>确认资料缺失内容说明：</t>
    <phoneticPr fontId="9" type="noConversion"/>
  </si>
  <si>
    <t>【工艺确认】</t>
    <phoneticPr fontId="9" type="noConversion"/>
  </si>
  <si>
    <t>原材料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</si>
  <si>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</si>
  <si>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</si>
  <si>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</si>
  <si>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无此工艺</t>
    <phoneticPr fontId="9" type="noConversion"/>
  </si>
  <si>
    <t>辅料使用</t>
    <phoneticPr fontId="9" type="noConversion"/>
  </si>
  <si>
    <t>胶膜工艺</t>
    <phoneticPr fontId="9" type="noConversion"/>
  </si>
  <si>
    <t>无此工艺</t>
    <phoneticPr fontId="9" type="noConversion"/>
  </si>
  <si>
    <t>合格证</t>
    <phoneticPr fontId="9" type="noConversion"/>
  </si>
  <si>
    <t>正</t>
    <phoneticPr fontId="9" type="noConversion"/>
  </si>
  <si>
    <t>误</t>
    <phoneticPr fontId="9" type="noConversion"/>
  </si>
  <si>
    <t>制作工艺</t>
    <phoneticPr fontId="9" type="noConversion"/>
  </si>
  <si>
    <t>压胶水压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</si>
  <si>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</si>
  <si>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</si>
  <si>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</si>
  <si>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缝纫用线</t>
    <phoneticPr fontId="9" type="noConversion"/>
  </si>
  <si>
    <t>补充事项：</t>
    <phoneticPr fontId="9" type="noConversion"/>
  </si>
  <si>
    <t>【面料品质确认】</t>
    <phoneticPr fontId="9" type="noConversion"/>
  </si>
  <si>
    <t>物性检测</t>
    <phoneticPr fontId="9" type="noConversion"/>
  </si>
  <si>
    <t>OK</t>
    <phoneticPr fontId="9" type="noConversion"/>
  </si>
  <si>
    <t>NG</t>
    <phoneticPr fontId="9" type="noConversion"/>
  </si>
  <si>
    <t>面料颜色</t>
    <phoneticPr fontId="9" type="noConversion"/>
  </si>
  <si>
    <t>互染测试</t>
    <phoneticPr fontId="9" type="noConversion"/>
  </si>
  <si>
    <t>外观查验</t>
    <phoneticPr fontId="9" type="noConversion"/>
  </si>
  <si>
    <t>面料缸差</t>
    <phoneticPr fontId="9" type="noConversion"/>
  </si>
  <si>
    <t>水洗缩率</t>
    <phoneticPr fontId="9" type="noConversion"/>
  </si>
  <si>
    <t>问题描述：</t>
    <phoneticPr fontId="9" type="noConversion"/>
  </si>
  <si>
    <t>【裁剪完成情况】</t>
    <phoneticPr fontId="9" type="noConversion"/>
  </si>
  <si>
    <t>①裁剪完成比例（%）：</t>
    <phoneticPr fontId="9" type="noConversion"/>
  </si>
  <si>
    <t xml:space="preserve">     号型     颜色</t>
    <phoneticPr fontId="9" type="noConversion"/>
  </si>
  <si>
    <t>XXS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</si>
  <si>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</si>
  <si>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</si>
  <si>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</si>
  <si>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</si>
  <si>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</si>
  <si>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</si>
  <si>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XXXL</t>
    <phoneticPr fontId="9" type="noConversion"/>
  </si>
  <si>
    <t>XXXXL</t>
    <phoneticPr fontId="9" type="noConversion"/>
  </si>
  <si>
    <t>未裁齐原因</t>
    <phoneticPr fontId="9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</si>
  <si>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9" type="noConversion"/>
  </si>
  <si>
    <t>【规格确认】</t>
    <phoneticPr fontId="9" type="noConversion"/>
  </si>
  <si>
    <t>①规格测量明细以插入附件形式列明，并注明洗前洗后规格</t>
    <phoneticPr fontId="9" type="noConversion"/>
  </si>
  <si>
    <t>备注：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</si>
  <si>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9" type="noConversion"/>
  </si>
  <si>
    <t>以上问题请及时改正。</t>
    <phoneticPr fontId="9" type="noConversion"/>
  </si>
  <si>
    <t>【耐洗水确认】</t>
    <phoneticPr fontId="9" type="noConversion"/>
  </si>
  <si>
    <t>粘衬</t>
    <phoneticPr fontId="9" type="noConversion"/>
  </si>
  <si>
    <t>OK</t>
    <phoneticPr fontId="9" type="noConversion"/>
  </si>
  <si>
    <t>胶膜</t>
    <phoneticPr fontId="9" type="noConversion"/>
  </si>
  <si>
    <t>扭曲</t>
    <phoneticPr fontId="9" type="noConversion"/>
  </si>
  <si>
    <t>压胶水压</t>
    <phoneticPr fontId="9" type="noConversion"/>
  </si>
  <si>
    <t>水洗缩率</t>
    <phoneticPr fontId="9" type="noConversion"/>
  </si>
  <si>
    <t>补充事项：</t>
    <phoneticPr fontId="9" type="noConversion"/>
  </si>
  <si>
    <t>【重大改善说明及整改复核时间】</t>
    <phoneticPr fontId="9" type="noConversion"/>
  </si>
  <si>
    <t>检验部门</t>
    <phoneticPr fontId="9" type="noConversion"/>
  </si>
  <si>
    <t>服装品控部</t>
    <phoneticPr fontId="9" type="noConversion"/>
  </si>
  <si>
    <t>检验担当</t>
    <phoneticPr fontId="9" type="noConversion"/>
  </si>
  <si>
    <t>查验时间</t>
    <phoneticPr fontId="9" type="noConversion"/>
  </si>
  <si>
    <t>工厂负责人</t>
    <phoneticPr fontId="9" type="noConversion"/>
  </si>
  <si>
    <t>【整改结果】</t>
    <phoneticPr fontId="9" type="noConversion"/>
  </si>
  <si>
    <t>复核时间</t>
    <phoneticPr fontId="9" type="noConversion"/>
  </si>
  <si>
    <t>TOREAD-QC中期检验报告书</t>
    <phoneticPr fontId="9" type="noConversion"/>
  </si>
  <si>
    <t>合同交期</t>
    <phoneticPr fontId="9" type="noConversion"/>
  </si>
  <si>
    <t>首件检验报告</t>
    <phoneticPr fontId="9" type="noConversion"/>
  </si>
  <si>
    <t>裁剪完成数量</t>
    <phoneticPr fontId="9" type="noConversion"/>
  </si>
  <si>
    <t>首件检验未尽事项</t>
    <phoneticPr fontId="9" type="noConversion"/>
  </si>
  <si>
    <t>色/号型数</t>
    <phoneticPr fontId="9" type="noConversion"/>
  </si>
  <si>
    <t>缝制完成数量</t>
    <phoneticPr fontId="9" type="noConversion"/>
  </si>
  <si>
    <t>首件检验未尽事项内容</t>
    <phoneticPr fontId="9" type="noConversion"/>
  </si>
  <si>
    <t>包装完成数量</t>
    <phoneticPr fontId="9" type="noConversion"/>
  </si>
  <si>
    <t>预计发货时间</t>
    <phoneticPr fontId="9" type="noConversion"/>
  </si>
  <si>
    <t>原材料</t>
    <phoneticPr fontId="9" type="noConversion"/>
  </si>
  <si>
    <t>洗水唛</t>
    <phoneticPr fontId="9" type="noConversion"/>
  </si>
  <si>
    <t>印、绣花</t>
    <phoneticPr fontId="9" type="noConversion"/>
  </si>
  <si>
    <t>合格证</t>
    <phoneticPr fontId="9" type="noConversion"/>
  </si>
  <si>
    <t>缝纫用线</t>
    <phoneticPr fontId="9" type="noConversion"/>
  </si>
  <si>
    <t>备注：</t>
    <phoneticPr fontId="9" type="noConversion"/>
  </si>
  <si>
    <t>【检验明细】：检验明细（要求齐色、齐号至少10件检查）</t>
    <phoneticPr fontId="9" type="noConversion"/>
  </si>
  <si>
    <t>【耐水洗测试】：耐洗水测试明细（要求齐色、齐号）</t>
    <phoneticPr fontId="9" type="noConversion"/>
  </si>
  <si>
    <t>说明：</t>
    <phoneticPr fontId="9" type="noConversion"/>
  </si>
  <si>
    <t>印、绣花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</si>
  <si>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</si>
  <si>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</si>
  <si>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</si>
  <si>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压胶水压</t>
    <phoneticPr fontId="9" type="noConversion"/>
  </si>
  <si>
    <t>OK</t>
    <phoneticPr fontId="9" type="noConversion"/>
  </si>
  <si>
    <t>水洗缩率</t>
    <phoneticPr fontId="9" type="noConversion"/>
  </si>
  <si>
    <t>补充事项：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</si>
  <si>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9" type="noConversion"/>
  </si>
  <si>
    <t>【整改的严重缺陷及整改复核时间】</t>
    <phoneticPr fontId="9" type="noConversion"/>
  </si>
  <si>
    <t>①成品完成比例（%）：95%</t>
    <phoneticPr fontId="9" type="noConversion"/>
  </si>
  <si>
    <t>整批数量</t>
    <phoneticPr fontId="3" type="noConversion"/>
  </si>
  <si>
    <t>抽验数量</t>
    <phoneticPr fontId="3" type="noConversion"/>
  </si>
  <si>
    <t>AQL1.0</t>
    <phoneticPr fontId="3" type="noConversion"/>
  </si>
  <si>
    <t>AQL2.5</t>
    <phoneticPr fontId="3" type="noConversion"/>
  </si>
  <si>
    <t>AQL4.0</t>
    <phoneticPr fontId="3" type="noConversion"/>
  </si>
  <si>
    <t>Ac</t>
    <phoneticPr fontId="3" type="noConversion"/>
  </si>
  <si>
    <t>Re</t>
    <phoneticPr fontId="3" type="noConversion"/>
  </si>
  <si>
    <t>≤90</t>
    <phoneticPr fontId="3" type="noConversion"/>
  </si>
  <si>
    <t>91-150</t>
    <phoneticPr fontId="3" type="noConversion"/>
  </si>
  <si>
    <t>151-280</t>
    <phoneticPr fontId="3" type="noConversion"/>
  </si>
  <si>
    <t>281-500</t>
    <phoneticPr fontId="3" type="noConversion"/>
  </si>
  <si>
    <t>501-1200</t>
    <phoneticPr fontId="3" type="noConversion"/>
  </si>
  <si>
    <t>1201-3200</t>
    <phoneticPr fontId="3" type="noConversion"/>
  </si>
  <si>
    <t>3201-10000</t>
    <phoneticPr fontId="3" type="noConversion"/>
  </si>
  <si>
    <t>10001-35000</t>
    <phoneticPr fontId="3" type="noConversion"/>
  </si>
  <si>
    <t>探路者尾期验货抽验标准</t>
    <phoneticPr fontId="3" type="noConversion"/>
  </si>
  <si>
    <t>注：探路者验货按照AQL2.5验货标准实行</t>
    <phoneticPr fontId="3" type="noConversion"/>
  </si>
  <si>
    <t>注：实物要留底保存，有问题的寄公司探讨</t>
  </si>
  <si>
    <t>注：实物要留底保存，有问题的寄公司探讨</t>
    <phoneticPr fontId="3" type="noConversion"/>
  </si>
  <si>
    <t>注：问题实物要留底保存，有问题的寄公司探讨</t>
    <phoneticPr fontId="3" type="noConversion"/>
  </si>
  <si>
    <t xml:space="preserve">    1. 初期请洗测2-3件，有问题的另加测量数量。</t>
    <phoneticPr fontId="3" type="noConversion"/>
  </si>
  <si>
    <t>2.中期验货需要齐色码洗水测试，并填写洗水前后尺寸</t>
    <phoneticPr fontId="3" type="noConversion"/>
  </si>
  <si>
    <t>3.尾期验货按单量，5000件一下的齐色错码各测量3件。</t>
    <phoneticPr fontId="3" type="noConversion"/>
  </si>
  <si>
    <t>G93X蓝岩黑</t>
    <phoneticPr fontId="3" type="noConversion"/>
  </si>
  <si>
    <t xml:space="preserve"> </t>
    <phoneticPr fontId="3" type="noConversion"/>
  </si>
  <si>
    <t>TAEEAO82620</t>
    <phoneticPr fontId="3" type="noConversion"/>
  </si>
  <si>
    <t>女式外套</t>
    <phoneticPr fontId="3" type="noConversion"/>
  </si>
  <si>
    <t>东莞质品</t>
    <phoneticPr fontId="3" type="noConversion"/>
  </si>
  <si>
    <t>指示规格  FINAL SPEC</t>
    <phoneticPr fontId="3" type="noConversion"/>
  </si>
  <si>
    <t>M</t>
    <phoneticPr fontId="3" type="noConversion"/>
  </si>
  <si>
    <t>公差</t>
    <phoneticPr fontId="3" type="noConversion"/>
  </si>
  <si>
    <t>\</t>
    <phoneticPr fontId="3" type="noConversion"/>
  </si>
  <si>
    <t>+0.2</t>
    <phoneticPr fontId="3" type="noConversion"/>
  </si>
  <si>
    <t>+0.8</t>
    <phoneticPr fontId="3" type="noConversion"/>
  </si>
  <si>
    <t>肩宽</t>
  </si>
  <si>
    <t>+0.3</t>
    <phoneticPr fontId="3" type="noConversion"/>
  </si>
  <si>
    <t>袖肥/2</t>
    <phoneticPr fontId="9" type="noConversion"/>
  </si>
  <si>
    <t>李枣霞</t>
    <phoneticPr fontId="3" type="noConversion"/>
  </si>
  <si>
    <t>150/80B</t>
    <phoneticPr fontId="9" type="noConversion"/>
  </si>
  <si>
    <t>155/84B</t>
    <phoneticPr fontId="9" type="noConversion"/>
  </si>
  <si>
    <t>160/88B</t>
    <phoneticPr fontId="9" type="noConversion"/>
  </si>
  <si>
    <t>165/92B</t>
    <phoneticPr fontId="9" type="noConversion"/>
  </si>
  <si>
    <t>170/96B</t>
    <phoneticPr fontId="9" type="noConversion"/>
  </si>
  <si>
    <t>175/100B</t>
    <phoneticPr fontId="9" type="noConversion"/>
  </si>
  <si>
    <t>180/104B</t>
    <phoneticPr fontId="9" type="noConversion"/>
  </si>
  <si>
    <t>后中长</t>
    <phoneticPr fontId="9" type="noConversion"/>
  </si>
  <si>
    <t>前中长</t>
    <phoneticPr fontId="9" type="noConversion"/>
  </si>
  <si>
    <t>胸围</t>
    <phoneticPr fontId="9" type="noConversion"/>
  </si>
  <si>
    <t>腰围</t>
    <phoneticPr fontId="9" type="noConversion"/>
  </si>
  <si>
    <t>摆围</t>
    <phoneticPr fontId="9" type="noConversion"/>
  </si>
  <si>
    <t>肩点袖长</t>
  </si>
  <si>
    <t>袖肘围/2</t>
    <phoneticPr fontId="9" type="noConversion"/>
  </si>
  <si>
    <t>袖口围/2（平量）</t>
    <phoneticPr fontId="9" type="noConversion"/>
  </si>
  <si>
    <t>袖口围/2（拉量）</t>
    <phoneticPr fontId="9" type="noConversion"/>
  </si>
  <si>
    <t>前领高</t>
    <phoneticPr fontId="37" type="noConversion"/>
  </si>
  <si>
    <t>下领围</t>
    <phoneticPr fontId="9" type="noConversion"/>
  </si>
  <si>
    <t>帽高</t>
    <phoneticPr fontId="9" type="noConversion"/>
  </si>
  <si>
    <t>帽宽</t>
    <phoneticPr fontId="9" type="noConversion"/>
  </si>
  <si>
    <t>侧插袋</t>
    <phoneticPr fontId="37" type="noConversion"/>
  </si>
  <si>
    <t>+1/-1</t>
  </si>
  <si>
    <t>+0.2/-0.2</t>
  </si>
  <si>
    <t>+0.5/-0.5</t>
  </si>
  <si>
    <t>+0.3/-0.3</t>
  </si>
  <si>
    <t>-</t>
  </si>
  <si>
    <t xml:space="preserve"> 雀羽绿洗水前</t>
    <phoneticPr fontId="3" type="noConversion"/>
  </si>
  <si>
    <t xml:space="preserve"> 雀羽绿洗水后</t>
    <phoneticPr fontId="3" type="noConversion"/>
  </si>
  <si>
    <t>\</t>
  </si>
  <si>
    <t>+0.2</t>
  </si>
  <si>
    <t>-0.5</t>
  </si>
  <si>
    <t>+0.3</t>
  </si>
  <si>
    <t>+0.1</t>
  </si>
  <si>
    <t>+0.6</t>
    <phoneticPr fontId="3" type="noConversion"/>
  </si>
  <si>
    <t>跟单QC:伍云军</t>
    <phoneticPr fontId="3" type="noConversion"/>
  </si>
  <si>
    <t>S</t>
    <phoneticPr fontId="3" type="noConversion"/>
  </si>
  <si>
    <t>L</t>
    <phoneticPr fontId="3" type="noConversion"/>
  </si>
  <si>
    <t>XL</t>
    <phoneticPr fontId="3" type="noConversion"/>
  </si>
  <si>
    <t>XXL</t>
    <phoneticPr fontId="3" type="noConversion"/>
  </si>
  <si>
    <t>洗前</t>
    <phoneticPr fontId="3" type="noConversion"/>
  </si>
  <si>
    <t>洗后</t>
    <phoneticPr fontId="3" type="noConversion"/>
  </si>
  <si>
    <t>廖云高</t>
    <phoneticPr fontId="3" type="noConversion"/>
  </si>
  <si>
    <t>工厂负责人：李枣霞</t>
    <phoneticPr fontId="3" type="noConversion"/>
  </si>
  <si>
    <t>+0.5</t>
    <phoneticPr fontId="3" type="noConversion"/>
  </si>
  <si>
    <t>-0.5</t>
    <phoneticPr fontId="3" type="noConversion"/>
  </si>
  <si>
    <t>+0.7</t>
    <phoneticPr fontId="3" type="noConversion"/>
  </si>
  <si>
    <t>-0.2</t>
    <phoneticPr fontId="3" type="noConversion"/>
  </si>
  <si>
    <t>\</t>
    <phoneticPr fontId="9" type="noConversion"/>
  </si>
  <si>
    <t>-0.1</t>
    <phoneticPr fontId="9" type="noConversion"/>
  </si>
  <si>
    <t>TOREAD-面料验布测试报告登记表</t>
    <phoneticPr fontId="3" type="noConversion"/>
  </si>
  <si>
    <t>破洞</t>
    <phoneticPr fontId="3" type="noConversion"/>
  </si>
  <si>
    <t>数量</t>
    <phoneticPr fontId="3" type="noConversion"/>
  </si>
  <si>
    <t>B25079372A</t>
  </si>
  <si>
    <t>1269114M</t>
  </si>
  <si>
    <t>F68X/米色</t>
  </si>
  <si>
    <t>TAEEAO82620</t>
    <phoneticPr fontId="37" type="noConversion"/>
  </si>
  <si>
    <t>东莞超盈纺织有限公司</t>
  </si>
  <si>
    <t>有</t>
    <phoneticPr fontId="3" type="noConversion"/>
  </si>
  <si>
    <t>B25079377A</t>
  </si>
  <si>
    <t>DJ4X/雀羽绿</t>
  </si>
  <si>
    <t>制表时间：2025/10/15</t>
    <phoneticPr fontId="3" type="noConversion"/>
  </si>
  <si>
    <t>测试人签名：孙亢</t>
    <phoneticPr fontId="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</si>
  <si>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" type="noConversion"/>
  </si>
  <si>
    <t>X250903014</t>
  </si>
  <si>
    <t>FK09390</t>
  </si>
  <si>
    <t>F68X/米色(21SS米色)</t>
  </si>
  <si>
    <t>TAEEAO82620</t>
  </si>
  <si>
    <t>福建乾丰纺织科技有限公司</t>
  </si>
  <si>
    <t>X250903015</t>
  </si>
  <si>
    <t>DJ4X/雀羽绿(26SS雀羽绿)</t>
  </si>
  <si>
    <t>制表时间：2025/10/16</t>
    <phoneticPr fontId="3" type="noConversion"/>
  </si>
  <si>
    <t>超盈</t>
  </si>
  <si>
    <t>合格</t>
    <phoneticPr fontId="3" type="noConversion"/>
  </si>
  <si>
    <t>YES</t>
  </si>
  <si>
    <t>制表时间：2026/1/8</t>
    <phoneticPr fontId="3" type="noConversion"/>
  </si>
  <si>
    <t>测试人签名：黎应文</t>
    <phoneticPr fontId="3" type="noConversion"/>
  </si>
  <si>
    <t>洗测10次</t>
    <phoneticPr fontId="3" type="noConversion"/>
  </si>
  <si>
    <t>前胸</t>
    <phoneticPr fontId="3" type="noConversion"/>
  </si>
  <si>
    <t>烫标</t>
    <phoneticPr fontId="3" type="noConversion"/>
  </si>
  <si>
    <t>冠荣</t>
    <phoneticPr fontId="3" type="noConversion"/>
  </si>
  <si>
    <t>下摆</t>
    <phoneticPr fontId="3" type="noConversion"/>
  </si>
  <si>
    <t>转移印气眼</t>
    <phoneticPr fontId="3" type="noConversion"/>
  </si>
  <si>
    <t>帽子</t>
    <phoneticPr fontId="3" type="noConversion"/>
  </si>
  <si>
    <t>制表时间：1/12</t>
    <phoneticPr fontId="3" type="noConversion"/>
  </si>
  <si>
    <t>测试人签名：李孟奇</t>
    <phoneticPr fontId="3" type="noConversion"/>
  </si>
  <si>
    <t>润信</t>
    <phoneticPr fontId="3" type="noConversion"/>
  </si>
  <si>
    <t>CL7698/16/01/P</t>
    <phoneticPr fontId="3" type="noConversion"/>
  </si>
  <si>
    <t>黑色</t>
    <phoneticPr fontId="3" type="noConversion"/>
  </si>
  <si>
    <t>锦湾</t>
    <phoneticPr fontId="3" type="noConversion"/>
  </si>
  <si>
    <t>JW00021</t>
    <phoneticPr fontId="3" type="noConversion"/>
  </si>
  <si>
    <t>制表时间：1/14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</si>
</sst>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0"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431">
    <xf numFmtId="0" fontId="0" fillId="0" borderId="0" xfId="0"/>
    <xf numFmtId="0" fontId="7" fillId="0" borderId="0" xfId="1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3" xfId="11" applyFont="1" applyBorder="1" applyAlignment="1">
      <alignment horizontal="center" vertical="center"/>
    </xf>
    <xf numFmtId="0" fontId="12" fillId="0" borderId="3" xfId="11" applyFont="1" applyBorder="1">
      <alignment vertical="center"/>
    </xf>
    <xf numFmtId="0" fontId="10" fillId="0" borderId="3" xfId="11" applyFont="1" applyBorder="1">
      <alignment vertical="center"/>
    </xf>
    <xf numFmtId="0" fontId="10" fillId="0" borderId="3" xfId="11" applyFont="1" applyBorder="1" applyAlignment="1">
      <alignment horizontal="left" vertical="center"/>
    </xf>
    <xf numFmtId="0" fontId="10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right" vertical="center"/>
    </xf>
    <xf numFmtId="0" fontId="10" fillId="0" borderId="6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0" fillId="0" borderId="8" xfId="11" applyFont="1" applyBorder="1">
      <alignment vertical="center"/>
    </xf>
    <xf numFmtId="0" fontId="10" fillId="0" borderId="9" xfId="11" applyFont="1" applyBorder="1">
      <alignment vertical="center"/>
    </xf>
    <xf numFmtId="0" fontId="12" fillId="0" borderId="9" xfId="11" applyFont="1" applyBorder="1">
      <alignment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0" fillId="0" borderId="0" xfId="11" applyFont="1">
      <alignment vertical="center"/>
    </xf>
    <xf numFmtId="0" fontId="12" fillId="0" borderId="0" xfId="11" applyFont="1">
      <alignment vertical="center"/>
    </xf>
    <xf numFmtId="0" fontId="12" fillId="0" borderId="0" xfId="11" applyFont="1" applyAlignment="1">
      <alignment horizontal="left" vertical="center"/>
    </xf>
    <xf numFmtId="0" fontId="10" fillId="0" borderId="2" xfId="11" applyFont="1" applyBorder="1">
      <alignment vertical="center"/>
    </xf>
    <xf numFmtId="0" fontId="12" fillId="0" borderId="6" xfId="11" applyFont="1" applyBorder="1">
      <alignment vertical="center"/>
    </xf>
    <xf numFmtId="0" fontId="10" fillId="0" borderId="8" xfId="11" applyFont="1" applyBorder="1" applyAlignment="1">
      <alignment horizontal="left" vertical="center"/>
    </xf>
    <xf numFmtId="58" fontId="12" fillId="0" borderId="9" xfId="11" applyNumberFormat="1" applyFont="1" applyBorder="1">
      <alignment vertical="center"/>
    </xf>
    <xf numFmtId="0" fontId="16" fillId="2" borderId="0" xfId="12" applyFont="1" applyFill="1"/>
    <xf numFmtId="0" fontId="15" fillId="2" borderId="24" xfId="11" applyFont="1" applyFill="1" applyBorder="1" applyAlignment="1">
      <alignment horizontal="left" vertical="center"/>
    </xf>
    <xf numFmtId="0" fontId="15" fillId="2" borderId="25" xfId="11" applyFont="1" applyFill="1" applyBorder="1">
      <alignment vertical="center"/>
    </xf>
    <xf numFmtId="0" fontId="15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3" fillId="2" borderId="28" xfId="0" applyNumberFormat="1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/>
    </xf>
    <xf numFmtId="0" fontId="15" fillId="2" borderId="28" xfId="13" applyFont="1" applyFill="1" applyBorder="1" applyAlignment="1">
      <alignment horizontal="center" vertical="center"/>
    </xf>
    <xf numFmtId="0" fontId="15" fillId="2" borderId="31" xfId="13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2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49" fontId="16" fillId="2" borderId="33" xfId="13" applyNumberFormat="1" applyFont="1" applyFill="1" applyBorder="1" applyAlignment="1">
      <alignment horizontal="center" vertical="center"/>
    </xf>
    <xf numFmtId="49" fontId="16" fillId="2" borderId="34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left"/>
    </xf>
    <xf numFmtId="176" fontId="11" fillId="2" borderId="28" xfId="14" applyNumberFormat="1" applyFont="1" applyFill="1" applyBorder="1" applyAlignment="1">
      <alignment horizontal="center"/>
    </xf>
    <xf numFmtId="176" fontId="18" fillId="2" borderId="28" xfId="0" applyNumberFormat="1" applyFont="1" applyFill="1" applyBorder="1" applyAlignment="1">
      <alignment horizontal="center"/>
    </xf>
    <xf numFmtId="0" fontId="11" fillId="2" borderId="28" xfId="14" applyFont="1" applyFill="1" applyBorder="1" applyAlignment="1">
      <alignment horizontal="center"/>
    </xf>
    <xf numFmtId="0" fontId="16" fillId="2" borderId="35" xfId="12" applyFont="1" applyFill="1" applyBorder="1"/>
    <xf numFmtId="49" fontId="16" fillId="2" borderId="6" xfId="13" applyNumberFormat="1" applyFont="1" applyFill="1" applyBorder="1" applyAlignment="1">
      <alignment horizontal="center" vertical="center"/>
    </xf>
    <xf numFmtId="49" fontId="16" fillId="2" borderId="6" xfId="13" applyNumberFormat="1" applyFont="1" applyFill="1" applyBorder="1" applyAlignment="1">
      <alignment horizontal="right" vertical="center"/>
    </xf>
    <xf numFmtId="49" fontId="16" fillId="2" borderId="36" xfId="13" applyNumberFormat="1" applyFont="1" applyFill="1" applyBorder="1" applyAlignment="1">
      <alignment horizontal="center" vertical="center"/>
    </xf>
    <xf numFmtId="0" fontId="16" fillId="2" borderId="37" xfId="12" applyFont="1" applyFill="1" applyBorder="1"/>
    <xf numFmtId="49" fontId="16" fillId="2" borderId="38" xfId="12" applyNumberFormat="1" applyFont="1" applyFill="1" applyBorder="1" applyAlignment="1">
      <alignment horizontal="center"/>
    </xf>
    <xf numFmtId="49" fontId="16" fillId="2" borderId="38" xfId="12" applyNumberFormat="1" applyFont="1" applyFill="1" applyBorder="1" applyAlignment="1">
      <alignment horizontal="right"/>
    </xf>
    <xf numFmtId="49" fontId="16" fillId="2" borderId="38" xfId="12" applyNumberFormat="1" applyFont="1" applyFill="1" applyBorder="1" applyAlignment="1">
      <alignment horizontal="right" vertical="center"/>
    </xf>
    <xf numFmtId="49" fontId="16" fillId="2" borderId="39" xfId="12" applyNumberFormat="1" applyFont="1" applyFill="1" applyBorder="1" applyAlignment="1">
      <alignment horizontal="center"/>
    </xf>
    <xf numFmtId="49" fontId="16" fillId="2" borderId="41" xfId="12" applyNumberFormat="1" applyFont="1" applyFill="1" applyBorder="1" applyAlignment="1">
      <alignment horizontal="center"/>
    </xf>
    <xf numFmtId="49" fontId="16" fillId="2" borderId="42" xfId="12" applyNumberFormat="1" applyFont="1" applyFill="1" applyBorder="1" applyAlignment="1">
      <alignment horizontal="center"/>
    </xf>
    <xf numFmtId="49" fontId="16" fillId="2" borderId="42" xfId="13" applyNumberFormat="1" applyFont="1" applyFill="1" applyBorder="1" applyAlignment="1">
      <alignment horizontal="center" vertical="center"/>
    </xf>
    <xf numFmtId="49" fontId="16" fillId="2" borderId="43" xfId="12" applyNumberFormat="1" applyFont="1" applyFill="1" applyBorder="1" applyAlignment="1">
      <alignment horizontal="center"/>
    </xf>
    <xf numFmtId="0" fontId="15" fillId="2" borderId="0" xfId="12" applyFont="1" applyFill="1"/>
    <xf numFmtId="0" fontId="2" fillId="2" borderId="0" xfId="13" applyFont="1" applyFill="1">
      <alignment vertical="center"/>
    </xf>
    <xf numFmtId="14" fontId="15" fillId="2" borderId="0" xfId="12" applyNumberFormat="1" applyFont="1" applyFill="1"/>
    <xf numFmtId="0" fontId="20" fillId="3" borderId="28" xfId="0" applyFont="1" applyFill="1" applyBorder="1" applyAlignment="1">
      <alignment horizontal="center" vertical="center"/>
    </xf>
    <xf numFmtId="0" fontId="21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8" xfId="0" applyFont="1" applyBorder="1" applyAlignment="1">
      <alignment horizontal="center"/>
    </xf>
    <xf numFmtId="0" fontId="14" fillId="0" borderId="50" xfId="11" applyFont="1" applyBorder="1" applyAlignment="1">
      <alignment horizontal="left" vertical="center"/>
    </xf>
    <xf numFmtId="0" fontId="13" fillId="0" borderId="51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>
      <alignment vertical="center"/>
    </xf>
    <xf numFmtId="0" fontId="11" fillId="0" borderId="6" xfId="11" applyFont="1" applyBorder="1">
      <alignment vertical="center"/>
    </xf>
    <xf numFmtId="0" fontId="11" fillId="0" borderId="7" xfId="11" applyFont="1" applyBorder="1">
      <alignment vertical="center"/>
    </xf>
    <xf numFmtId="0" fontId="13" fillId="0" borderId="6" xfId="11" applyFont="1" applyBorder="1">
      <alignment vertical="center"/>
    </xf>
    <xf numFmtId="0" fontId="7" fillId="0" borderId="6" xfId="11" applyBorder="1">
      <alignment vertical="center"/>
    </xf>
    <xf numFmtId="0" fontId="13" fillId="0" borderId="8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3" fillId="0" borderId="58" xfId="11" applyFont="1" applyBorder="1">
      <alignment vertical="center"/>
    </xf>
    <xf numFmtId="0" fontId="7" fillId="0" borderId="59" xfId="11" applyBorder="1" applyAlignment="1">
      <alignment horizontal="left" vertical="center"/>
    </xf>
    <xf numFmtId="0" fontId="11" fillId="0" borderId="59" xfId="11" applyFont="1" applyBorder="1" applyAlignment="1">
      <alignment horizontal="left" vertical="center"/>
    </xf>
    <xf numFmtId="0" fontId="7" fillId="0" borderId="59" xfId="11" applyBorder="1">
      <alignment vertical="center"/>
    </xf>
    <xf numFmtId="0" fontId="13" fillId="0" borderId="59" xfId="11" applyFont="1" applyBorder="1">
      <alignment vertical="center"/>
    </xf>
    <xf numFmtId="0" fontId="11" fillId="0" borderId="60" xfId="11" applyFont="1" applyBorder="1" applyAlignment="1">
      <alignment horizontal="left" vertical="center"/>
    </xf>
    <xf numFmtId="0" fontId="7" fillId="0" borderId="6" xfId="11" applyBorder="1" applyAlignment="1">
      <alignment horizontal="left" vertical="center"/>
    </xf>
    <xf numFmtId="0" fontId="13" fillId="0" borderId="58" xfId="11" applyFont="1" applyBorder="1" applyAlignment="1">
      <alignment horizontal="center" vertical="center"/>
    </xf>
    <xf numFmtId="0" fontId="11" fillId="0" borderId="59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7" fillId="0" borderId="59" xfId="1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7" fillId="0" borderId="6" xfId="11" applyBorder="1" applyAlignment="1">
      <alignment horizontal="center" vertical="center"/>
    </xf>
    <xf numFmtId="0" fontId="13" fillId="0" borderId="0" xfId="11" applyFont="1">
      <alignment vertical="center"/>
    </xf>
    <xf numFmtId="0" fontId="28" fillId="0" borderId="61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/>
    </xf>
    <xf numFmtId="9" fontId="11" fillId="0" borderId="6" xfId="11" applyNumberFormat="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4" fillId="0" borderId="50" xfId="11" applyFont="1" applyBorder="1">
      <alignment vertical="center"/>
    </xf>
    <xf numFmtId="0" fontId="14" fillId="0" borderId="51" xfId="11" applyFont="1" applyBorder="1">
      <alignment vertical="center"/>
    </xf>
    <xf numFmtId="0" fontId="11" fillId="0" borderId="66" xfId="11" applyFont="1" applyBorder="1">
      <alignment vertical="center"/>
    </xf>
    <xf numFmtId="0" fontId="14" fillId="0" borderId="66" xfId="11" applyFont="1" applyBorder="1">
      <alignment vertical="center"/>
    </xf>
    <xf numFmtId="58" fontId="7" fillId="0" borderId="51" xfId="11" applyNumberFormat="1" applyBorder="1">
      <alignment vertical="center"/>
    </xf>
    <xf numFmtId="0" fontId="7" fillId="0" borderId="66" xfId="11" applyBorder="1">
      <alignment vertical="center"/>
    </xf>
    <xf numFmtId="0" fontId="13" fillId="0" borderId="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2" xfId="11" applyFont="1" applyBorder="1">
      <alignment vertical="center"/>
    </xf>
    <xf numFmtId="0" fontId="7" fillId="0" borderId="3" xfId="1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7" fillId="0" borderId="3" xfId="11" applyBorder="1">
      <alignment vertical="center"/>
    </xf>
    <xf numFmtId="0" fontId="13" fillId="0" borderId="3" xfId="11" applyFont="1" applyBorder="1">
      <alignment vertical="center"/>
    </xf>
    <xf numFmtId="0" fontId="11" fillId="0" borderId="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4" fillId="0" borderId="68" xfId="11" applyFont="1" applyBorder="1">
      <alignment vertical="center"/>
    </xf>
    <xf numFmtId="0" fontId="14" fillId="0" borderId="56" xfId="11" applyFont="1" applyBorder="1">
      <alignment vertical="center"/>
    </xf>
    <xf numFmtId="0" fontId="11" fillId="0" borderId="56" xfId="11" applyFont="1" applyBorder="1">
      <alignment vertical="center"/>
    </xf>
    <xf numFmtId="58" fontId="7" fillId="0" borderId="56" xfId="11" applyNumberFormat="1" applyBorder="1">
      <alignment vertical="center"/>
    </xf>
    <xf numFmtId="0" fontId="0" fillId="4" borderId="0" xfId="0" applyFill="1"/>
    <xf numFmtId="0" fontId="6" fillId="0" borderId="28" xfId="0" applyFont="1" applyBorder="1"/>
    <xf numFmtId="0" fontId="6" fillId="0" borderId="73" xfId="0" applyFont="1" applyBorder="1"/>
    <xf numFmtId="0" fontId="6" fillId="0" borderId="75" xfId="0" applyFont="1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5" borderId="28" xfId="0" applyFont="1" applyFill="1" applyBorder="1"/>
    <xf numFmtId="0" fontId="0" fillId="5" borderId="28" xfId="0" applyFill="1" applyBorder="1"/>
    <xf numFmtId="0" fontId="0" fillId="5" borderId="77" xfId="0" applyFill="1" applyBorder="1"/>
    <xf numFmtId="0" fontId="0" fillId="2" borderId="0" xfId="13" applyFont="1" applyFill="1">
      <alignment vertical="center"/>
    </xf>
    <xf numFmtId="0" fontId="33" fillId="2" borderId="25" xfId="11" applyFont="1" applyFill="1" applyBorder="1">
      <alignment vertical="center"/>
    </xf>
    <xf numFmtId="0" fontId="34" fillId="0" borderId="28" xfId="17" applyFont="1" applyBorder="1" applyAlignment="1">
      <alignment horizontal="center" vertical="center"/>
    </xf>
    <xf numFmtId="0" fontId="34" fillId="0" borderId="28" xfId="17" quotePrefix="1" applyFont="1" applyBorder="1" applyAlignment="1">
      <alignment horizontal="center" vertical="center"/>
    </xf>
    <xf numFmtId="14" fontId="34" fillId="0" borderId="28" xfId="17" applyNumberFormat="1" applyFont="1" applyBorder="1" applyAlignment="1">
      <alignment horizontal="center" vertical="center"/>
    </xf>
    <xf numFmtId="49" fontId="16" fillId="2" borderId="79" xfId="12" applyNumberFormat="1" applyFont="1" applyFill="1" applyBorder="1" applyAlignment="1">
      <alignment horizontal="right" vertical="center"/>
    </xf>
    <xf numFmtId="0" fontId="33" fillId="2" borderId="0" xfId="12" applyFont="1" applyFill="1"/>
    <xf numFmtId="0" fontId="36" fillId="0" borderId="30" xfId="17" applyFont="1" applyBorder="1" applyAlignment="1">
      <alignment horizontal="center" vertical="center"/>
    </xf>
    <xf numFmtId="0" fontId="36" fillId="0" borderId="28" xfId="17" applyFont="1" applyBorder="1" applyAlignment="1">
      <alignment horizontal="center" vertical="center"/>
    </xf>
    <xf numFmtId="0" fontId="20" fillId="0" borderId="28" xfId="17" applyFont="1" applyBorder="1" applyAlignment="1">
      <alignment horizontal="center" vertical="center"/>
    </xf>
    <xf numFmtId="0" fontId="38" fillId="0" borderId="46" xfId="17" applyFont="1" applyBorder="1" applyAlignment="1">
      <alignment horizontal="center" vertical="center"/>
    </xf>
    <xf numFmtId="176" fontId="38" fillId="0" borderId="28" xfId="17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8" xfId="17" applyFont="1" applyBorder="1" applyAlignment="1">
      <alignment horizontal="center" vertical="center"/>
    </xf>
    <xf numFmtId="0" fontId="38" fillId="6" borderId="46" xfId="18" applyNumberFormat="1" applyFont="1" applyFill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177" fontId="38" fillId="0" borderId="28" xfId="17" applyNumberFormat="1" applyFont="1" applyBorder="1" applyAlignment="1">
      <alignment horizontal="center" vertical="center"/>
    </xf>
    <xf numFmtId="0" fontId="33" fillId="2" borderId="28" xfId="12" applyFont="1" applyFill="1" applyBorder="1" applyAlignment="1">
      <alignment horizontal="center" vertical="center" wrapText="1"/>
    </xf>
    <xf numFmtId="49" fontId="15" fillId="2" borderId="28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0" fontId="15" fillId="2" borderId="28" xfId="13" applyNumberFormat="1" applyFont="1" applyFill="1" applyBorder="1" applyAlignment="1">
      <alignment horizontal="center" vertical="center"/>
    </xf>
    <xf numFmtId="0" fontId="16" fillId="2" borderId="28" xfId="13" applyNumberFormat="1" applyFont="1" applyFill="1" applyBorder="1" applyAlignment="1">
      <alignment horizontal="center" vertical="center"/>
    </xf>
    <xf numFmtId="0" fontId="16" fillId="2" borderId="28" xfId="12" applyFont="1" applyFill="1" applyBorder="1" applyAlignment="1">
      <alignment horizontal="center"/>
    </xf>
    <xf numFmtId="14" fontId="15" fillId="2" borderId="0" xfId="12" applyNumberFormat="1" applyFont="1" applyFill="1" applyAlignment="1">
      <alignment horizontal="left"/>
    </xf>
    <xf numFmtId="0" fontId="22" fillId="0" borderId="48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49" fontId="16" fillId="2" borderId="80" xfId="13" applyNumberFormat="1" applyFont="1" applyFill="1" applyBorder="1" applyAlignment="1">
      <alignment horizontal="center" vertical="center"/>
    </xf>
    <xf numFmtId="0" fontId="16" fillId="2" borderId="81" xfId="12" applyFont="1" applyFill="1" applyBorder="1" applyAlignment="1">
      <alignment horizontal="center"/>
    </xf>
    <xf numFmtId="49" fontId="16" fillId="2" borderId="84" xfId="12" applyNumberFormat="1" applyFont="1" applyFill="1" applyBorder="1" applyAlignment="1">
      <alignment horizontal="center"/>
    </xf>
    <xf numFmtId="49" fontId="16" fillId="2" borderId="28" xfId="12" applyNumberFormat="1" applyFont="1" applyFill="1" applyBorder="1" applyAlignment="1">
      <alignment horizontal="center" vertical="center"/>
    </xf>
    <xf numFmtId="0" fontId="15" fillId="2" borderId="32" xfId="13" applyFont="1" applyFill="1" applyBorder="1" applyAlignment="1">
      <alignment horizontal="center" vertical="center"/>
    </xf>
    <xf numFmtId="0" fontId="15" fillId="2" borderId="0" xfId="12" applyFont="1" applyFill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3" fillId="0" borderId="5" xfId="11" applyFont="1" applyBorder="1" applyAlignment="1">
      <alignment horizontal="left" vertical="center"/>
    </xf>
    <xf numFmtId="0" fontId="13" fillId="0" borderId="6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top"/>
    </xf>
    <xf numFmtId="0" fontId="11" fillId="0" borderId="51" xfId="11" applyFont="1" applyBorder="1" applyAlignment="1">
      <alignment horizontal="center" vertical="center"/>
    </xf>
    <xf numFmtId="0" fontId="14" fillId="0" borderId="51" xfId="11" applyFont="1" applyBorder="1" applyAlignment="1">
      <alignment horizontal="center" vertical="center"/>
    </xf>
    <xf numFmtId="0" fontId="32" fillId="0" borderId="51" xfId="11" applyFont="1" applyBorder="1" applyAlignment="1">
      <alignment horizontal="center" vertical="center"/>
    </xf>
    <xf numFmtId="0" fontId="7" fillId="0" borderId="51" xfId="11" applyBorder="1" applyAlignment="1">
      <alignment horizontal="center" vertical="center"/>
    </xf>
    <xf numFmtId="0" fontId="7" fillId="0" borderId="52" xfId="11" applyBorder="1" applyAlignment="1">
      <alignment horizontal="center" vertical="center"/>
    </xf>
    <xf numFmtId="0" fontId="13" fillId="0" borderId="20" xfId="11" applyFont="1" applyBorder="1" applyAlignment="1">
      <alignment horizontal="left" vertical="center" wrapText="1"/>
    </xf>
    <xf numFmtId="0" fontId="13" fillId="0" borderId="21" xfId="11" applyFont="1" applyBorder="1" applyAlignment="1">
      <alignment horizontal="left" vertical="center" wrapText="1"/>
    </xf>
    <xf numFmtId="0" fontId="13" fillId="0" borderId="22" xfId="11" applyFont="1" applyBorder="1" applyAlignment="1">
      <alignment horizontal="left" vertical="center" wrapText="1"/>
    </xf>
    <xf numFmtId="0" fontId="14" fillId="0" borderId="55" xfId="11" applyFont="1" applyBorder="1" applyAlignment="1">
      <alignment horizontal="left" vertical="center"/>
    </xf>
    <xf numFmtId="0" fontId="14" fillId="0" borderId="56" xfId="11" applyFont="1" applyBorder="1" applyAlignment="1">
      <alignment horizontal="left" vertical="center"/>
    </xf>
    <xf numFmtId="0" fontId="14" fillId="0" borderId="57" xfId="11" applyFont="1" applyBorder="1" applyAlignment="1">
      <alignment horizontal="left" vertical="center"/>
    </xf>
    <xf numFmtId="0" fontId="13" fillId="0" borderId="58" xfId="11" applyFont="1" applyBorder="1" applyAlignment="1">
      <alignment horizontal="left" vertical="center"/>
    </xf>
    <xf numFmtId="0" fontId="13" fillId="0" borderId="59" xfId="11" applyFont="1" applyBorder="1" applyAlignment="1">
      <alignment horizontal="left" vertical="center"/>
    </xf>
    <xf numFmtId="0" fontId="13" fillId="0" borderId="60" xfId="11" applyFont="1" applyBorder="1" applyAlignment="1">
      <alignment horizontal="left" vertical="center"/>
    </xf>
    <xf numFmtId="14" fontId="11" fillId="0" borderId="9" xfId="11" applyNumberFormat="1" applyFont="1" applyBorder="1" applyAlignment="1">
      <alignment horizontal="center" vertical="center"/>
    </xf>
    <xf numFmtId="14" fontId="11" fillId="0" borderId="10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14" fontId="11" fillId="0" borderId="6" xfId="11" applyNumberFormat="1" applyFont="1" applyBorder="1" applyAlignment="1">
      <alignment horizontal="center" vertical="center"/>
    </xf>
    <xf numFmtId="14" fontId="11" fillId="0" borderId="7" xfId="11" applyNumberFormat="1" applyFont="1" applyBorder="1" applyAlignment="1">
      <alignment horizontal="center" vertical="center"/>
    </xf>
    <xf numFmtId="0" fontId="11" fillId="0" borderId="14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9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3" fillId="0" borderId="10" xfId="11" applyFont="1" applyBorder="1" applyAlignment="1">
      <alignment horizontal="left" vertical="center"/>
    </xf>
    <xf numFmtId="0" fontId="13" fillId="0" borderId="53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3" fillId="0" borderId="54" xfId="11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1" fillId="0" borderId="19" xfId="11" applyNumberFormat="1" applyFont="1" applyBorder="1" applyAlignment="1">
      <alignment horizontal="left" vertical="center"/>
    </xf>
    <xf numFmtId="9" fontId="11" fillId="0" borderId="12" xfId="11" applyNumberFormat="1" applyFont="1" applyBorder="1" applyAlignment="1">
      <alignment horizontal="left" vertical="center"/>
    </xf>
    <xf numFmtId="9" fontId="11" fillId="0" borderId="13" xfId="11" applyNumberFormat="1" applyFont="1" applyBorder="1" applyAlignment="1">
      <alignment horizontal="left" vertical="center"/>
    </xf>
    <xf numFmtId="9" fontId="11" fillId="0" borderId="20" xfId="11" applyNumberFormat="1" applyFont="1" applyBorder="1" applyAlignment="1">
      <alignment horizontal="left" vertical="center"/>
    </xf>
    <xf numFmtId="9" fontId="11" fillId="0" borderId="21" xfId="11" applyNumberFormat="1" applyFont="1" applyBorder="1" applyAlignment="1">
      <alignment horizontal="left" vertical="center"/>
    </xf>
    <xf numFmtId="9" fontId="11" fillId="0" borderId="22" xfId="11" applyNumberFormat="1" applyFont="1" applyBorder="1" applyAlignment="1">
      <alignment horizontal="left" vertical="center"/>
    </xf>
    <xf numFmtId="0" fontId="10" fillId="0" borderId="58" xfId="11" applyFont="1" applyBorder="1" applyAlignment="1">
      <alignment horizontal="left" vertical="center"/>
    </xf>
    <xf numFmtId="0" fontId="10" fillId="0" borderId="59" xfId="11" applyFont="1" applyBorder="1" applyAlignment="1">
      <alignment horizontal="left" vertical="center"/>
    </xf>
    <xf numFmtId="0" fontId="10" fillId="0" borderId="60" xfId="11" applyFont="1" applyBorder="1" applyAlignment="1">
      <alignment horizontal="left" vertical="center"/>
    </xf>
    <xf numFmtId="0" fontId="14" fillId="0" borderId="18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62" xfId="11" applyFont="1" applyBorder="1" applyAlignment="1">
      <alignment horizontal="left" vertical="center"/>
    </xf>
    <xf numFmtId="0" fontId="10" fillId="0" borderId="21" xfId="11" applyFont="1" applyBorder="1" applyAlignment="1">
      <alignment horizontal="left" vertical="center"/>
    </xf>
    <xf numFmtId="0" fontId="10" fillId="0" borderId="22" xfId="11" applyFont="1" applyBorder="1" applyAlignment="1">
      <alignment horizontal="left" vertical="center"/>
    </xf>
    <xf numFmtId="0" fontId="11" fillId="0" borderId="63" xfId="11" applyFont="1" applyBorder="1" applyAlignment="1">
      <alignment horizontal="left" vertical="center"/>
    </xf>
    <xf numFmtId="0" fontId="11" fillId="0" borderId="64" xfId="11" applyFont="1" applyBorder="1" applyAlignment="1">
      <alignment horizontal="left" vertical="center"/>
    </xf>
    <xf numFmtId="0" fontId="11" fillId="0" borderId="65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2" xfId="11" applyFont="1" applyBorder="1" applyAlignment="1">
      <alignment horizontal="left" vertical="center"/>
    </xf>
    <xf numFmtId="0" fontId="11" fillId="0" borderId="53" xfId="11" applyFont="1" applyBorder="1" applyAlignment="1">
      <alignment horizontal="left" vertical="center"/>
    </xf>
    <xf numFmtId="0" fontId="11" fillId="0" borderId="18" xfId="11" applyFont="1" applyBorder="1" applyAlignment="1">
      <alignment horizontal="left" vertical="center"/>
    </xf>
    <xf numFmtId="0" fontId="11" fillId="0" borderId="54" xfId="11" applyFont="1" applyBorder="1" applyAlignment="1">
      <alignment horizontal="left" vertical="center"/>
    </xf>
    <xf numFmtId="0" fontId="29" fillId="0" borderId="56" xfId="11" applyFont="1" applyBorder="1" applyAlignment="1">
      <alignment horizontal="center" vertical="center"/>
    </xf>
    <xf numFmtId="0" fontId="14" fillId="0" borderId="18" xfId="11" applyFont="1" applyBorder="1" applyAlignment="1">
      <alignment horizontal="center" vertical="center"/>
    </xf>
    <xf numFmtId="0" fontId="14" fillId="0" borderId="67" xfId="11" applyFont="1" applyBorder="1" applyAlignment="1">
      <alignment horizontal="center" vertical="center"/>
    </xf>
    <xf numFmtId="0" fontId="11" fillId="0" borderId="66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0" fontId="15" fillId="2" borderId="0" xfId="12" applyFont="1" applyFill="1" applyAlignment="1">
      <alignment horizontal="center"/>
    </xf>
    <xf numFmtId="0" fontId="16" fillId="2" borderId="0" xfId="12" applyFont="1" applyFill="1" applyAlignment="1">
      <alignment horizontal="center"/>
    </xf>
    <xf numFmtId="0" fontId="33" fillId="2" borderId="25" xfId="11" applyFont="1" applyFill="1" applyBorder="1" applyAlignment="1">
      <alignment horizontal="center" vertical="center"/>
    </xf>
    <xf numFmtId="0" fontId="16" fillId="2" borderId="25" xfId="12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/>
    </xf>
    <xf numFmtId="0" fontId="16" fillId="2" borderId="40" xfId="12" applyFont="1" applyFill="1" applyBorder="1" applyAlignment="1">
      <alignment horizontal="center"/>
    </xf>
    <xf numFmtId="0" fontId="33" fillId="2" borderId="26" xfId="11" applyFont="1" applyFill="1" applyBorder="1" applyAlignment="1">
      <alignment horizontal="center" vertical="center"/>
    </xf>
    <xf numFmtId="0" fontId="15" fillId="2" borderId="27" xfId="12" applyFont="1" applyFill="1" applyBorder="1" applyAlignment="1">
      <alignment horizontal="center" vertical="center"/>
    </xf>
    <xf numFmtId="0" fontId="15" fillId="2" borderId="28" xfId="12" applyFont="1" applyFill="1" applyBorder="1" applyAlignment="1">
      <alignment horizontal="center" vertical="center"/>
    </xf>
    <xf numFmtId="0" fontId="15" fillId="2" borderId="29" xfId="12" applyFont="1" applyFill="1" applyBorder="1" applyAlignment="1">
      <alignment horizontal="center" vertical="center"/>
    </xf>
    <xf numFmtId="176" fontId="35" fillId="2" borderId="45" xfId="0" applyNumberFormat="1" applyFont="1" applyFill="1" applyBorder="1" applyAlignment="1">
      <alignment horizontal="center" vertical="center"/>
    </xf>
    <xf numFmtId="176" fontId="35" fillId="2" borderId="46" xfId="0" applyNumberFormat="1" applyFont="1" applyFill="1" applyBorder="1" applyAlignment="1">
      <alignment horizontal="center" vertical="center"/>
    </xf>
    <xf numFmtId="0" fontId="30" fillId="0" borderId="1" xfId="11" applyFont="1" applyBorder="1" applyAlignment="1">
      <alignment horizontal="center" vertical="top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8" xfId="11" applyFont="1" applyBorder="1" applyAlignment="1">
      <alignment horizontal="left"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4" fillId="0" borderId="0" xfId="11" applyFont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4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23" xfId="11" applyFont="1" applyBorder="1" applyAlignment="1">
      <alignment horizontal="left" vertical="center"/>
    </xf>
    <xf numFmtId="0" fontId="12" fillId="0" borderId="14" xfId="11" applyFont="1" applyBorder="1" applyAlignment="1">
      <alignment horizontal="left" vertical="center"/>
    </xf>
    <xf numFmtId="0" fontId="10" fillId="0" borderId="14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left" vertical="center"/>
    </xf>
    <xf numFmtId="0" fontId="11" fillId="0" borderId="19" xfId="11" applyFont="1" applyBorder="1" applyAlignment="1">
      <alignment horizontal="left" vertical="center"/>
    </xf>
    <xf numFmtId="0" fontId="11" fillId="0" borderId="12" xfId="11" applyFont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3" fillId="0" borderId="16" xfId="11" applyFont="1" applyBorder="1" applyAlignment="1">
      <alignment horizontal="left" vertical="center"/>
    </xf>
    <xf numFmtId="0" fontId="11" fillId="0" borderId="56" xfId="11" applyFont="1" applyBorder="1" applyAlignment="1">
      <alignment horizontal="center" vertical="center"/>
    </xf>
    <xf numFmtId="0" fontId="14" fillId="0" borderId="56" xfId="11" applyFont="1" applyBorder="1" applyAlignment="1">
      <alignment horizontal="center" vertical="center"/>
    </xf>
    <xf numFmtId="0" fontId="11" fillId="0" borderId="69" xfId="11" applyFont="1" applyBorder="1" applyAlignment="1">
      <alignment horizontal="center" vertical="center"/>
    </xf>
    <xf numFmtId="0" fontId="14" fillId="0" borderId="58" xfId="11" applyFont="1" applyBorder="1" applyAlignment="1">
      <alignment horizontal="center" vertical="center"/>
    </xf>
    <xf numFmtId="0" fontId="14" fillId="0" borderId="59" xfId="11" applyFont="1" applyBorder="1" applyAlignment="1">
      <alignment horizontal="center" vertical="center"/>
    </xf>
    <xf numFmtId="0" fontId="14" fillId="0" borderId="60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7" fillId="0" borderId="56" xfId="11" applyBorder="1" applyAlignment="1">
      <alignment horizontal="center" vertical="center"/>
    </xf>
    <xf numFmtId="0" fontId="7" fillId="0" borderId="69" xfId="11" applyBorder="1" applyAlignment="1">
      <alignment horizontal="center" vertical="center"/>
    </xf>
    <xf numFmtId="0" fontId="16" fillId="2" borderId="47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4" fontId="15" fillId="2" borderId="0" xfId="12" applyNumberFormat="1" applyFont="1" applyFill="1" applyAlignment="1">
      <alignment horizontal="center" vertical="center"/>
    </xf>
    <xf numFmtId="0" fontId="16" fillId="2" borderId="25" xfId="11" applyFont="1" applyFill="1" applyBorder="1" applyAlignment="1">
      <alignment horizontal="center" vertical="center"/>
    </xf>
    <xf numFmtId="0" fontId="15" fillId="2" borderId="47" xfId="12" applyFont="1" applyFill="1" applyBorder="1" applyAlignment="1">
      <alignment horizontal="center" vertical="center"/>
    </xf>
    <xf numFmtId="0" fontId="15" fillId="2" borderId="48" xfId="12" applyFont="1" applyFill="1" applyBorder="1" applyAlignment="1">
      <alignment horizontal="center" vertical="center"/>
    </xf>
    <xf numFmtId="0" fontId="15" fillId="2" borderId="31" xfId="12" applyFont="1" applyFill="1" applyBorder="1" applyAlignment="1">
      <alignment horizontal="center" vertical="center"/>
    </xf>
    <xf numFmtId="0" fontId="15" fillId="2" borderId="82" xfId="11" applyFont="1" applyFill="1" applyBorder="1" applyAlignment="1">
      <alignment horizontal="center" vertical="center"/>
    </xf>
    <xf numFmtId="0" fontId="15" fillId="2" borderId="85" xfId="11" applyFont="1" applyFill="1" applyBorder="1" applyAlignment="1">
      <alignment horizontal="center" vertical="center"/>
    </xf>
    <xf numFmtId="0" fontId="15" fillId="2" borderId="83" xfId="11" applyFont="1" applyFill="1" applyBorder="1" applyAlignment="1">
      <alignment horizontal="center" vertical="center"/>
    </xf>
    <xf numFmtId="0" fontId="15" fillId="2" borderId="86" xfId="11" applyFont="1" applyFill="1" applyBorder="1" applyAlignment="1">
      <alignment horizontal="center" vertical="center"/>
    </xf>
    <xf numFmtId="0" fontId="16" fillId="2" borderId="26" xfId="11" applyFont="1" applyFill="1" applyBorder="1" applyAlignment="1">
      <alignment horizontal="center" vertical="center"/>
    </xf>
    <xf numFmtId="0" fontId="12" fillId="0" borderId="9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7" fillId="0" borderId="17" xfId="11" applyBorder="1" applyAlignment="1">
      <alignment horizontal="left" vertical="center"/>
    </xf>
    <xf numFmtId="0" fontId="7" fillId="0" borderId="15" xfId="11" applyBorder="1" applyAlignment="1">
      <alignment horizontal="left" vertical="center"/>
    </xf>
    <xf numFmtId="0" fontId="7" fillId="0" borderId="16" xfId="1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4" fillId="0" borderId="17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2" xfId="11" applyFont="1" applyBorder="1" applyAlignment="1">
      <alignment horizontal="left" vertical="center"/>
    </xf>
    <xf numFmtId="0" fontId="13" fillId="0" borderId="3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0" fillId="0" borderId="23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 wrapText="1"/>
    </xf>
    <xf numFmtId="0" fontId="12" fillId="0" borderId="6" xfId="11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7" fillId="0" borderId="9" xfId="11" applyBorder="1" applyAlignment="1">
      <alignment horizontal="center" vertical="center"/>
    </xf>
    <xf numFmtId="0" fontId="7" fillId="0" borderId="10" xfId="1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1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6" xfId="11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1" fillId="0" borderId="9" xfId="11" applyFont="1" applyBorder="1" applyAlignment="1">
      <alignment horizontal="right" vertical="center"/>
    </xf>
    <xf numFmtId="0" fontId="10" fillId="0" borderId="9" xfId="11" applyFont="1" applyBorder="1" applyAlignment="1">
      <alignment horizontal="left" vertical="center"/>
    </xf>
    <xf numFmtId="0" fontId="8" fillId="0" borderId="1" xfId="11" applyFont="1" applyBorder="1" applyAlignment="1">
      <alignment horizontal="center" vertical="top"/>
    </xf>
    <xf numFmtId="0" fontId="11" fillId="0" borderId="3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58" fontId="12" fillId="0" borderId="6" xfId="11" applyNumberFormat="1" applyFont="1" applyBorder="1" applyAlignment="1">
      <alignment horizontal="center" vertical="center"/>
    </xf>
    <xf numFmtId="0" fontId="16" fillId="2" borderId="31" xfId="12" applyFont="1" applyFill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/>
    </xf>
    <xf numFmtId="0" fontId="19" fillId="0" borderId="44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 vertical="top" wrapText="1"/>
    </xf>
    <xf numFmtId="0" fontId="20" fillId="3" borderId="45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3" borderId="4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20" fillId="3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9" fillId="0" borderId="44" xfId="19" applyFont="1" applyBorder="1" applyAlignment="1">
      <alignment horizontal="center" vertical="center"/>
    </xf>
    <xf numFmtId="0" fontId="1" fillId="0" borderId="0" xfId="19"/>
    <xf numFmtId="0" fontId="20" fillId="3" borderId="28" xfId="19" applyFont="1" applyFill="1" applyBorder="1" applyAlignment="1">
      <alignment horizontal="center" vertical="center"/>
    </xf>
    <xf numFmtId="0" fontId="20" fillId="3" borderId="28" xfId="19" applyFont="1" applyFill="1" applyBorder="1" applyAlignment="1">
      <alignment horizontal="center" vertical="center" wrapText="1"/>
    </xf>
    <xf numFmtId="0" fontId="20" fillId="3" borderId="28" xfId="19" applyFont="1" applyFill="1" applyBorder="1" applyAlignment="1">
      <alignment horizontal="center" vertical="center"/>
    </xf>
    <xf numFmtId="0" fontId="20" fillId="3" borderId="45" xfId="19" applyFont="1" applyFill="1" applyBorder="1" applyAlignment="1">
      <alignment horizontal="center" vertical="center"/>
    </xf>
    <xf numFmtId="0" fontId="20" fillId="3" borderId="46" xfId="19" applyFont="1" applyFill="1" applyBorder="1" applyAlignment="1">
      <alignment horizontal="center" vertical="center"/>
    </xf>
    <xf numFmtId="0" fontId="39" fillId="0" borderId="28" xfId="19" applyFont="1" applyBorder="1" applyAlignment="1">
      <alignment horizontal="center" vertical="center" wrapText="1"/>
    </xf>
    <xf numFmtId="0" fontId="39" fillId="0" borderId="28" xfId="19" applyFont="1" applyBorder="1" applyAlignment="1">
      <alignment horizontal="center" vertical="center"/>
    </xf>
    <xf numFmtId="177" fontId="39" fillId="0" borderId="28" xfId="19" applyNumberFormat="1" applyFont="1" applyBorder="1" applyAlignment="1">
      <alignment horizontal="center" vertical="center"/>
    </xf>
    <xf numFmtId="0" fontId="39" fillId="0" borderId="28" xfId="19" applyFont="1" applyBorder="1" applyAlignment="1">
      <alignment horizontal="center" wrapText="1"/>
    </xf>
    <xf numFmtId="177" fontId="39" fillId="0" borderId="28" xfId="19" applyNumberFormat="1" applyFont="1" applyBorder="1" applyAlignment="1">
      <alignment horizontal="center" vertical="center" wrapText="1"/>
    </xf>
    <xf numFmtId="0" fontId="22" fillId="0" borderId="47" xfId="19" applyFont="1" applyBorder="1" applyAlignment="1">
      <alignment horizontal="left" vertical="center"/>
    </xf>
    <xf numFmtId="0" fontId="22" fillId="0" borderId="48" xfId="19" applyFont="1" applyBorder="1" applyAlignment="1">
      <alignment horizontal="left" vertical="center"/>
    </xf>
    <xf numFmtId="0" fontId="22" fillId="0" borderId="30" xfId="19" applyFont="1" applyBorder="1" applyAlignment="1">
      <alignment horizontal="left" vertical="center"/>
    </xf>
    <xf numFmtId="0" fontId="23" fillId="0" borderId="47" xfId="19" applyFont="1" applyBorder="1" applyAlignment="1">
      <alignment horizontal="center" vertical="center"/>
    </xf>
    <xf numFmtId="0" fontId="23" fillId="0" borderId="48" xfId="19" applyFont="1" applyBorder="1" applyAlignment="1">
      <alignment horizontal="center" vertical="center"/>
    </xf>
    <xf numFmtId="0" fontId="23" fillId="0" borderId="30" xfId="19" applyFont="1" applyBorder="1" applyAlignment="1">
      <alignment horizontal="center" vertical="center"/>
    </xf>
    <xf numFmtId="0" fontId="22" fillId="0" borderId="48" xfId="19" applyFont="1" applyBorder="1" applyAlignment="1">
      <alignment horizontal="left" vertical="center"/>
    </xf>
    <xf numFmtId="0" fontId="22" fillId="0" borderId="30" xfId="19" applyFont="1" applyBorder="1" applyAlignment="1">
      <alignment horizontal="center" vertical="center"/>
    </xf>
    <xf numFmtId="0" fontId="20" fillId="0" borderId="28" xfId="19" applyFont="1" applyBorder="1" applyAlignment="1">
      <alignment horizontal="left" vertical="top" wrapText="1"/>
    </xf>
    <xf numFmtId="0" fontId="24" fillId="0" borderId="28" xfId="19" applyFont="1" applyBorder="1" applyAlignment="1">
      <alignment horizontal="left" vertical="top"/>
    </xf>
    <xf numFmtId="0" fontId="1" fillId="0" borderId="0" xfId="19" applyAlignment="1">
      <alignment wrapText="1"/>
    </xf>
  </cellXfs>
  <cellStyles count="20">
    <cellStyle name="常规" xfId="0" builtinId="0"/>
    <cellStyle name="常规 2" xfId="11" xr:uid="{00000000-0005-0000-0000-000000000000}"/>
    <cellStyle name="常规 23" xfId="17" xr:uid="{3E492DAC-480C-4607-B3AF-D8B161534D3B}"/>
    <cellStyle name="常规 3" xfId="12" xr:uid="{00000000-0005-0000-0000-000001000000}"/>
    <cellStyle name="常规 4" xfId="13" xr:uid="{00000000-0005-0000-0000-000002000000}"/>
    <cellStyle name="常规 40" xfId="14" xr:uid="{00000000-0005-0000-0000-000003000000}"/>
    <cellStyle name="常规 5" xfId="19" xr:uid="{BBB8ABB0-15DA-47B1-9274-B8878793FD18}"/>
    <cellStyle name="常规_110509_2006-09-28 2" xfId="18" xr:uid="{A2487DA8-1377-4A5B-89D1-005FA7CCE707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tif"/><Relationship Id="rId1" Type="http://schemas.openxmlformats.org/officeDocument/2006/relationships/image" Target="../media/image3.t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if"/><Relationship Id="rId1" Type="http://schemas.openxmlformats.org/officeDocument/2006/relationships/image" Target="../media/image5.t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257175</xdr:rowOff>
    </xdr:from>
    <xdr:to>
      <xdr:col>11</xdr:col>
      <xdr:colOff>38100</xdr:colOff>
      <xdr:row>62</xdr:row>
      <xdr:rowOff>83586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57175"/>
          <a:ext cx="8743949" cy="12208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529166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7258050"/>
          <a:ext cx="4341283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529166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6172200"/>
          <a:ext cx="4392083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529166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6172200"/>
          <a:ext cx="4468283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529166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6172200"/>
          <a:ext cx="4341283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529166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7258050"/>
          <a:ext cx="4341283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57150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57150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57150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57150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57150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315231</xdr:rowOff>
    </xdr:from>
    <xdr:to>
      <xdr:col>11</xdr:col>
      <xdr:colOff>28574</xdr:colOff>
      <xdr:row>61</xdr:row>
      <xdr:rowOff>64207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316"/>
        <a:stretch/>
      </xdr:blipFill>
      <xdr:spPr>
        <a:xfrm>
          <a:off x="0" y="315231"/>
          <a:ext cx="8277224" cy="121600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74083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74083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74083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74083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74083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5</xdr:col>
      <xdr:colOff>1412874</xdr:colOff>
      <xdr:row>55</xdr:row>
      <xdr:rowOff>114299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CB2BD0A-7F61-4DEE-AAD1-B2829B1C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4425"/>
          <a:ext cx="7670799" cy="5753099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22</xdr:row>
      <xdr:rowOff>23811</xdr:rowOff>
    </xdr:from>
    <xdr:to>
      <xdr:col>16</xdr:col>
      <xdr:colOff>0</xdr:colOff>
      <xdr:row>53</xdr:row>
      <xdr:rowOff>38099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333A4BD-0E5A-40C8-8963-CE5440394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4929186"/>
          <a:ext cx="7105650" cy="53292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6</xdr:col>
      <xdr:colOff>57149</xdr:colOff>
      <xdr:row>56</xdr:row>
      <xdr:rowOff>76199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AEBFEF1-7DF6-47D9-8031-02B7A971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6375"/>
          <a:ext cx="7848599" cy="5886449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1524000</xdr:colOff>
      <xdr:row>21</xdr:row>
      <xdr:rowOff>161924</xdr:rowOff>
    </xdr:from>
    <xdr:to>
      <xdr:col>16</xdr:col>
      <xdr:colOff>3175</xdr:colOff>
      <xdr:row>56</xdr:row>
      <xdr:rowOff>104775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7B04652-C7FD-4147-B21E-100D72B1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5257799"/>
          <a:ext cx="6870700" cy="594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179" t="s">
        <v>283</v>
      </c>
      <c r="C2" s="180"/>
      <c r="D2" s="180"/>
      <c r="E2" s="180"/>
      <c r="F2" s="180"/>
      <c r="G2" s="180"/>
      <c r="H2" s="180"/>
      <c r="I2" s="181"/>
    </row>
    <row r="3" spans="2:9" ht="27.95" customHeight="1">
      <c r="B3" s="134"/>
      <c r="C3" s="133"/>
      <c r="D3" s="182" t="s">
        <v>270</v>
      </c>
      <c r="E3" s="183"/>
      <c r="F3" s="184" t="s">
        <v>271</v>
      </c>
      <c r="G3" s="185"/>
      <c r="H3" s="182" t="s">
        <v>272</v>
      </c>
      <c r="I3" s="186"/>
    </row>
    <row r="4" spans="2:9" ht="27.95" customHeight="1">
      <c r="B4" s="134" t="s">
        <v>268</v>
      </c>
      <c r="C4" s="133" t="s">
        <v>269</v>
      </c>
      <c r="D4" s="133" t="s">
        <v>273</v>
      </c>
      <c r="E4" s="133" t="s">
        <v>274</v>
      </c>
      <c r="F4" s="141" t="s">
        <v>273</v>
      </c>
      <c r="G4" s="141" t="s">
        <v>274</v>
      </c>
      <c r="H4" s="133" t="s">
        <v>273</v>
      </c>
      <c r="I4" s="135" t="s">
        <v>274</v>
      </c>
    </row>
    <row r="5" spans="2:9" ht="27.95" customHeight="1">
      <c r="B5" s="136" t="s">
        <v>275</v>
      </c>
      <c r="C5" s="67">
        <v>13</v>
      </c>
      <c r="D5" s="67">
        <v>0</v>
      </c>
      <c r="E5" s="67">
        <v>1</v>
      </c>
      <c r="F5" s="142">
        <v>0</v>
      </c>
      <c r="G5" s="142">
        <v>1</v>
      </c>
      <c r="H5" s="67">
        <v>1</v>
      </c>
      <c r="I5" s="137">
        <v>2</v>
      </c>
    </row>
    <row r="6" spans="2:9" ht="27.95" customHeight="1">
      <c r="B6" s="136" t="s">
        <v>276</v>
      </c>
      <c r="C6" s="67">
        <v>20</v>
      </c>
      <c r="D6" s="67">
        <v>0</v>
      </c>
      <c r="E6" s="67">
        <v>1</v>
      </c>
      <c r="F6" s="142">
        <v>1</v>
      </c>
      <c r="G6" s="142">
        <v>2</v>
      </c>
      <c r="H6" s="67">
        <v>2</v>
      </c>
      <c r="I6" s="137">
        <v>3</v>
      </c>
    </row>
    <row r="7" spans="2:9" ht="27.95" customHeight="1">
      <c r="B7" s="136" t="s">
        <v>277</v>
      </c>
      <c r="C7" s="67">
        <v>32</v>
      </c>
      <c r="D7" s="67">
        <v>0</v>
      </c>
      <c r="E7" s="67">
        <v>1</v>
      </c>
      <c r="F7" s="142">
        <v>2</v>
      </c>
      <c r="G7" s="142">
        <v>3</v>
      </c>
      <c r="H7" s="67">
        <v>3</v>
      </c>
      <c r="I7" s="137">
        <v>4</v>
      </c>
    </row>
    <row r="8" spans="2:9" ht="27.95" customHeight="1">
      <c r="B8" s="136" t="s">
        <v>278</v>
      </c>
      <c r="C8" s="67">
        <v>50</v>
      </c>
      <c r="D8" s="67">
        <v>1</v>
      </c>
      <c r="E8" s="67">
        <v>2</v>
      </c>
      <c r="F8" s="142">
        <v>3</v>
      </c>
      <c r="G8" s="142">
        <v>4</v>
      </c>
      <c r="H8" s="67">
        <v>5</v>
      </c>
      <c r="I8" s="137">
        <v>6</v>
      </c>
    </row>
    <row r="9" spans="2:9" ht="27.95" customHeight="1">
      <c r="B9" s="136" t="s">
        <v>279</v>
      </c>
      <c r="C9" s="67">
        <v>80</v>
      </c>
      <c r="D9" s="67">
        <v>2</v>
      </c>
      <c r="E9" s="67">
        <v>3</v>
      </c>
      <c r="F9" s="142">
        <v>5</v>
      </c>
      <c r="G9" s="142">
        <v>6</v>
      </c>
      <c r="H9" s="67">
        <v>7</v>
      </c>
      <c r="I9" s="137">
        <v>8</v>
      </c>
    </row>
    <row r="10" spans="2:9" ht="27.95" customHeight="1">
      <c r="B10" s="136" t="s">
        <v>280</v>
      </c>
      <c r="C10" s="67">
        <v>125</v>
      </c>
      <c r="D10" s="67">
        <v>3</v>
      </c>
      <c r="E10" s="67">
        <v>4</v>
      </c>
      <c r="F10" s="142">
        <v>7</v>
      </c>
      <c r="G10" s="142">
        <v>8</v>
      </c>
      <c r="H10" s="67">
        <v>10</v>
      </c>
      <c r="I10" s="137">
        <v>11</v>
      </c>
    </row>
    <row r="11" spans="2:9" ht="27.95" customHeight="1">
      <c r="B11" s="136" t="s">
        <v>281</v>
      </c>
      <c r="C11" s="67">
        <v>200</v>
      </c>
      <c r="D11" s="67">
        <v>5</v>
      </c>
      <c r="E11" s="67">
        <v>6</v>
      </c>
      <c r="F11" s="142">
        <v>10</v>
      </c>
      <c r="G11" s="142">
        <v>11</v>
      </c>
      <c r="H11" s="67">
        <v>14</v>
      </c>
      <c r="I11" s="137">
        <v>15</v>
      </c>
    </row>
    <row r="12" spans="2:9" ht="27.95" customHeight="1" thickBot="1">
      <c r="B12" s="138" t="s">
        <v>282</v>
      </c>
      <c r="C12" s="139">
        <v>315</v>
      </c>
      <c r="D12" s="139">
        <v>7</v>
      </c>
      <c r="E12" s="139">
        <v>8</v>
      </c>
      <c r="F12" s="143">
        <v>14</v>
      </c>
      <c r="G12" s="143">
        <v>15</v>
      </c>
      <c r="H12" s="139">
        <v>21</v>
      </c>
      <c r="I12" s="140">
        <v>22</v>
      </c>
    </row>
    <row r="14" spans="2:9">
      <c r="B14" s="132" t="s">
        <v>284</v>
      </c>
      <c r="C14" s="132"/>
      <c r="D14" s="132"/>
    </row>
  </sheetData>
  <mergeCells count="4">
    <mergeCell ref="B2:I2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0A65-874B-409B-98B5-CFF1F0EDF797}">
  <dimension ref="A1:P22"/>
  <sheetViews>
    <sheetView topLeftCell="A22" workbookViewId="0">
      <selection activeCell="O6" sqref="O6"/>
    </sheetView>
  </sheetViews>
  <sheetFormatPr defaultRowHeight="13.5"/>
  <cols>
    <col min="1" max="1" width="5.625" style="409" customWidth="1"/>
    <col min="2" max="2" width="15.875" style="409" customWidth="1"/>
    <col min="3" max="3" width="12.5" style="409" customWidth="1"/>
    <col min="4" max="4" width="20.125" style="430" customWidth="1"/>
    <col min="5" max="5" width="28" style="409" customWidth="1"/>
    <col min="6" max="6" width="20.125" style="430" customWidth="1"/>
    <col min="7" max="7" width="9" style="409"/>
    <col min="8" max="8" width="9" style="430"/>
    <col min="9" max="16384" width="9" style="409"/>
  </cols>
  <sheetData>
    <row r="1" spans="1:16" ht="29.25">
      <c r="A1" s="408" t="s">
        <v>355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16" ht="16.5">
      <c r="A2" s="410" t="s">
        <v>89</v>
      </c>
      <c r="B2" s="410" t="s">
        <v>90</v>
      </c>
      <c r="C2" s="410" t="s">
        <v>91</v>
      </c>
      <c r="D2" s="411" t="s">
        <v>92</v>
      </c>
      <c r="E2" s="410" t="s">
        <v>93</v>
      </c>
      <c r="F2" s="411" t="s">
        <v>94</v>
      </c>
      <c r="G2" s="410" t="s">
        <v>95</v>
      </c>
      <c r="H2" s="411" t="s">
        <v>96</v>
      </c>
      <c r="I2" s="412" t="s">
        <v>97</v>
      </c>
      <c r="J2" s="412" t="s">
        <v>98</v>
      </c>
      <c r="K2" s="412" t="s">
        <v>99</v>
      </c>
      <c r="L2" s="412" t="s">
        <v>100</v>
      </c>
      <c r="M2" s="412" t="s">
        <v>356</v>
      </c>
      <c r="N2" s="412" t="s">
        <v>101</v>
      </c>
      <c r="O2" s="410" t="s">
        <v>102</v>
      </c>
      <c r="P2" s="413" t="s">
        <v>103</v>
      </c>
    </row>
    <row r="3" spans="1:16" ht="16.5">
      <c r="A3" s="410"/>
      <c r="B3" s="410"/>
      <c r="C3" s="410"/>
      <c r="D3" s="411"/>
      <c r="E3" s="410"/>
      <c r="F3" s="411"/>
      <c r="G3" s="410"/>
      <c r="H3" s="411"/>
      <c r="I3" s="412" t="s">
        <v>104</v>
      </c>
      <c r="J3" s="412" t="s">
        <v>104</v>
      </c>
      <c r="K3" s="412" t="s">
        <v>104</v>
      </c>
      <c r="L3" s="412" t="s">
        <v>104</v>
      </c>
      <c r="M3" s="412" t="s">
        <v>357</v>
      </c>
      <c r="N3" s="412" t="s">
        <v>104</v>
      </c>
      <c r="O3" s="410"/>
      <c r="P3" s="414"/>
    </row>
    <row r="4" spans="1:16" ht="28.5">
      <c r="A4" s="415">
        <v>1</v>
      </c>
      <c r="B4" s="416" t="s">
        <v>369</v>
      </c>
      <c r="C4" s="416" t="s">
        <v>370</v>
      </c>
      <c r="D4" s="415" t="s">
        <v>371</v>
      </c>
      <c r="E4" s="416" t="s">
        <v>372</v>
      </c>
      <c r="F4" s="419" t="s">
        <v>373</v>
      </c>
      <c r="G4" s="415" t="s">
        <v>363</v>
      </c>
      <c r="H4" s="415" t="s">
        <v>363</v>
      </c>
      <c r="I4" s="415"/>
      <c r="J4" s="415">
        <v>2</v>
      </c>
      <c r="K4" s="415"/>
      <c r="L4" s="415"/>
      <c r="M4" s="415">
        <v>9</v>
      </c>
      <c r="N4" s="415">
        <v>2</v>
      </c>
      <c r="O4" s="415">
        <f>SUM(I4:N4)</f>
        <v>13</v>
      </c>
      <c r="P4" s="418"/>
    </row>
    <row r="5" spans="1:16" ht="28.5">
      <c r="A5" s="415">
        <v>2</v>
      </c>
      <c r="B5" s="416" t="s">
        <v>374</v>
      </c>
      <c r="C5" s="416" t="s">
        <v>370</v>
      </c>
      <c r="D5" s="415" t="s">
        <v>375</v>
      </c>
      <c r="E5" s="416" t="s">
        <v>372</v>
      </c>
      <c r="F5" s="419" t="s">
        <v>373</v>
      </c>
      <c r="G5" s="415" t="s">
        <v>363</v>
      </c>
      <c r="H5" s="415" t="s">
        <v>363</v>
      </c>
      <c r="I5" s="415"/>
      <c r="J5" s="415">
        <v>3</v>
      </c>
      <c r="K5" s="415"/>
      <c r="L5" s="415"/>
      <c r="M5" s="415">
        <v>9</v>
      </c>
      <c r="N5" s="415">
        <v>2</v>
      </c>
      <c r="O5" s="415">
        <v>14</v>
      </c>
      <c r="P5" s="418"/>
    </row>
    <row r="6" spans="1:16" ht="14.25">
      <c r="A6" s="415"/>
      <c r="B6" s="416"/>
      <c r="C6" s="416"/>
      <c r="D6" s="415"/>
      <c r="E6" s="416"/>
      <c r="F6" s="419"/>
      <c r="G6" s="415"/>
      <c r="H6" s="415"/>
      <c r="I6" s="415"/>
      <c r="J6" s="415"/>
      <c r="K6" s="415"/>
      <c r="L6" s="415"/>
      <c r="M6" s="415"/>
      <c r="N6" s="415"/>
      <c r="O6" s="415"/>
      <c r="P6" s="418"/>
    </row>
    <row r="7" spans="1:16" ht="14.25">
      <c r="A7" s="415"/>
      <c r="B7" s="416"/>
      <c r="C7" s="416"/>
      <c r="D7" s="415"/>
      <c r="E7" s="416"/>
      <c r="F7" s="419"/>
      <c r="G7" s="415"/>
      <c r="H7" s="415"/>
      <c r="I7" s="415"/>
      <c r="J7" s="415"/>
      <c r="K7" s="415"/>
      <c r="L7" s="415"/>
      <c r="M7" s="415"/>
      <c r="N7" s="415"/>
      <c r="O7" s="415"/>
      <c r="P7" s="418"/>
    </row>
    <row r="8" spans="1:16" ht="14.25">
      <c r="A8" s="415"/>
      <c r="B8" s="416"/>
      <c r="C8" s="416"/>
      <c r="D8" s="415"/>
      <c r="E8" s="416"/>
      <c r="F8" s="419"/>
      <c r="G8" s="415"/>
      <c r="H8" s="415"/>
      <c r="I8" s="415"/>
      <c r="J8" s="415"/>
      <c r="K8" s="415"/>
      <c r="L8" s="415"/>
      <c r="M8" s="415"/>
      <c r="N8" s="415"/>
      <c r="O8" s="415"/>
      <c r="P8" s="418"/>
    </row>
    <row r="9" spans="1:16" ht="14.25">
      <c r="A9" s="415"/>
      <c r="B9" s="416"/>
      <c r="C9" s="416"/>
      <c r="D9" s="415"/>
      <c r="E9" s="416"/>
      <c r="F9" s="419"/>
      <c r="G9" s="415"/>
      <c r="H9" s="415"/>
      <c r="I9" s="418"/>
      <c r="J9" s="418"/>
      <c r="K9" s="418"/>
      <c r="L9" s="415"/>
      <c r="M9" s="415"/>
      <c r="N9" s="415"/>
      <c r="O9" s="415"/>
      <c r="P9" s="418"/>
    </row>
    <row r="10" spans="1:16" ht="14.25">
      <c r="A10" s="415"/>
      <c r="B10" s="416"/>
      <c r="C10" s="416"/>
      <c r="D10" s="415"/>
      <c r="E10" s="416"/>
      <c r="F10" s="419"/>
      <c r="G10" s="415"/>
      <c r="H10" s="415"/>
      <c r="I10" s="418"/>
      <c r="J10" s="418"/>
      <c r="K10" s="418"/>
      <c r="L10" s="415"/>
      <c r="M10" s="415"/>
      <c r="N10" s="415"/>
      <c r="O10" s="415"/>
      <c r="P10" s="418"/>
    </row>
    <row r="11" spans="1:16" ht="14.25">
      <c r="A11" s="415"/>
      <c r="B11" s="415"/>
      <c r="C11" s="415"/>
      <c r="D11" s="415"/>
      <c r="E11" s="415"/>
      <c r="F11" s="419"/>
      <c r="G11" s="415"/>
      <c r="H11" s="415"/>
      <c r="I11" s="418"/>
      <c r="J11" s="418"/>
      <c r="K11" s="418"/>
      <c r="L11" s="415"/>
      <c r="M11" s="415"/>
      <c r="N11" s="415"/>
      <c r="O11" s="415"/>
      <c r="P11" s="418"/>
    </row>
    <row r="12" spans="1:16" ht="14.25">
      <c r="A12" s="415"/>
      <c r="B12" s="415"/>
      <c r="C12" s="415"/>
      <c r="D12" s="415"/>
      <c r="E12" s="415"/>
      <c r="F12" s="419"/>
      <c r="G12" s="415"/>
      <c r="H12" s="415"/>
      <c r="I12" s="418"/>
      <c r="J12" s="418"/>
      <c r="K12" s="418"/>
      <c r="L12" s="415"/>
      <c r="M12" s="415"/>
      <c r="N12" s="415"/>
      <c r="O12" s="415"/>
      <c r="P12" s="418"/>
    </row>
    <row r="13" spans="1:16" ht="14.25">
      <c r="A13" s="415"/>
      <c r="B13" s="415"/>
      <c r="C13" s="415"/>
      <c r="D13" s="415"/>
      <c r="E13" s="415"/>
      <c r="F13" s="419"/>
      <c r="G13" s="415"/>
      <c r="H13" s="415"/>
      <c r="I13" s="418"/>
      <c r="J13" s="418"/>
      <c r="K13" s="418"/>
      <c r="L13" s="415"/>
      <c r="M13" s="415"/>
      <c r="N13" s="415"/>
      <c r="O13" s="415"/>
      <c r="P13" s="418"/>
    </row>
    <row r="14" spans="1:16" ht="14.25">
      <c r="A14" s="415"/>
      <c r="B14" s="415"/>
      <c r="C14" s="415"/>
      <c r="D14" s="415"/>
      <c r="E14" s="415"/>
      <c r="F14" s="419"/>
      <c r="G14" s="415"/>
      <c r="H14" s="415"/>
      <c r="I14" s="418"/>
      <c r="J14" s="418"/>
      <c r="K14" s="418"/>
      <c r="L14" s="415"/>
      <c r="M14" s="415"/>
      <c r="N14" s="415"/>
      <c r="O14" s="415"/>
      <c r="P14" s="418"/>
    </row>
    <row r="15" spans="1:16" ht="14.25">
      <c r="A15" s="415"/>
      <c r="B15" s="415"/>
      <c r="C15" s="415"/>
      <c r="D15" s="415"/>
      <c r="E15" s="415"/>
      <c r="F15" s="419"/>
      <c r="G15" s="415"/>
      <c r="H15" s="415"/>
      <c r="I15" s="418"/>
      <c r="J15" s="418"/>
      <c r="K15" s="418"/>
      <c r="L15" s="415"/>
      <c r="M15" s="415"/>
      <c r="N15" s="415"/>
      <c r="O15" s="415"/>
      <c r="P15" s="418"/>
    </row>
    <row r="16" spans="1:16" ht="14.25">
      <c r="A16" s="415"/>
      <c r="B16" s="415"/>
      <c r="C16" s="415"/>
      <c r="D16" s="415"/>
      <c r="E16" s="415"/>
      <c r="F16" s="419"/>
      <c r="G16" s="415"/>
      <c r="H16" s="415"/>
      <c r="I16" s="418"/>
      <c r="J16" s="418"/>
      <c r="K16" s="418"/>
      <c r="L16" s="415"/>
      <c r="M16" s="415"/>
      <c r="N16" s="415"/>
      <c r="O16" s="415"/>
      <c r="P16" s="418"/>
    </row>
    <row r="17" spans="1:16" ht="14.25">
      <c r="A17" s="415"/>
      <c r="B17" s="415"/>
      <c r="C17" s="415"/>
      <c r="D17" s="415"/>
      <c r="E17" s="415"/>
      <c r="F17" s="419"/>
      <c r="G17" s="415"/>
      <c r="H17" s="415"/>
      <c r="I17" s="418"/>
      <c r="J17" s="418"/>
      <c r="K17" s="418"/>
      <c r="L17" s="415"/>
      <c r="M17" s="415"/>
      <c r="N17" s="415"/>
      <c r="O17" s="415"/>
      <c r="P17" s="418"/>
    </row>
    <row r="18" spans="1:16" ht="14.25">
      <c r="A18" s="415"/>
      <c r="B18" s="415"/>
      <c r="C18" s="415"/>
      <c r="D18" s="415"/>
      <c r="E18" s="415"/>
      <c r="F18" s="419"/>
      <c r="G18" s="415"/>
      <c r="H18" s="415"/>
      <c r="I18" s="418"/>
      <c r="J18" s="418"/>
      <c r="K18" s="418"/>
      <c r="L18" s="415"/>
      <c r="M18" s="415"/>
      <c r="N18" s="415"/>
      <c r="O18" s="415"/>
      <c r="P18" s="418"/>
    </row>
    <row r="19" spans="1:16" ht="14.25">
      <c r="A19" s="415"/>
      <c r="B19" s="415"/>
      <c r="C19" s="415"/>
      <c r="D19" s="415"/>
      <c r="E19" s="415"/>
      <c r="F19" s="419"/>
      <c r="G19" s="415"/>
      <c r="H19" s="415"/>
      <c r="I19" s="418"/>
      <c r="J19" s="418"/>
      <c r="K19" s="418"/>
      <c r="L19" s="415"/>
      <c r="M19" s="415"/>
      <c r="N19" s="415"/>
      <c r="O19" s="415"/>
      <c r="P19" s="418"/>
    </row>
    <row r="20" spans="1:16" ht="18.75">
      <c r="A20" s="420" t="s">
        <v>376</v>
      </c>
      <c r="B20" s="421"/>
      <c r="C20" s="421"/>
      <c r="D20" s="422"/>
      <c r="E20" s="423"/>
      <c r="F20" s="424"/>
      <c r="G20" s="424"/>
      <c r="H20" s="424"/>
      <c r="I20" s="425"/>
      <c r="J20" s="420" t="s">
        <v>367</v>
      </c>
      <c r="K20" s="421"/>
      <c r="L20" s="421"/>
      <c r="M20" s="421"/>
      <c r="N20" s="422"/>
      <c r="O20" s="426"/>
      <c r="P20" s="427"/>
    </row>
    <row r="21" spans="1:16" ht="63.75" customHeight="1">
      <c r="A21" s="428" t="s">
        <v>368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</row>
    <row r="22" spans="1:16">
      <c r="A22" s="409" t="s">
        <v>287</v>
      </c>
    </row>
  </sheetData>
  <mergeCells count="15">
    <mergeCell ref="P2:P3"/>
    <mergeCell ref="A20:D20"/>
    <mergeCell ref="E20:I20"/>
    <mergeCell ref="J20:N20"/>
    <mergeCell ref="A21:P2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</mergeCells>
  <phoneticPr fontId="3" type="noConversion"/>
  <dataValidations count="1">
    <dataValidation type="list" allowBlank="1" showInputMessage="1" showErrorMessage="1" sqref="P1 P3:P22" xr:uid="{0FCE69FD-11DE-4DA0-A8B4-12817E43463D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E6149-2DBD-4A49-B1EC-89DF3E2F8D05}">
  <dimension ref="A1:M14"/>
  <sheetViews>
    <sheetView zoomScaleNormal="100" zoomScalePageLayoutView="125" workbookViewId="0">
      <selection activeCell="O6" sqref="O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3" t="s">
        <v>107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66" customFormat="1" ht="16.5">
      <c r="A2" s="384" t="s">
        <v>89</v>
      </c>
      <c r="B2" s="385" t="s">
        <v>94</v>
      </c>
      <c r="C2" s="385" t="s">
        <v>90</v>
      </c>
      <c r="D2" s="385" t="s">
        <v>91</v>
      </c>
      <c r="E2" s="385" t="s">
        <v>92</v>
      </c>
      <c r="F2" s="385" t="s">
        <v>93</v>
      </c>
      <c r="G2" s="384" t="s">
        <v>108</v>
      </c>
      <c r="H2" s="384"/>
      <c r="I2" s="384" t="s">
        <v>109</v>
      </c>
      <c r="J2" s="384"/>
      <c r="K2" s="394" t="s">
        <v>110</v>
      </c>
      <c r="L2" s="388" t="s">
        <v>111</v>
      </c>
      <c r="M2" s="390" t="s">
        <v>112</v>
      </c>
    </row>
    <row r="3" spans="1:13" s="66" customFormat="1" ht="16.5">
      <c r="A3" s="384"/>
      <c r="B3" s="386"/>
      <c r="C3" s="386"/>
      <c r="D3" s="386"/>
      <c r="E3" s="386"/>
      <c r="F3" s="386"/>
      <c r="G3" s="170" t="s">
        <v>113</v>
      </c>
      <c r="H3" s="170" t="s">
        <v>114</v>
      </c>
      <c r="I3" s="170" t="s">
        <v>113</v>
      </c>
      <c r="J3" s="170" t="s">
        <v>114</v>
      </c>
      <c r="K3" s="395"/>
      <c r="L3" s="389"/>
      <c r="M3" s="391"/>
    </row>
    <row r="4" spans="1:13">
      <c r="A4" s="67">
        <v>1</v>
      </c>
      <c r="B4" s="67" t="s">
        <v>377</v>
      </c>
      <c r="C4" s="68" t="s">
        <v>364</v>
      </c>
      <c r="D4" s="68" t="s">
        <v>359</v>
      </c>
      <c r="E4" s="68" t="s">
        <v>365</v>
      </c>
      <c r="F4" s="68" t="s">
        <v>372</v>
      </c>
      <c r="G4" s="68">
        <v>-1</v>
      </c>
      <c r="H4" s="68">
        <v>-1.2</v>
      </c>
      <c r="I4" s="68">
        <v>-1.8</v>
      </c>
      <c r="J4" s="68">
        <v>-2.2999999999999998</v>
      </c>
      <c r="K4" s="68"/>
      <c r="L4" s="68" t="s">
        <v>378</v>
      </c>
      <c r="M4" s="68" t="s">
        <v>379</v>
      </c>
    </row>
    <row r="5" spans="1:13">
      <c r="A5" s="67">
        <v>2</v>
      </c>
      <c r="B5" s="67" t="s">
        <v>377</v>
      </c>
      <c r="C5" s="68" t="s">
        <v>358</v>
      </c>
      <c r="D5" s="68" t="s">
        <v>359</v>
      </c>
      <c r="E5" s="68" t="s">
        <v>360</v>
      </c>
      <c r="F5" s="68" t="s">
        <v>372</v>
      </c>
      <c r="G5" s="68">
        <v>-1</v>
      </c>
      <c r="H5" s="68">
        <v>-1.2</v>
      </c>
      <c r="I5" s="68">
        <v>-2.2000000000000002</v>
      </c>
      <c r="J5" s="68">
        <v>-3</v>
      </c>
      <c r="K5" s="68"/>
      <c r="L5" s="68" t="s">
        <v>378</v>
      </c>
      <c r="M5" s="68" t="s">
        <v>379</v>
      </c>
    </row>
    <row r="6" spans="1:13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>
      <c r="A7" s="6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</row>
    <row r="11" spans="1:1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3" s="71" customFormat="1" ht="18.75">
      <c r="A12" s="375" t="s">
        <v>380</v>
      </c>
      <c r="B12" s="376"/>
      <c r="C12" s="376"/>
      <c r="D12" s="376"/>
      <c r="E12" s="377"/>
      <c r="F12" s="378"/>
      <c r="G12" s="380"/>
      <c r="H12" s="375" t="s">
        <v>381</v>
      </c>
      <c r="I12" s="376"/>
      <c r="J12" s="376"/>
      <c r="K12" s="377"/>
      <c r="L12" s="392"/>
      <c r="M12" s="393"/>
    </row>
    <row r="13" spans="1:13" ht="112.5" customHeight="1">
      <c r="A13" s="387" t="s">
        <v>115</v>
      </c>
      <c r="B13" s="387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</row>
    <row r="14" spans="1:13">
      <c r="A14" t="s">
        <v>286</v>
      </c>
    </row>
  </sheetData>
  <mergeCells count="17">
    <mergeCell ref="A13:M13"/>
    <mergeCell ref="L2:L3"/>
    <mergeCell ref="M2:M3"/>
    <mergeCell ref="A12:E12"/>
    <mergeCell ref="F12:G12"/>
    <mergeCell ref="H12:K12"/>
    <mergeCell ref="L12:M12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" type="noConversion"/>
  <dataValidations count="1">
    <dataValidation type="list" allowBlank="1" showInputMessage="1" showErrorMessage="1" sqref="M1:M1048576" xr:uid="{C2369F4C-32B3-4415-A82A-2216FD6ED12A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116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66" customFormat="1" ht="15.95" customHeight="1">
      <c r="A2" s="385" t="s">
        <v>117</v>
      </c>
      <c r="B2" s="385" t="s">
        <v>94</v>
      </c>
      <c r="C2" s="385" t="s">
        <v>90</v>
      </c>
      <c r="D2" s="385" t="s">
        <v>91</v>
      </c>
      <c r="E2" s="385" t="s">
        <v>92</v>
      </c>
      <c r="F2" s="385" t="s">
        <v>93</v>
      </c>
      <c r="G2" s="401" t="s">
        <v>118</v>
      </c>
      <c r="H2" s="398"/>
      <c r="I2" s="399"/>
      <c r="J2" s="401" t="s">
        <v>119</v>
      </c>
      <c r="K2" s="398"/>
      <c r="L2" s="399"/>
      <c r="M2" s="401" t="s">
        <v>120</v>
      </c>
      <c r="N2" s="398"/>
      <c r="O2" s="399"/>
      <c r="P2" s="401" t="s">
        <v>121</v>
      </c>
      <c r="Q2" s="398"/>
      <c r="R2" s="399"/>
      <c r="S2" s="398" t="s">
        <v>122</v>
      </c>
      <c r="T2" s="398"/>
      <c r="U2" s="399"/>
      <c r="V2" s="406" t="s">
        <v>123</v>
      </c>
      <c r="W2" s="406" t="s">
        <v>103</v>
      </c>
    </row>
    <row r="3" spans="1:23" s="66" customFormat="1" ht="16.5">
      <c r="A3" s="386"/>
      <c r="B3" s="405"/>
      <c r="C3" s="405"/>
      <c r="D3" s="405"/>
      <c r="E3" s="405"/>
      <c r="F3" s="405"/>
      <c r="G3" s="65" t="s">
        <v>124</v>
      </c>
      <c r="H3" s="65" t="s">
        <v>74</v>
      </c>
      <c r="I3" s="65" t="s">
        <v>94</v>
      </c>
      <c r="J3" s="65" t="s">
        <v>124</v>
      </c>
      <c r="K3" s="65" t="s">
        <v>74</v>
      </c>
      <c r="L3" s="65" t="s">
        <v>94</v>
      </c>
      <c r="M3" s="65" t="s">
        <v>124</v>
      </c>
      <c r="N3" s="65" t="s">
        <v>74</v>
      </c>
      <c r="O3" s="65" t="s">
        <v>94</v>
      </c>
      <c r="P3" s="65" t="s">
        <v>124</v>
      </c>
      <c r="Q3" s="65" t="s">
        <v>74</v>
      </c>
      <c r="R3" s="65" t="s">
        <v>94</v>
      </c>
      <c r="S3" s="65" t="s">
        <v>124</v>
      </c>
      <c r="T3" s="65" t="s">
        <v>74</v>
      </c>
      <c r="U3" s="65" t="s">
        <v>94</v>
      </c>
      <c r="V3" s="407"/>
      <c r="W3" s="407"/>
    </row>
    <row r="4" spans="1:23">
      <c r="A4" s="402" t="s">
        <v>125</v>
      </c>
      <c r="B4" s="396"/>
      <c r="C4" s="396"/>
      <c r="D4" s="396"/>
      <c r="E4" s="396"/>
      <c r="F4" s="396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6.5">
      <c r="A5" s="403"/>
      <c r="B5" s="400"/>
      <c r="C5" s="400"/>
      <c r="D5" s="400"/>
      <c r="E5" s="400"/>
      <c r="F5" s="400"/>
      <c r="G5" s="401" t="s">
        <v>126</v>
      </c>
      <c r="H5" s="398"/>
      <c r="I5" s="399"/>
      <c r="J5" s="401" t="s">
        <v>127</v>
      </c>
      <c r="K5" s="398"/>
      <c r="L5" s="399"/>
      <c r="M5" s="401" t="s">
        <v>128</v>
      </c>
      <c r="N5" s="398"/>
      <c r="O5" s="399"/>
      <c r="P5" s="401" t="s">
        <v>129</v>
      </c>
      <c r="Q5" s="398"/>
      <c r="R5" s="399"/>
      <c r="S5" s="398" t="s">
        <v>130</v>
      </c>
      <c r="T5" s="398"/>
      <c r="U5" s="399"/>
      <c r="V5" s="68"/>
      <c r="W5" s="68"/>
    </row>
    <row r="6" spans="1:23" ht="16.5">
      <c r="A6" s="403"/>
      <c r="B6" s="400"/>
      <c r="C6" s="400"/>
      <c r="D6" s="400"/>
      <c r="E6" s="400"/>
      <c r="F6" s="400"/>
      <c r="G6" s="65" t="s">
        <v>124</v>
      </c>
      <c r="H6" s="65" t="s">
        <v>74</v>
      </c>
      <c r="I6" s="65" t="s">
        <v>94</v>
      </c>
      <c r="J6" s="65" t="s">
        <v>124</v>
      </c>
      <c r="K6" s="65" t="s">
        <v>74</v>
      </c>
      <c r="L6" s="65" t="s">
        <v>94</v>
      </c>
      <c r="M6" s="65" t="s">
        <v>124</v>
      </c>
      <c r="N6" s="65" t="s">
        <v>74</v>
      </c>
      <c r="O6" s="65" t="s">
        <v>94</v>
      </c>
      <c r="P6" s="65" t="s">
        <v>124</v>
      </c>
      <c r="Q6" s="65" t="s">
        <v>74</v>
      </c>
      <c r="R6" s="65" t="s">
        <v>94</v>
      </c>
      <c r="S6" s="65" t="s">
        <v>124</v>
      </c>
      <c r="T6" s="65" t="s">
        <v>74</v>
      </c>
      <c r="U6" s="65" t="s">
        <v>94</v>
      </c>
      <c r="V6" s="68"/>
      <c r="W6" s="68"/>
    </row>
    <row r="7" spans="1:23">
      <c r="A7" s="404"/>
      <c r="B7" s="397"/>
      <c r="C7" s="397"/>
      <c r="D7" s="397"/>
      <c r="E7" s="397"/>
      <c r="F7" s="39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</row>
    <row r="8" spans="1:23">
      <c r="A8" s="396" t="s">
        <v>131</v>
      </c>
      <c r="B8" s="396"/>
      <c r="C8" s="396"/>
      <c r="D8" s="396"/>
      <c r="E8" s="396"/>
      <c r="F8" s="396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spans="1:23">
      <c r="A9" s="397"/>
      <c r="B9" s="397"/>
      <c r="C9" s="397"/>
      <c r="D9" s="397"/>
      <c r="E9" s="397"/>
      <c r="F9" s="39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spans="1:23">
      <c r="A10" s="396" t="s">
        <v>132</v>
      </c>
      <c r="B10" s="396"/>
      <c r="C10" s="396"/>
      <c r="D10" s="396"/>
      <c r="E10" s="396"/>
      <c r="F10" s="396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</row>
    <row r="11" spans="1:23">
      <c r="A11" s="397"/>
      <c r="B11" s="397"/>
      <c r="C11" s="397"/>
      <c r="D11" s="397"/>
      <c r="E11" s="397"/>
      <c r="F11" s="397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>
      <c r="A12" s="396" t="s">
        <v>133</v>
      </c>
      <c r="B12" s="396"/>
      <c r="C12" s="396"/>
      <c r="D12" s="396"/>
      <c r="E12" s="396"/>
      <c r="F12" s="396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>
      <c r="A13" s="397"/>
      <c r="B13" s="397"/>
      <c r="C13" s="397"/>
      <c r="D13" s="397"/>
      <c r="E13" s="397"/>
      <c r="F13" s="39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>
      <c r="A14" s="396" t="s">
        <v>134</v>
      </c>
      <c r="B14" s="396"/>
      <c r="C14" s="396"/>
      <c r="D14" s="396"/>
      <c r="E14" s="396"/>
      <c r="F14" s="396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</row>
    <row r="15" spans="1:23">
      <c r="A15" s="397"/>
      <c r="B15" s="397"/>
      <c r="C15" s="397"/>
      <c r="D15" s="397"/>
      <c r="E15" s="397"/>
      <c r="F15" s="39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s="71" customFormat="1" ht="18.75">
      <c r="A17" s="375" t="s">
        <v>105</v>
      </c>
      <c r="B17" s="376"/>
      <c r="C17" s="376"/>
      <c r="D17" s="376"/>
      <c r="E17" s="377"/>
      <c r="F17" s="378"/>
      <c r="G17" s="380"/>
      <c r="H17" s="72"/>
      <c r="I17" s="72"/>
      <c r="J17" s="375" t="s">
        <v>106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69"/>
      <c r="W17" s="70"/>
    </row>
    <row r="18" spans="1:23" ht="60.75" customHeight="1">
      <c r="A18" s="381" t="s">
        <v>135</v>
      </c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</row>
    <row r="19" spans="1:23">
      <c r="A19" t="s">
        <v>285</v>
      </c>
    </row>
  </sheetData>
  <mergeCells count="53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G5:I5"/>
    <mergeCell ref="J5:L5"/>
    <mergeCell ref="M5:O5"/>
    <mergeCell ref="P5:R5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</mergeCells>
  <phoneticPr fontId="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136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66" customFormat="1" ht="16.5">
      <c r="A2" s="73" t="s">
        <v>137</v>
      </c>
      <c r="B2" s="74" t="s">
        <v>90</v>
      </c>
      <c r="C2" s="74" t="s">
        <v>91</v>
      </c>
      <c r="D2" s="74" t="s">
        <v>92</v>
      </c>
      <c r="E2" s="74" t="s">
        <v>93</v>
      </c>
      <c r="F2" s="74" t="s">
        <v>94</v>
      </c>
      <c r="G2" s="73" t="s">
        <v>138</v>
      </c>
      <c r="H2" s="73" t="s">
        <v>139</v>
      </c>
      <c r="I2" s="73" t="s">
        <v>140</v>
      </c>
      <c r="J2" s="73" t="s">
        <v>139</v>
      </c>
      <c r="K2" s="73" t="s">
        <v>141</v>
      </c>
      <c r="L2" s="73" t="s">
        <v>139</v>
      </c>
      <c r="M2" s="74" t="s">
        <v>123</v>
      </c>
      <c r="N2" s="74" t="s">
        <v>103</v>
      </c>
    </row>
    <row r="3" spans="1:14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6.5">
      <c r="A4" s="75" t="s">
        <v>137</v>
      </c>
      <c r="B4" s="76" t="s">
        <v>142</v>
      </c>
      <c r="C4" s="76" t="s">
        <v>124</v>
      </c>
      <c r="D4" s="76" t="s">
        <v>92</v>
      </c>
      <c r="E4" s="74" t="s">
        <v>93</v>
      </c>
      <c r="F4" s="74" t="s">
        <v>94</v>
      </c>
      <c r="G4" s="73" t="s">
        <v>138</v>
      </c>
      <c r="H4" s="73" t="s">
        <v>139</v>
      </c>
      <c r="I4" s="73" t="s">
        <v>140</v>
      </c>
      <c r="J4" s="73" t="s">
        <v>139</v>
      </c>
      <c r="K4" s="73" t="s">
        <v>141</v>
      </c>
      <c r="L4" s="73" t="s">
        <v>139</v>
      </c>
      <c r="M4" s="74" t="s">
        <v>123</v>
      </c>
      <c r="N4" s="74" t="s">
        <v>103</v>
      </c>
    </row>
    <row r="5" spans="1:14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s="71" customFormat="1" ht="18.75">
      <c r="A11" s="375" t="s">
        <v>105</v>
      </c>
      <c r="B11" s="376"/>
      <c r="C11" s="376"/>
      <c r="D11" s="377"/>
      <c r="E11" s="378"/>
      <c r="F11" s="379"/>
      <c r="G11" s="380"/>
      <c r="H11" s="72"/>
      <c r="I11" s="375" t="s">
        <v>106</v>
      </c>
      <c r="J11" s="376"/>
      <c r="K11" s="376"/>
      <c r="L11" s="69"/>
      <c r="M11" s="69"/>
      <c r="N11" s="70"/>
    </row>
    <row r="12" spans="1:14" ht="68.25" customHeight="1">
      <c r="A12" s="381" t="s">
        <v>143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  <row r="13" spans="1:14">
      <c r="A13" t="s">
        <v>285</v>
      </c>
    </row>
  </sheetData>
  <mergeCells count="5">
    <mergeCell ref="A1:N1"/>
    <mergeCell ref="A11:D11"/>
    <mergeCell ref="E11:G11"/>
    <mergeCell ref="I11:K11"/>
    <mergeCell ref="A12:N12"/>
  </mergeCells>
  <phoneticPr fontId="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384B-AEA0-468D-B30E-AE2D891D3746}">
  <dimension ref="A1:L13"/>
  <sheetViews>
    <sheetView zoomScaleNormal="100" zoomScalePageLayoutView="125" workbookViewId="0">
      <selection activeCell="O6" sqref="O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3" t="s">
        <v>144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66" customFormat="1" ht="16.5">
      <c r="A2" s="170" t="s">
        <v>117</v>
      </c>
      <c r="B2" s="171" t="s">
        <v>94</v>
      </c>
      <c r="C2" s="171" t="s">
        <v>90</v>
      </c>
      <c r="D2" s="171" t="s">
        <v>91</v>
      </c>
      <c r="E2" s="171" t="s">
        <v>92</v>
      </c>
      <c r="F2" s="171" t="s">
        <v>93</v>
      </c>
      <c r="G2" s="170" t="s">
        <v>145</v>
      </c>
      <c r="H2" s="170" t="s">
        <v>146</v>
      </c>
      <c r="I2" s="170" t="s">
        <v>147</v>
      </c>
      <c r="J2" s="170" t="s">
        <v>148</v>
      </c>
      <c r="K2" s="171" t="s">
        <v>123</v>
      </c>
      <c r="L2" s="171" t="s">
        <v>103</v>
      </c>
    </row>
    <row r="3" spans="1:12">
      <c r="A3" s="67" t="s">
        <v>382</v>
      </c>
      <c r="B3" s="67" t="s">
        <v>377</v>
      </c>
      <c r="C3" s="68" t="s">
        <v>364</v>
      </c>
      <c r="D3" s="68" t="s">
        <v>359</v>
      </c>
      <c r="E3" s="68" t="s">
        <v>365</v>
      </c>
      <c r="F3" s="68" t="s">
        <v>372</v>
      </c>
      <c r="G3" s="68" t="s">
        <v>383</v>
      </c>
      <c r="H3" s="68" t="s">
        <v>384</v>
      </c>
      <c r="I3" s="68"/>
      <c r="J3" s="68"/>
      <c r="K3" s="68" t="s">
        <v>378</v>
      </c>
      <c r="L3" s="68" t="s">
        <v>379</v>
      </c>
    </row>
    <row r="4" spans="1:12">
      <c r="A4" s="67" t="s">
        <v>382</v>
      </c>
      <c r="B4" s="67" t="s">
        <v>377</v>
      </c>
      <c r="C4" s="68" t="s">
        <v>358</v>
      </c>
      <c r="D4" s="68" t="s">
        <v>359</v>
      </c>
      <c r="E4" s="68" t="s">
        <v>360</v>
      </c>
      <c r="F4" s="68" t="s">
        <v>372</v>
      </c>
      <c r="G4" s="68" t="s">
        <v>383</v>
      </c>
      <c r="H4" s="68" t="s">
        <v>384</v>
      </c>
      <c r="I4" s="68"/>
      <c r="J4" s="68"/>
      <c r="K4" s="68" t="s">
        <v>378</v>
      </c>
      <c r="L4" s="68" t="s">
        <v>379</v>
      </c>
    </row>
    <row r="5" spans="1:12">
      <c r="A5" s="67" t="s">
        <v>382</v>
      </c>
      <c r="B5" s="67" t="s">
        <v>385</v>
      </c>
      <c r="C5" s="68" t="s">
        <v>364</v>
      </c>
      <c r="D5" s="68" t="s">
        <v>359</v>
      </c>
      <c r="E5" s="68" t="s">
        <v>365</v>
      </c>
      <c r="F5" s="68" t="s">
        <v>372</v>
      </c>
      <c r="G5" s="68" t="s">
        <v>386</v>
      </c>
      <c r="H5" s="68" t="s">
        <v>387</v>
      </c>
      <c r="I5" s="68"/>
      <c r="J5" s="68"/>
      <c r="K5" s="68" t="s">
        <v>378</v>
      </c>
      <c r="L5" s="68" t="s">
        <v>379</v>
      </c>
    </row>
    <row r="6" spans="1:12">
      <c r="A6" s="67" t="s">
        <v>382</v>
      </c>
      <c r="B6" s="67" t="s">
        <v>385</v>
      </c>
      <c r="C6" s="68" t="s">
        <v>358</v>
      </c>
      <c r="D6" s="68" t="s">
        <v>359</v>
      </c>
      <c r="E6" s="68" t="s">
        <v>360</v>
      </c>
      <c r="F6" s="68" t="s">
        <v>372</v>
      </c>
      <c r="G6" s="68" t="s">
        <v>386</v>
      </c>
      <c r="H6" s="68" t="s">
        <v>387</v>
      </c>
      <c r="I6" s="68"/>
      <c r="J6" s="68"/>
      <c r="K6" s="68" t="s">
        <v>378</v>
      </c>
      <c r="L6" s="68" t="s">
        <v>379</v>
      </c>
    </row>
    <row r="7" spans="1:12">
      <c r="A7" s="67" t="s">
        <v>382</v>
      </c>
      <c r="B7" s="67" t="s">
        <v>385</v>
      </c>
      <c r="C7" s="68" t="s">
        <v>364</v>
      </c>
      <c r="D7" s="68" t="s">
        <v>359</v>
      </c>
      <c r="E7" s="68" t="s">
        <v>365</v>
      </c>
      <c r="F7" s="68" t="s">
        <v>372</v>
      </c>
      <c r="G7" s="68" t="s">
        <v>388</v>
      </c>
      <c r="H7" s="68" t="s">
        <v>387</v>
      </c>
      <c r="I7" s="68"/>
      <c r="J7" s="68"/>
      <c r="K7" s="68" t="s">
        <v>378</v>
      </c>
      <c r="L7" s="68" t="s">
        <v>379</v>
      </c>
    </row>
    <row r="8" spans="1:12">
      <c r="A8" s="67" t="s">
        <v>382</v>
      </c>
      <c r="B8" s="67" t="s">
        <v>385</v>
      </c>
      <c r="C8" s="68" t="s">
        <v>358</v>
      </c>
      <c r="D8" s="68" t="s">
        <v>359</v>
      </c>
      <c r="E8" s="68" t="s">
        <v>360</v>
      </c>
      <c r="F8" s="68" t="s">
        <v>372</v>
      </c>
      <c r="G8" s="68" t="s">
        <v>388</v>
      </c>
      <c r="H8" s="68" t="s">
        <v>387</v>
      </c>
      <c r="I8" s="68"/>
      <c r="J8" s="68"/>
      <c r="K8" s="68" t="s">
        <v>378</v>
      </c>
      <c r="L8" s="68" t="s">
        <v>379</v>
      </c>
    </row>
    <row r="9" spans="1:1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s="71" customFormat="1" ht="18.75">
      <c r="A11" s="375" t="s">
        <v>389</v>
      </c>
      <c r="B11" s="376"/>
      <c r="C11" s="376"/>
      <c r="D11" s="376"/>
      <c r="E11" s="377"/>
      <c r="F11" s="378"/>
      <c r="G11" s="380"/>
      <c r="H11" s="375" t="s">
        <v>390</v>
      </c>
      <c r="I11" s="376"/>
      <c r="J11" s="376"/>
      <c r="K11" s="168"/>
      <c r="L11" s="172"/>
    </row>
    <row r="12" spans="1:12" ht="79.5" customHeight="1">
      <c r="A12" s="381" t="s">
        <v>149</v>
      </c>
      <c r="B12" s="381"/>
      <c r="C12" s="382"/>
      <c r="D12" s="382"/>
      <c r="E12" s="382"/>
      <c r="F12" s="382"/>
      <c r="G12" s="382"/>
      <c r="H12" s="382"/>
      <c r="I12" s="382"/>
      <c r="J12" s="382"/>
      <c r="K12" s="382"/>
      <c r="L12" s="382"/>
    </row>
    <row r="13" spans="1:12">
      <c r="A13" t="s">
        <v>285</v>
      </c>
    </row>
  </sheetData>
  <mergeCells count="5">
    <mergeCell ref="A1:J1"/>
    <mergeCell ref="A11:E11"/>
    <mergeCell ref="F11:G11"/>
    <mergeCell ref="H11:J11"/>
    <mergeCell ref="A12:L12"/>
  </mergeCells>
  <phoneticPr fontId="3" type="noConversion"/>
  <dataValidations count="1">
    <dataValidation type="list" allowBlank="1" showInputMessage="1" showErrorMessage="1" sqref="L3:L12" xr:uid="{577015C9-270F-4FBF-A29B-4ED954C93974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9F395-5246-4DE0-AABC-93FAD3348023}">
  <dimension ref="A1:I13"/>
  <sheetViews>
    <sheetView zoomScaleNormal="100" zoomScalePageLayoutView="125" workbookViewId="0">
      <selection activeCell="O6" sqref="O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150</v>
      </c>
      <c r="B1" s="383"/>
      <c r="C1" s="383"/>
      <c r="D1" s="383"/>
      <c r="E1" s="383"/>
      <c r="F1" s="383"/>
      <c r="G1" s="383"/>
      <c r="H1" s="383"/>
      <c r="I1" s="383"/>
    </row>
    <row r="2" spans="1:9" s="66" customFormat="1" ht="16.5">
      <c r="A2" s="384" t="s">
        <v>89</v>
      </c>
      <c r="B2" s="385" t="s">
        <v>94</v>
      </c>
      <c r="C2" s="385" t="s">
        <v>124</v>
      </c>
      <c r="D2" s="385" t="s">
        <v>92</v>
      </c>
      <c r="E2" s="385" t="s">
        <v>93</v>
      </c>
      <c r="F2" s="170" t="s">
        <v>151</v>
      </c>
      <c r="G2" s="170" t="s">
        <v>109</v>
      </c>
      <c r="H2" s="394" t="s">
        <v>110</v>
      </c>
      <c r="I2" s="390" t="s">
        <v>112</v>
      </c>
    </row>
    <row r="3" spans="1:9" s="66" customFormat="1" ht="16.5">
      <c r="A3" s="384"/>
      <c r="B3" s="386"/>
      <c r="C3" s="386"/>
      <c r="D3" s="386"/>
      <c r="E3" s="386"/>
      <c r="F3" s="170" t="s">
        <v>152</v>
      </c>
      <c r="G3" s="170" t="s">
        <v>113</v>
      </c>
      <c r="H3" s="395"/>
      <c r="I3" s="391"/>
    </row>
    <row r="4" spans="1:9" ht="11.25" customHeight="1">
      <c r="A4" s="67">
        <v>1</v>
      </c>
      <c r="B4" s="67" t="s">
        <v>391</v>
      </c>
      <c r="C4" s="68" t="s">
        <v>392</v>
      </c>
      <c r="D4" s="68" t="s">
        <v>393</v>
      </c>
      <c r="E4" s="68" t="s">
        <v>372</v>
      </c>
      <c r="F4" s="68">
        <v>2.4</v>
      </c>
      <c r="G4" s="68">
        <v>3.7</v>
      </c>
      <c r="H4" s="68"/>
      <c r="I4" s="68" t="s">
        <v>379</v>
      </c>
    </row>
    <row r="5" spans="1:9">
      <c r="A5" s="67">
        <v>2</v>
      </c>
      <c r="B5" s="67" t="s">
        <v>394</v>
      </c>
      <c r="C5" s="68" t="s">
        <v>395</v>
      </c>
      <c r="D5" s="68" t="s">
        <v>365</v>
      </c>
      <c r="E5" s="68" t="s">
        <v>372</v>
      </c>
      <c r="F5" s="68">
        <v>2.5</v>
      </c>
      <c r="G5" s="68">
        <v>3.7</v>
      </c>
      <c r="H5" s="68"/>
      <c r="I5" s="68" t="s">
        <v>379</v>
      </c>
    </row>
    <row r="6" spans="1:9">
      <c r="A6" s="67">
        <v>3</v>
      </c>
      <c r="B6" s="67" t="s">
        <v>394</v>
      </c>
      <c r="C6" s="68" t="s">
        <v>395</v>
      </c>
      <c r="D6" s="68" t="s">
        <v>360</v>
      </c>
      <c r="E6" s="68" t="s">
        <v>372</v>
      </c>
      <c r="F6" s="68">
        <v>2.6</v>
      </c>
      <c r="G6" s="68">
        <v>3.7</v>
      </c>
      <c r="H6" s="68"/>
      <c r="I6" s="68" t="s">
        <v>379</v>
      </c>
    </row>
    <row r="7" spans="1:9">
      <c r="A7" s="67"/>
      <c r="B7" s="67"/>
      <c r="C7" s="67"/>
      <c r="D7" s="67"/>
      <c r="E7" s="67"/>
      <c r="F7" s="67"/>
      <c r="G7" s="67"/>
      <c r="H7" s="67"/>
      <c r="I7" s="67"/>
    </row>
    <row r="8" spans="1:9">
      <c r="A8" s="67"/>
      <c r="B8" s="67"/>
      <c r="C8" s="67"/>
      <c r="D8" s="67"/>
      <c r="E8" s="67"/>
      <c r="F8" s="67"/>
      <c r="G8" s="67"/>
      <c r="H8" s="67"/>
      <c r="I8" s="67"/>
    </row>
    <row r="9" spans="1:9">
      <c r="A9" s="67"/>
      <c r="B9" s="67"/>
      <c r="C9" s="67"/>
      <c r="D9" s="67"/>
      <c r="E9" s="67"/>
      <c r="F9" s="67"/>
      <c r="G9" s="67"/>
      <c r="H9" s="67"/>
      <c r="I9" s="67"/>
    </row>
    <row r="10" spans="1:9">
      <c r="A10" s="67"/>
      <c r="B10" s="67"/>
      <c r="C10" s="67"/>
      <c r="D10" s="67"/>
      <c r="E10" s="67"/>
      <c r="F10" s="67"/>
      <c r="G10" s="67"/>
      <c r="H10" s="67"/>
      <c r="I10" s="67"/>
    </row>
    <row r="11" spans="1:9" s="71" customFormat="1" ht="18.75">
      <c r="A11" s="375" t="s">
        <v>396</v>
      </c>
      <c r="B11" s="376"/>
      <c r="C11" s="376"/>
      <c r="D11" s="377"/>
      <c r="E11" s="169"/>
      <c r="F11" s="375" t="s">
        <v>390</v>
      </c>
      <c r="G11" s="376"/>
      <c r="H11" s="377"/>
      <c r="I11" s="172"/>
    </row>
    <row r="12" spans="1:9" ht="39" customHeight="1">
      <c r="A12" s="381" t="s">
        <v>153</v>
      </c>
      <c r="B12" s="381"/>
      <c r="C12" s="382"/>
      <c r="D12" s="382"/>
      <c r="E12" s="382"/>
      <c r="F12" s="382"/>
      <c r="G12" s="382"/>
      <c r="H12" s="382"/>
      <c r="I12" s="382"/>
    </row>
    <row r="13" spans="1:9">
      <c r="A13" t="s">
        <v>285</v>
      </c>
    </row>
  </sheetData>
  <mergeCells count="11">
    <mergeCell ref="A11:D11"/>
    <mergeCell ref="F11:H11"/>
    <mergeCell ref="A12:I12"/>
    <mergeCell ref="A1:I1"/>
    <mergeCell ref="A2:A3"/>
    <mergeCell ref="B2:B3"/>
    <mergeCell ref="C2:C3"/>
    <mergeCell ref="D2:D3"/>
    <mergeCell ref="E2:E3"/>
    <mergeCell ref="H2:H3"/>
    <mergeCell ref="I2:I3"/>
  </mergeCells>
  <phoneticPr fontId="3" type="noConversion"/>
  <dataValidations count="1">
    <dataValidation type="list" allowBlank="1" showInputMessage="1" showErrorMessage="1" sqref="I1:I1048576" xr:uid="{5FDF7A7A-F5F4-43AE-AC5A-216E8A241EF1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zoomScale="90" zoomScaleNormal="90" zoomScalePageLayoutView="125" workbookViewId="0">
      <selection activeCell="P31" sqref="P31"/>
    </sheetView>
  </sheetViews>
  <sheetFormatPr defaultColWidth="10.375" defaultRowHeight="16.5" customHeight="1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>
      <c r="A1" s="195" t="s">
        <v>154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" thickBot="1">
      <c r="A2" s="77" t="s">
        <v>155</v>
      </c>
      <c r="B2" s="196"/>
      <c r="C2" s="196"/>
      <c r="D2" s="197" t="s">
        <v>156</v>
      </c>
      <c r="E2" s="197"/>
      <c r="F2" s="196"/>
      <c r="G2" s="196"/>
      <c r="H2" s="78" t="s">
        <v>157</v>
      </c>
      <c r="I2" s="198"/>
      <c r="J2" s="199"/>
      <c r="K2" s="200"/>
    </row>
    <row r="3" spans="1:11" ht="14.25">
      <c r="A3" s="189" t="s">
        <v>158</v>
      </c>
      <c r="B3" s="190"/>
      <c r="C3" s="191"/>
      <c r="D3" s="192" t="s">
        <v>159</v>
      </c>
      <c r="E3" s="193"/>
      <c r="F3" s="193"/>
      <c r="G3" s="194"/>
      <c r="H3" s="192" t="s">
        <v>160</v>
      </c>
      <c r="I3" s="193"/>
      <c r="J3" s="193"/>
      <c r="K3" s="194"/>
    </row>
    <row r="4" spans="1:11" ht="14.25">
      <c r="A4" s="79" t="s">
        <v>2</v>
      </c>
      <c r="B4" s="212"/>
      <c r="C4" s="213"/>
      <c r="D4" s="187" t="s">
        <v>161</v>
      </c>
      <c r="E4" s="188"/>
      <c r="F4" s="214"/>
      <c r="G4" s="215"/>
      <c r="H4" s="187" t="s">
        <v>162</v>
      </c>
      <c r="I4" s="188"/>
      <c r="J4" s="80" t="s">
        <v>163</v>
      </c>
      <c r="K4" s="81" t="s">
        <v>12</v>
      </c>
    </row>
    <row r="5" spans="1:11" ht="14.25">
      <c r="A5" s="82" t="s">
        <v>164</v>
      </c>
      <c r="B5" s="212"/>
      <c r="C5" s="213"/>
      <c r="D5" s="187" t="s">
        <v>165</v>
      </c>
      <c r="E5" s="188"/>
      <c r="F5" s="214"/>
      <c r="G5" s="215"/>
      <c r="H5" s="187" t="s">
        <v>166</v>
      </c>
      <c r="I5" s="188"/>
      <c r="J5" s="80" t="s">
        <v>163</v>
      </c>
      <c r="K5" s="81" t="s">
        <v>12</v>
      </c>
    </row>
    <row r="6" spans="1:11" ht="14.25">
      <c r="A6" s="79" t="s">
        <v>8</v>
      </c>
      <c r="B6" s="83"/>
      <c r="C6" s="84"/>
      <c r="D6" s="82" t="s">
        <v>167</v>
      </c>
      <c r="E6" s="85"/>
      <c r="F6" s="214"/>
      <c r="G6" s="215"/>
      <c r="H6" s="187" t="s">
        <v>168</v>
      </c>
      <c r="I6" s="188"/>
      <c r="J6" s="80" t="s">
        <v>163</v>
      </c>
      <c r="K6" s="81" t="s">
        <v>12</v>
      </c>
    </row>
    <row r="7" spans="1:11" ht="14.25">
      <c r="A7" s="79" t="s">
        <v>5</v>
      </c>
      <c r="B7" s="216"/>
      <c r="C7" s="217"/>
      <c r="D7" s="82" t="s">
        <v>169</v>
      </c>
      <c r="E7" s="86"/>
      <c r="F7" s="214"/>
      <c r="G7" s="215"/>
      <c r="H7" s="187" t="s">
        <v>170</v>
      </c>
      <c r="I7" s="188"/>
      <c r="J7" s="80" t="s">
        <v>163</v>
      </c>
      <c r="K7" s="81" t="s">
        <v>12</v>
      </c>
    </row>
    <row r="8" spans="1:11" ht="15" thickBot="1">
      <c r="A8" s="87"/>
      <c r="B8" s="220"/>
      <c r="C8" s="221"/>
      <c r="D8" s="218" t="s">
        <v>171</v>
      </c>
      <c r="E8" s="219"/>
      <c r="F8" s="210"/>
      <c r="G8" s="211"/>
      <c r="H8" s="218" t="s">
        <v>172</v>
      </c>
      <c r="I8" s="219"/>
      <c r="J8" s="88" t="s">
        <v>163</v>
      </c>
      <c r="K8" s="89" t="s">
        <v>12</v>
      </c>
    </row>
    <row r="9" spans="1:11" ht="15" thickBot="1">
      <c r="A9" s="223" t="s">
        <v>173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 thickBot="1">
      <c r="A10" s="204" t="s">
        <v>174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90" t="s">
        <v>175</v>
      </c>
      <c r="B11" s="91" t="s">
        <v>176</v>
      </c>
      <c r="C11" s="92" t="s">
        <v>177</v>
      </c>
      <c r="D11" s="93"/>
      <c r="E11" s="94" t="s">
        <v>178</v>
      </c>
      <c r="F11" s="91" t="s">
        <v>176</v>
      </c>
      <c r="G11" s="92" t="s">
        <v>43</v>
      </c>
      <c r="H11" s="92" t="s">
        <v>179</v>
      </c>
      <c r="I11" s="94" t="s">
        <v>36</v>
      </c>
      <c r="J11" s="91" t="s">
        <v>176</v>
      </c>
      <c r="K11" s="95" t="s">
        <v>43</v>
      </c>
    </row>
    <row r="12" spans="1:11" ht="14.25">
      <c r="A12" s="82" t="s">
        <v>180</v>
      </c>
      <c r="B12" s="96" t="s">
        <v>176</v>
      </c>
      <c r="C12" s="80" t="s">
        <v>43</v>
      </c>
      <c r="D12" s="86"/>
      <c r="E12" s="85" t="s">
        <v>181</v>
      </c>
      <c r="F12" s="96" t="s">
        <v>176</v>
      </c>
      <c r="G12" s="80" t="s">
        <v>43</v>
      </c>
      <c r="H12" s="80" t="s">
        <v>182</v>
      </c>
      <c r="I12" s="85" t="s">
        <v>183</v>
      </c>
      <c r="J12" s="96" t="s">
        <v>184</v>
      </c>
      <c r="K12" s="81" t="s">
        <v>185</v>
      </c>
    </row>
    <row r="13" spans="1:11" ht="14.25">
      <c r="A13" s="82" t="s">
        <v>186</v>
      </c>
      <c r="B13" s="96" t="s">
        <v>176</v>
      </c>
      <c r="C13" s="80" t="s">
        <v>43</v>
      </c>
      <c r="D13" s="86"/>
      <c r="E13" s="85" t="s">
        <v>187</v>
      </c>
      <c r="F13" s="80" t="s">
        <v>188</v>
      </c>
      <c r="G13" s="80" t="s">
        <v>189</v>
      </c>
      <c r="H13" s="80" t="s">
        <v>190</v>
      </c>
      <c r="I13" s="85" t="s">
        <v>191</v>
      </c>
      <c r="J13" s="96" t="s">
        <v>176</v>
      </c>
      <c r="K13" s="81" t="s">
        <v>43</v>
      </c>
    </row>
    <row r="14" spans="1:11" ht="15" thickBot="1">
      <c r="A14" s="218" t="s">
        <v>192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2"/>
    </row>
    <row r="15" spans="1:11" ht="15" thickBot="1">
      <c r="A15" s="204" t="s">
        <v>193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97" t="s">
        <v>194</v>
      </c>
      <c r="B16" s="92" t="s">
        <v>195</v>
      </c>
      <c r="C16" s="92" t="s">
        <v>196</v>
      </c>
      <c r="D16" s="98"/>
      <c r="E16" s="99" t="s">
        <v>197</v>
      </c>
      <c r="F16" s="92" t="s">
        <v>195</v>
      </c>
      <c r="G16" s="92" t="s">
        <v>196</v>
      </c>
      <c r="H16" s="100"/>
      <c r="I16" s="99" t="s">
        <v>198</v>
      </c>
      <c r="J16" s="92" t="s">
        <v>195</v>
      </c>
      <c r="K16" s="95" t="s">
        <v>196</v>
      </c>
    </row>
    <row r="17" spans="1:22" ht="16.5" customHeight="1">
      <c r="A17" s="101" t="s">
        <v>199</v>
      </c>
      <c r="B17" s="80" t="s">
        <v>195</v>
      </c>
      <c r="C17" s="80" t="s">
        <v>196</v>
      </c>
      <c r="D17" s="102"/>
      <c r="E17" s="103" t="s">
        <v>200</v>
      </c>
      <c r="F17" s="80" t="s">
        <v>195</v>
      </c>
      <c r="G17" s="80" t="s">
        <v>196</v>
      </c>
      <c r="H17" s="104"/>
      <c r="I17" s="103" t="s">
        <v>201</v>
      </c>
      <c r="J17" s="80" t="s">
        <v>195</v>
      </c>
      <c r="K17" s="81" t="s">
        <v>196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thickBot="1">
      <c r="A18" s="201" t="s">
        <v>202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ht="18" customHeight="1" thickBot="1">
      <c r="A19" s="204" t="s">
        <v>203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07" t="s">
        <v>204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>
      <c r="A21" s="106" t="s">
        <v>205</v>
      </c>
      <c r="B21" s="103" t="s">
        <v>206</v>
      </c>
      <c r="C21" s="103" t="s">
        <v>207</v>
      </c>
      <c r="D21" s="103" t="s">
        <v>208</v>
      </c>
      <c r="E21" s="103" t="s">
        <v>209</v>
      </c>
      <c r="F21" s="103" t="s">
        <v>210</v>
      </c>
      <c r="G21" s="103" t="s">
        <v>211</v>
      </c>
      <c r="H21" s="103" t="s">
        <v>212</v>
      </c>
      <c r="I21" s="103" t="s">
        <v>213</v>
      </c>
      <c r="J21" s="103" t="s">
        <v>214</v>
      </c>
      <c r="K21" s="107" t="s">
        <v>215</v>
      </c>
    </row>
    <row r="22" spans="1:22" ht="16.5" customHeight="1">
      <c r="A22" s="108" t="s">
        <v>291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10"/>
    </row>
    <row r="23" spans="1:22" ht="16.5" customHeight="1">
      <c r="A23" s="108" t="s">
        <v>292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11"/>
    </row>
    <row r="24" spans="1:22" ht="16.5" customHeight="1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11"/>
    </row>
    <row r="25" spans="1:22" ht="16.5" customHeight="1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3"/>
    </row>
    <row r="26" spans="1:22" ht="16.5" customHeight="1">
      <c r="A26" s="108"/>
      <c r="B26" s="109"/>
      <c r="C26" s="109"/>
      <c r="D26" s="109"/>
      <c r="E26" s="109"/>
      <c r="F26" s="109"/>
      <c r="G26" s="109"/>
      <c r="H26" s="109"/>
      <c r="I26" s="109"/>
      <c r="J26" s="109"/>
      <c r="K26" s="13"/>
    </row>
    <row r="27" spans="1:22" ht="16.5" customHeight="1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3"/>
    </row>
    <row r="28" spans="1:22" ht="16.5" customHeight="1" thickBot="1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3"/>
    </row>
    <row r="29" spans="1:22" ht="18" customHeight="1" thickBot="1">
      <c r="A29" s="226" t="s">
        <v>216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thickBo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thickBot="1">
      <c r="A32" s="226" t="s">
        <v>217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35" t="s">
        <v>218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" thickBot="1">
      <c r="A34" s="239" t="s">
        <v>56</v>
      </c>
      <c r="B34" s="240"/>
      <c r="C34" s="80" t="s">
        <v>163</v>
      </c>
      <c r="D34" s="80" t="s">
        <v>12</v>
      </c>
      <c r="E34" s="241" t="s">
        <v>219</v>
      </c>
      <c r="F34" s="242"/>
      <c r="G34" s="242"/>
      <c r="H34" s="242"/>
      <c r="I34" s="242"/>
      <c r="J34" s="242"/>
      <c r="K34" s="243"/>
    </row>
    <row r="35" spans="1:11" ht="15" thickBot="1">
      <c r="A35" s="238" t="s">
        <v>220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17"/>
    </row>
    <row r="38" spans="1:11" ht="14.2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17"/>
    </row>
    <row r="39" spans="1:11" ht="14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17"/>
    </row>
    <row r="40" spans="1:11" ht="14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17"/>
    </row>
    <row r="41" spans="1:11" ht="14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17"/>
    </row>
    <row r="42" spans="1:11" ht="14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17"/>
    </row>
    <row r="43" spans="1:11" ht="15" thickBot="1">
      <c r="A43" s="249" t="s">
        <v>221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5" thickBot="1">
      <c r="A44" s="204" t="s">
        <v>222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97" t="s">
        <v>223</v>
      </c>
      <c r="B45" s="92" t="s">
        <v>224</v>
      </c>
      <c r="C45" s="92" t="s">
        <v>189</v>
      </c>
      <c r="D45" s="92" t="s">
        <v>190</v>
      </c>
      <c r="E45" s="99" t="s">
        <v>225</v>
      </c>
      <c r="F45" s="92" t="s">
        <v>224</v>
      </c>
      <c r="G45" s="92" t="s">
        <v>189</v>
      </c>
      <c r="H45" s="92" t="s">
        <v>190</v>
      </c>
      <c r="I45" s="99" t="s">
        <v>226</v>
      </c>
      <c r="J45" s="92" t="s">
        <v>224</v>
      </c>
      <c r="K45" s="95" t="s">
        <v>189</v>
      </c>
    </row>
    <row r="46" spans="1:11" ht="14.25">
      <c r="A46" s="101" t="s">
        <v>39</v>
      </c>
      <c r="B46" s="80" t="s">
        <v>224</v>
      </c>
      <c r="C46" s="80" t="s">
        <v>189</v>
      </c>
      <c r="D46" s="80" t="s">
        <v>190</v>
      </c>
      <c r="E46" s="103" t="s">
        <v>227</v>
      </c>
      <c r="F46" s="80" t="s">
        <v>224</v>
      </c>
      <c r="G46" s="80" t="s">
        <v>189</v>
      </c>
      <c r="H46" s="80" t="s">
        <v>190</v>
      </c>
      <c r="I46" s="103" t="s">
        <v>228</v>
      </c>
      <c r="J46" s="80" t="s">
        <v>224</v>
      </c>
      <c r="K46" s="81" t="s">
        <v>189</v>
      </c>
    </row>
    <row r="47" spans="1:11" ht="15" thickBot="1">
      <c r="A47" s="218" t="s">
        <v>229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22"/>
    </row>
    <row r="48" spans="1:11" ht="15" thickBot="1">
      <c r="A48" s="238" t="s">
        <v>230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5" thickBot="1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5" thickBot="1">
      <c r="A50" s="112" t="s">
        <v>231</v>
      </c>
      <c r="B50" s="255" t="s">
        <v>232</v>
      </c>
      <c r="C50" s="255"/>
      <c r="D50" s="113" t="s">
        <v>233</v>
      </c>
      <c r="E50" s="114"/>
      <c r="F50" s="115" t="s">
        <v>234</v>
      </c>
      <c r="G50" s="116"/>
      <c r="H50" s="256" t="s">
        <v>235</v>
      </c>
      <c r="I50" s="257"/>
      <c r="J50" s="258"/>
      <c r="K50" s="259"/>
    </row>
    <row r="51" spans="1:11" ht="15" thickBot="1">
      <c r="A51" s="238" t="s">
        <v>236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5" thickBot="1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5" thickBot="1">
      <c r="A53" s="112" t="s">
        <v>231</v>
      </c>
      <c r="B53" s="255" t="s">
        <v>232</v>
      </c>
      <c r="C53" s="255"/>
      <c r="D53" s="113" t="s">
        <v>233</v>
      </c>
      <c r="E53" s="117"/>
      <c r="F53" s="115" t="s">
        <v>237</v>
      </c>
      <c r="G53" s="116"/>
      <c r="H53" s="256" t="s">
        <v>235</v>
      </c>
      <c r="I53" s="257"/>
      <c r="J53" s="258"/>
      <c r="K53" s="259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A5E1-1706-4C07-9BE4-9CBF326A878B}">
  <dimension ref="A1:P26"/>
  <sheetViews>
    <sheetView zoomScale="80" zoomScaleNormal="80" workbookViewId="0">
      <selection activeCell="I21" activeCellId="11" sqref="A8:A10 C8:G10 I8:I10 A11:A15 A18 A21 C11:G15 I11:I15 C18:G18 I18 C21:G21 I21"/>
    </sheetView>
  </sheetViews>
  <sheetFormatPr defaultColWidth="9" defaultRowHeight="26.1" customHeight="1"/>
  <cols>
    <col min="1" max="1" width="17.125" style="26" customWidth="1"/>
    <col min="2" max="8" width="9.375" style="26" customWidth="1"/>
    <col min="9" max="9" width="14.5" style="26" customWidth="1"/>
    <col min="10" max="10" width="1.375" style="26" customWidth="1"/>
    <col min="11" max="11" width="16.5" style="26" customWidth="1"/>
    <col min="12" max="12" width="17" style="26" customWidth="1"/>
    <col min="13" max="13" width="18.5" style="26" customWidth="1"/>
    <col min="14" max="14" width="16.625" style="26" customWidth="1"/>
    <col min="15" max="15" width="14.125" style="26" customWidth="1"/>
    <col min="16" max="16" width="16.375" style="26" customWidth="1"/>
    <col min="17" max="16384" width="9" style="26"/>
  </cols>
  <sheetData>
    <row r="1" spans="1:16" ht="30" customHeight="1" thickBot="1">
      <c r="A1" s="260" t="s">
        <v>72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ht="29.1" customHeight="1" thickTop="1">
      <c r="A2" s="27" t="s">
        <v>73</v>
      </c>
      <c r="B2" s="262" t="s">
        <v>293</v>
      </c>
      <c r="C2" s="262"/>
      <c r="D2" s="145" t="s">
        <v>74</v>
      </c>
      <c r="E2" s="262" t="s">
        <v>294</v>
      </c>
      <c r="F2" s="262"/>
      <c r="G2" s="262"/>
      <c r="H2" s="262"/>
      <c r="I2" s="262"/>
      <c r="J2" s="263"/>
      <c r="K2" s="29" t="s">
        <v>75</v>
      </c>
      <c r="L2" s="262" t="s">
        <v>295</v>
      </c>
      <c r="M2" s="262"/>
      <c r="N2" s="262"/>
      <c r="O2" s="262"/>
      <c r="P2" s="266"/>
    </row>
    <row r="3" spans="1:16" ht="29.1" customHeight="1">
      <c r="A3" s="267" t="s">
        <v>76</v>
      </c>
      <c r="B3" s="268" t="s">
        <v>296</v>
      </c>
      <c r="C3" s="268"/>
      <c r="D3" s="268"/>
      <c r="E3" s="268"/>
      <c r="F3" s="268"/>
      <c r="G3" s="268"/>
      <c r="H3" s="268"/>
      <c r="I3" s="268"/>
      <c r="J3" s="264"/>
      <c r="K3" s="268" t="s">
        <v>78</v>
      </c>
      <c r="L3" s="268"/>
      <c r="M3" s="268"/>
      <c r="N3" s="268"/>
      <c r="O3" s="268"/>
      <c r="P3" s="269"/>
    </row>
    <row r="4" spans="1:16" ht="29.1" customHeight="1">
      <c r="A4" s="267"/>
      <c r="B4" s="151" t="s">
        <v>207</v>
      </c>
      <c r="C4" s="152" t="s">
        <v>208</v>
      </c>
      <c r="D4" s="153" t="s">
        <v>209</v>
      </c>
      <c r="E4" s="152" t="s">
        <v>210</v>
      </c>
      <c r="F4" s="152" t="s">
        <v>211</v>
      </c>
      <c r="G4" s="152" t="s">
        <v>212</v>
      </c>
      <c r="H4" s="152" t="s">
        <v>213</v>
      </c>
      <c r="I4" s="270" t="s">
        <v>298</v>
      </c>
      <c r="J4" s="264"/>
      <c r="K4" s="161" t="s">
        <v>332</v>
      </c>
      <c r="L4" s="161" t="s">
        <v>333</v>
      </c>
      <c r="M4" s="32"/>
      <c r="N4" s="32"/>
      <c r="O4" s="32"/>
      <c r="P4" s="33"/>
    </row>
    <row r="5" spans="1:16" ht="29.1" customHeight="1">
      <c r="A5" s="267"/>
      <c r="B5" s="151" t="s">
        <v>306</v>
      </c>
      <c r="C5" s="152" t="s">
        <v>307</v>
      </c>
      <c r="D5" s="153" t="s">
        <v>308</v>
      </c>
      <c r="E5" s="152" t="s">
        <v>309</v>
      </c>
      <c r="F5" s="152" t="s">
        <v>310</v>
      </c>
      <c r="G5" s="152" t="s">
        <v>311</v>
      </c>
      <c r="H5" s="152" t="s">
        <v>312</v>
      </c>
      <c r="I5" s="271"/>
      <c r="J5" s="264"/>
      <c r="K5" s="35" t="s">
        <v>297</v>
      </c>
      <c r="L5" s="35" t="s">
        <v>297</v>
      </c>
      <c r="M5" s="35"/>
      <c r="N5" s="35"/>
      <c r="O5" s="35"/>
      <c r="P5" s="36"/>
    </row>
    <row r="6" spans="1:16" ht="29.1" customHeight="1">
      <c r="A6" s="154" t="s">
        <v>313</v>
      </c>
      <c r="B6" s="155">
        <f>C6-1</f>
        <v>55</v>
      </c>
      <c r="C6" s="155">
        <f>D6-2</f>
        <v>56</v>
      </c>
      <c r="D6" s="156">
        <v>58</v>
      </c>
      <c r="E6" s="155">
        <f>D6+2</f>
        <v>60</v>
      </c>
      <c r="F6" s="155">
        <f>E6+2</f>
        <v>62</v>
      </c>
      <c r="G6" s="155">
        <f>F6+1</f>
        <v>63</v>
      </c>
      <c r="H6" s="155">
        <f>G6+1</f>
        <v>64</v>
      </c>
      <c r="I6" s="147" t="s">
        <v>327</v>
      </c>
      <c r="J6" s="264"/>
      <c r="K6" s="162" t="s">
        <v>334</v>
      </c>
      <c r="L6" s="164">
        <v>-0.3</v>
      </c>
      <c r="M6" s="39"/>
      <c r="N6" s="39"/>
      <c r="O6" s="39"/>
      <c r="P6" s="40"/>
    </row>
    <row r="7" spans="1:16" ht="29.1" customHeight="1">
      <c r="A7" s="157" t="s">
        <v>314</v>
      </c>
      <c r="B7" s="155">
        <f>C7-1</f>
        <v>53.5</v>
      </c>
      <c r="C7" s="155">
        <f>D7-2</f>
        <v>54.5</v>
      </c>
      <c r="D7" s="156">
        <v>56.5</v>
      </c>
      <c r="E7" s="155">
        <f>D7+2</f>
        <v>58.5</v>
      </c>
      <c r="F7" s="155">
        <f>E7+2</f>
        <v>60.5</v>
      </c>
      <c r="G7" s="155">
        <f>F7+1</f>
        <v>61.5</v>
      </c>
      <c r="H7" s="155">
        <f>G7+1</f>
        <v>62.5</v>
      </c>
      <c r="I7" s="147" t="s">
        <v>328</v>
      </c>
      <c r="J7" s="264"/>
      <c r="K7" s="163" t="s">
        <v>335</v>
      </c>
      <c r="L7" s="163" t="s">
        <v>334</v>
      </c>
      <c r="M7" s="41"/>
      <c r="N7" s="41"/>
      <c r="O7" s="41"/>
      <c r="P7" s="42"/>
    </row>
    <row r="8" spans="1:16" ht="29.1" customHeight="1">
      <c r="A8" s="157" t="s">
        <v>315</v>
      </c>
      <c r="B8" s="155">
        <f t="shared" ref="B8:C10" si="0">C8-4</f>
        <v>106</v>
      </c>
      <c r="C8" s="155">
        <f t="shared" si="0"/>
        <v>110</v>
      </c>
      <c r="D8" s="158">
        <v>114</v>
      </c>
      <c r="E8" s="155">
        <f>D8+4</f>
        <v>118</v>
      </c>
      <c r="F8" s="155">
        <f>E8+4</f>
        <v>122</v>
      </c>
      <c r="G8" s="155">
        <f>F8+6</f>
        <v>128</v>
      </c>
      <c r="H8" s="155">
        <f>G8+6</f>
        <v>134</v>
      </c>
      <c r="I8" s="147" t="s">
        <v>327</v>
      </c>
      <c r="J8" s="264"/>
      <c r="K8" s="163" t="s">
        <v>336</v>
      </c>
      <c r="L8" s="165">
        <v>-0.8</v>
      </c>
      <c r="M8" s="41"/>
      <c r="N8" s="41"/>
      <c r="O8" s="41"/>
      <c r="P8" s="43"/>
    </row>
    <row r="9" spans="1:16" ht="29.1" customHeight="1">
      <c r="A9" s="157" t="s">
        <v>316</v>
      </c>
      <c r="B9" s="155">
        <f t="shared" si="0"/>
        <v>102</v>
      </c>
      <c r="C9" s="155">
        <f t="shared" si="0"/>
        <v>106</v>
      </c>
      <c r="D9" s="158">
        <v>110</v>
      </c>
      <c r="E9" s="155">
        <f>D9+4</f>
        <v>114</v>
      </c>
      <c r="F9" s="155">
        <f>E9+5</f>
        <v>119</v>
      </c>
      <c r="G9" s="155">
        <f>F9+6</f>
        <v>125</v>
      </c>
      <c r="H9" s="155">
        <f>G9+7</f>
        <v>132</v>
      </c>
      <c r="I9" s="147" t="s">
        <v>327</v>
      </c>
      <c r="J9" s="264"/>
      <c r="K9" s="162" t="s">
        <v>303</v>
      </c>
      <c r="L9" s="39" t="s">
        <v>339</v>
      </c>
      <c r="M9" s="39"/>
      <c r="N9" s="39"/>
      <c r="O9" s="39"/>
      <c r="P9" s="44"/>
    </row>
    <row r="10" spans="1:16" ht="29.1" customHeight="1">
      <c r="A10" s="157" t="s">
        <v>317</v>
      </c>
      <c r="B10" s="155">
        <f t="shared" si="0"/>
        <v>97</v>
      </c>
      <c r="C10" s="155">
        <f t="shared" si="0"/>
        <v>101</v>
      </c>
      <c r="D10" s="158">
        <v>105</v>
      </c>
      <c r="E10" s="155">
        <f>D10+4</f>
        <v>109</v>
      </c>
      <c r="F10" s="155">
        <f>E10+5</f>
        <v>114</v>
      </c>
      <c r="G10" s="155">
        <f>F10+6</f>
        <v>120</v>
      </c>
      <c r="H10" s="155">
        <f>G10+7</f>
        <v>127</v>
      </c>
      <c r="I10" s="147" t="s">
        <v>327</v>
      </c>
      <c r="J10" s="264"/>
      <c r="K10" s="162" t="s">
        <v>301</v>
      </c>
      <c r="L10" s="39" t="s">
        <v>300</v>
      </c>
      <c r="M10" s="39"/>
      <c r="N10" s="39"/>
      <c r="O10" s="39"/>
      <c r="P10" s="44"/>
    </row>
    <row r="11" spans="1:16" ht="29.1" customHeight="1">
      <c r="A11" s="156" t="s">
        <v>302</v>
      </c>
      <c r="B11" s="156">
        <f t="shared" ref="B11" si="1">C11-1</f>
        <v>45.5</v>
      </c>
      <c r="C11" s="156">
        <f>D11-1</f>
        <v>46.5</v>
      </c>
      <c r="D11" s="156">
        <v>47.5</v>
      </c>
      <c r="E11" s="156">
        <f t="shared" ref="E11" si="2">D11+1</f>
        <v>48.5</v>
      </c>
      <c r="F11" s="156">
        <f>E11+1</f>
        <v>49.5</v>
      </c>
      <c r="G11" s="156">
        <f t="shared" ref="G11" si="3">F11+1.2</f>
        <v>50.7</v>
      </c>
      <c r="H11" s="156">
        <f>G11+1.2</f>
        <v>51.900000000000006</v>
      </c>
      <c r="I11" s="147" t="s">
        <v>329</v>
      </c>
      <c r="J11" s="264"/>
      <c r="K11" s="162" t="s">
        <v>335</v>
      </c>
      <c r="L11" s="162" t="s">
        <v>334</v>
      </c>
      <c r="M11" s="39"/>
      <c r="O11" s="39"/>
      <c r="P11" s="44"/>
    </row>
    <row r="12" spans="1:16" ht="29.1" customHeight="1">
      <c r="A12" s="156" t="s">
        <v>318</v>
      </c>
      <c r="B12" s="156">
        <f>C12-0.5</f>
        <v>52.5</v>
      </c>
      <c r="C12" s="156">
        <f>D12-1</f>
        <v>53</v>
      </c>
      <c r="D12" s="156">
        <v>54</v>
      </c>
      <c r="E12" s="156">
        <f>D12+1</f>
        <v>55</v>
      </c>
      <c r="F12" s="156">
        <f>E12+1</f>
        <v>56</v>
      </c>
      <c r="G12" s="156">
        <f>F12+0.5</f>
        <v>56.5</v>
      </c>
      <c r="H12" s="156">
        <f>G12+0.5</f>
        <v>57</v>
      </c>
      <c r="I12" s="147" t="s">
        <v>329</v>
      </c>
      <c r="J12" s="264"/>
      <c r="K12" s="162" t="s">
        <v>337</v>
      </c>
      <c r="L12" s="162" t="s">
        <v>334</v>
      </c>
      <c r="N12" s="39"/>
      <c r="O12" s="39"/>
      <c r="P12" s="44"/>
    </row>
    <row r="13" spans="1:16" ht="29.1" customHeight="1">
      <c r="A13" s="157" t="s">
        <v>304</v>
      </c>
      <c r="B13" s="155">
        <f>C13-0.8</f>
        <v>20.9</v>
      </c>
      <c r="C13" s="155">
        <f>D13-0.8</f>
        <v>21.7</v>
      </c>
      <c r="D13" s="156">
        <v>22.5</v>
      </c>
      <c r="E13" s="155">
        <f>D13+0.8</f>
        <v>23.3</v>
      </c>
      <c r="F13" s="155">
        <f>E13+0.8</f>
        <v>24.1</v>
      </c>
      <c r="G13" s="155">
        <f>F13+1.3</f>
        <v>25.400000000000002</v>
      </c>
      <c r="H13" s="155">
        <f>G13+1.3</f>
        <v>26.700000000000003</v>
      </c>
      <c r="I13" s="147" t="s">
        <v>330</v>
      </c>
      <c r="J13" s="264"/>
      <c r="K13" s="162" t="s">
        <v>334</v>
      </c>
      <c r="L13" s="164">
        <v>-0.3</v>
      </c>
      <c r="M13" s="39"/>
      <c r="N13" s="39"/>
      <c r="O13" s="39"/>
      <c r="P13" s="44"/>
    </row>
    <row r="14" spans="1:16" ht="29.1" customHeight="1">
      <c r="A14" s="157" t="s">
        <v>319</v>
      </c>
      <c r="B14" s="155">
        <f>C14-0.7</f>
        <v>15.100000000000001</v>
      </c>
      <c r="C14" s="155">
        <f>D14-0.7</f>
        <v>15.8</v>
      </c>
      <c r="D14" s="156">
        <v>16.5</v>
      </c>
      <c r="E14" s="155">
        <f>D14+0.7</f>
        <v>17.2</v>
      </c>
      <c r="F14" s="155">
        <f>E14+0.7</f>
        <v>17.899999999999999</v>
      </c>
      <c r="G14" s="155">
        <f>F14+0.9</f>
        <v>18.799999999999997</v>
      </c>
      <c r="H14" s="155">
        <f>G14+0.9</f>
        <v>19.699999999999996</v>
      </c>
      <c r="I14" s="147" t="s">
        <v>330</v>
      </c>
      <c r="J14" s="264"/>
      <c r="K14" s="162" t="s">
        <v>338</v>
      </c>
      <c r="L14" s="164">
        <v>-0.2</v>
      </c>
      <c r="M14" s="39"/>
      <c r="N14" s="39"/>
      <c r="O14" s="39"/>
      <c r="P14" s="44"/>
    </row>
    <row r="15" spans="1:16" ht="29.1" customHeight="1">
      <c r="A15" s="157" t="s">
        <v>320</v>
      </c>
      <c r="B15" s="155">
        <f t="shared" ref="B15:C20" si="4">C15-0.5</f>
        <v>9.5</v>
      </c>
      <c r="C15" s="155">
        <f t="shared" si="4"/>
        <v>10</v>
      </c>
      <c r="D15" s="156">
        <v>10.5</v>
      </c>
      <c r="E15" s="155">
        <f t="shared" ref="E15:F20" si="5">D15+0.5</f>
        <v>11</v>
      </c>
      <c r="F15" s="155">
        <f t="shared" si="5"/>
        <v>11.5</v>
      </c>
      <c r="G15" s="155">
        <f>F15+0.7</f>
        <v>12.2</v>
      </c>
      <c r="H15" s="155">
        <f>G15+0.7</f>
        <v>12.899999999999999</v>
      </c>
      <c r="I15" s="147" t="s">
        <v>330</v>
      </c>
      <c r="J15" s="264"/>
      <c r="K15" s="162" t="s">
        <v>337</v>
      </c>
      <c r="L15" s="162" t="s">
        <v>334</v>
      </c>
      <c r="M15" s="39"/>
      <c r="N15" s="39"/>
      <c r="O15" s="39"/>
      <c r="P15" s="44"/>
    </row>
    <row r="16" spans="1:16" ht="29.1" customHeight="1">
      <c r="A16" s="157" t="s">
        <v>321</v>
      </c>
      <c r="B16" s="155">
        <f t="shared" si="4"/>
        <v>12</v>
      </c>
      <c r="C16" s="155">
        <f t="shared" si="4"/>
        <v>12.5</v>
      </c>
      <c r="D16" s="156">
        <v>13</v>
      </c>
      <c r="E16" s="155">
        <f t="shared" si="5"/>
        <v>13.5</v>
      </c>
      <c r="F16" s="155">
        <f t="shared" si="5"/>
        <v>14</v>
      </c>
      <c r="G16" s="155">
        <f>F16+0.7</f>
        <v>14.7</v>
      </c>
      <c r="H16" s="155">
        <f>G16+0.7</f>
        <v>15.399999999999999</v>
      </c>
      <c r="I16" s="146" t="s">
        <v>331</v>
      </c>
      <c r="J16" s="264"/>
      <c r="K16" s="162" t="s">
        <v>334</v>
      </c>
      <c r="L16" s="162" t="s">
        <v>334</v>
      </c>
      <c r="M16" s="39"/>
      <c r="N16" s="39"/>
      <c r="O16" s="39"/>
      <c r="P16" s="44"/>
    </row>
    <row r="17" spans="1:16" ht="29.1" customHeight="1">
      <c r="A17" s="157" t="s">
        <v>322</v>
      </c>
      <c r="B17" s="155">
        <f>C17</f>
        <v>0</v>
      </c>
      <c r="C17" s="155">
        <f>D17</f>
        <v>0</v>
      </c>
      <c r="D17" s="156"/>
      <c r="E17" s="155">
        <f>D17</f>
        <v>0</v>
      </c>
      <c r="F17" s="155">
        <f>E17</f>
        <v>0</v>
      </c>
      <c r="G17" s="155">
        <f>F17</f>
        <v>0</v>
      </c>
      <c r="H17" s="155">
        <f>G17</f>
        <v>0</v>
      </c>
      <c r="I17" s="146" t="s">
        <v>331</v>
      </c>
      <c r="J17" s="264"/>
      <c r="K17" s="162" t="s">
        <v>334</v>
      </c>
      <c r="L17" s="164">
        <v>-0.2</v>
      </c>
      <c r="M17" s="39"/>
      <c r="N17" s="39"/>
      <c r="O17" s="39"/>
      <c r="P17" s="44"/>
    </row>
    <row r="18" spans="1:16" ht="29.1" customHeight="1">
      <c r="A18" s="157" t="s">
        <v>323</v>
      </c>
      <c r="B18" s="155">
        <f>C18-1</f>
        <v>46</v>
      </c>
      <c r="C18" s="155">
        <f>D18-1</f>
        <v>47</v>
      </c>
      <c r="D18" s="156">
        <v>48</v>
      </c>
      <c r="E18" s="155">
        <f>D18+1</f>
        <v>49</v>
      </c>
      <c r="F18" s="155">
        <f>E18+1</f>
        <v>50</v>
      </c>
      <c r="G18" s="155">
        <f>F18+1.5</f>
        <v>51.5</v>
      </c>
      <c r="H18" s="155">
        <f>G18+1.5</f>
        <v>53</v>
      </c>
      <c r="I18" s="148"/>
      <c r="J18" s="264"/>
      <c r="K18" s="163" t="s">
        <v>334</v>
      </c>
      <c r="L18" s="163" t="s">
        <v>334</v>
      </c>
      <c r="M18" s="41"/>
      <c r="N18" s="41"/>
      <c r="O18" s="41"/>
      <c r="P18" s="43"/>
    </row>
    <row r="19" spans="1:16" ht="29.1" customHeight="1">
      <c r="A19" s="157" t="s">
        <v>324</v>
      </c>
      <c r="B19" s="155">
        <f t="shared" si="4"/>
        <v>33</v>
      </c>
      <c r="C19" s="155">
        <f t="shared" si="4"/>
        <v>33.5</v>
      </c>
      <c r="D19" s="159">
        <v>34</v>
      </c>
      <c r="E19" s="155">
        <f t="shared" si="5"/>
        <v>34.5</v>
      </c>
      <c r="F19" s="155">
        <f t="shared" si="5"/>
        <v>35</v>
      </c>
      <c r="G19" s="155">
        <f>F19+0.5</f>
        <v>35.5</v>
      </c>
      <c r="H19" s="155">
        <f>G19</f>
        <v>35.5</v>
      </c>
      <c r="I19" s="34" t="s">
        <v>331</v>
      </c>
      <c r="J19" s="264"/>
      <c r="K19" s="41" t="s">
        <v>299</v>
      </c>
      <c r="L19" s="163" t="s">
        <v>334</v>
      </c>
      <c r="M19" s="41"/>
      <c r="N19" s="41"/>
      <c r="O19" s="41"/>
      <c r="P19" s="43"/>
    </row>
    <row r="20" spans="1:16" ht="29.1" customHeight="1">
      <c r="A20" s="157" t="s">
        <v>325</v>
      </c>
      <c r="B20" s="155">
        <f t="shared" si="4"/>
        <v>23.5</v>
      </c>
      <c r="C20" s="155">
        <f t="shared" si="4"/>
        <v>24</v>
      </c>
      <c r="D20" s="156">
        <v>24.5</v>
      </c>
      <c r="E20" s="155">
        <f t="shared" si="5"/>
        <v>25</v>
      </c>
      <c r="F20" s="155">
        <f t="shared" si="5"/>
        <v>25.5</v>
      </c>
      <c r="G20" s="160">
        <f>F20+0.75</f>
        <v>26.25</v>
      </c>
      <c r="H20" s="160">
        <f>G20</f>
        <v>26.25</v>
      </c>
      <c r="I20" s="47" t="s">
        <v>331</v>
      </c>
      <c r="J20" s="264"/>
      <c r="K20" s="163" t="s">
        <v>299</v>
      </c>
      <c r="L20" s="163" t="s">
        <v>334</v>
      </c>
      <c r="M20" s="41"/>
      <c r="N20" s="41"/>
      <c r="O20" s="41"/>
      <c r="P20" s="43"/>
    </row>
    <row r="21" spans="1:16" ht="29.1" customHeight="1">
      <c r="A21" s="157" t="s">
        <v>326</v>
      </c>
      <c r="B21" s="155">
        <f>C21</f>
        <v>15</v>
      </c>
      <c r="C21" s="155">
        <f>D21-1</f>
        <v>15</v>
      </c>
      <c r="D21" s="156">
        <v>16</v>
      </c>
      <c r="E21" s="155">
        <f>D21</f>
        <v>16</v>
      </c>
      <c r="F21" s="155">
        <f>D21+1.5</f>
        <v>17.5</v>
      </c>
      <c r="G21" s="155">
        <f>D21+1.5</f>
        <v>17.5</v>
      </c>
      <c r="H21" s="155">
        <f>F21</f>
        <v>17.5</v>
      </c>
      <c r="I21" s="52" t="s">
        <v>331</v>
      </c>
      <c r="J21" s="264"/>
      <c r="K21" s="163" t="s">
        <v>299</v>
      </c>
      <c r="L21" s="163" t="s">
        <v>334</v>
      </c>
      <c r="M21" s="41"/>
      <c r="N21" s="41"/>
      <c r="O21" s="41"/>
      <c r="P21" s="43"/>
    </row>
    <row r="22" spans="1:16" ht="29.1" customHeight="1" thickBot="1">
      <c r="A22" s="53"/>
      <c r="B22" s="54"/>
      <c r="C22" s="55"/>
      <c r="D22" s="55"/>
      <c r="E22" s="56"/>
      <c r="F22" s="56"/>
      <c r="G22" s="149"/>
      <c r="H22" s="149"/>
      <c r="I22" s="57"/>
      <c r="J22" s="265"/>
      <c r="K22" s="58"/>
      <c r="L22" s="59"/>
      <c r="M22" s="60"/>
      <c r="N22" s="59"/>
      <c r="O22" s="59"/>
      <c r="P22" s="61"/>
    </row>
    <row r="23" spans="1:16" ht="15" thickTop="1">
      <c r="A23" s="62" t="s">
        <v>85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ht="14.25">
      <c r="A24" s="26" t="s">
        <v>288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</row>
    <row r="25" spans="1:16" ht="14.25">
      <c r="A25" s="144" t="s">
        <v>289</v>
      </c>
      <c r="B25" s="63"/>
      <c r="C25" s="63"/>
      <c r="D25" s="63"/>
      <c r="E25" s="63"/>
      <c r="F25" s="63"/>
      <c r="G25" s="63"/>
      <c r="H25" s="63"/>
      <c r="I25" s="63"/>
      <c r="J25" s="63"/>
      <c r="K25" s="62" t="s">
        <v>86</v>
      </c>
      <c r="L25" s="167">
        <v>46080</v>
      </c>
      <c r="M25" s="62" t="s">
        <v>340</v>
      </c>
      <c r="N25" s="62"/>
      <c r="O25" s="62" t="s">
        <v>88</v>
      </c>
      <c r="P25" s="150" t="s">
        <v>305</v>
      </c>
    </row>
    <row r="26" spans="1:16" ht="18.95" customHeight="1">
      <c r="A26" s="26" t="s">
        <v>290</v>
      </c>
    </row>
  </sheetData>
  <mergeCells count="9">
    <mergeCell ref="A1:P1"/>
    <mergeCell ref="B2:C2"/>
    <mergeCell ref="E2:I2"/>
    <mergeCell ref="J2:J22"/>
    <mergeCell ref="L2:P2"/>
    <mergeCell ref="A3:A5"/>
    <mergeCell ref="B3:I3"/>
    <mergeCell ref="K3:P3"/>
    <mergeCell ref="I4:I5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Normal="100" zoomScalePageLayoutView="125" workbookViewId="0">
      <selection activeCell="N18" sqref="N18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272" t="s">
        <v>238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 thickBot="1">
      <c r="A2" s="77" t="s">
        <v>155</v>
      </c>
      <c r="B2" s="196"/>
      <c r="C2" s="196"/>
      <c r="D2" s="197" t="s">
        <v>156</v>
      </c>
      <c r="E2" s="197"/>
      <c r="F2" s="196"/>
      <c r="G2" s="196"/>
      <c r="H2" s="78" t="s">
        <v>157</v>
      </c>
      <c r="I2" s="199"/>
      <c r="J2" s="199"/>
      <c r="K2" s="200"/>
    </row>
    <row r="3" spans="1:11" ht="16.5" customHeight="1">
      <c r="A3" s="189" t="s">
        <v>158</v>
      </c>
      <c r="B3" s="190"/>
      <c r="C3" s="191"/>
      <c r="D3" s="192" t="s">
        <v>159</v>
      </c>
      <c r="E3" s="193"/>
      <c r="F3" s="193"/>
      <c r="G3" s="194"/>
      <c r="H3" s="192" t="s">
        <v>160</v>
      </c>
      <c r="I3" s="193"/>
      <c r="J3" s="193"/>
      <c r="K3" s="194"/>
    </row>
    <row r="4" spans="1:11" ht="16.5" customHeight="1">
      <c r="A4" s="79" t="s">
        <v>2</v>
      </c>
      <c r="B4" s="273"/>
      <c r="C4" s="274"/>
      <c r="D4" s="187" t="s">
        <v>239</v>
      </c>
      <c r="E4" s="188"/>
      <c r="F4" s="214"/>
      <c r="G4" s="215"/>
      <c r="H4" s="187" t="s">
        <v>240</v>
      </c>
      <c r="I4" s="188"/>
      <c r="J4" s="80" t="s">
        <v>163</v>
      </c>
      <c r="K4" s="81" t="s">
        <v>12</v>
      </c>
    </row>
    <row r="5" spans="1:11" ht="16.5" customHeight="1">
      <c r="A5" s="82" t="s">
        <v>164</v>
      </c>
      <c r="B5" s="275"/>
      <c r="C5" s="276"/>
      <c r="D5" s="187" t="s">
        <v>241</v>
      </c>
      <c r="E5" s="188"/>
      <c r="F5" s="273"/>
      <c r="G5" s="274"/>
      <c r="H5" s="187" t="s">
        <v>242</v>
      </c>
      <c r="I5" s="188"/>
      <c r="J5" s="80" t="s">
        <v>163</v>
      </c>
      <c r="K5" s="81" t="s">
        <v>12</v>
      </c>
    </row>
    <row r="6" spans="1:11" ht="16.5" customHeight="1">
      <c r="A6" s="79" t="s">
        <v>243</v>
      </c>
      <c r="B6" s="83"/>
      <c r="C6" s="84"/>
      <c r="D6" s="187" t="s">
        <v>244</v>
      </c>
      <c r="E6" s="188"/>
      <c r="F6" s="273"/>
      <c r="G6" s="274"/>
      <c r="H6" s="277" t="s">
        <v>245</v>
      </c>
      <c r="I6" s="278"/>
      <c r="J6" s="278"/>
      <c r="K6" s="279"/>
    </row>
    <row r="7" spans="1:11" ht="16.5" customHeight="1">
      <c r="A7" s="79" t="s">
        <v>5</v>
      </c>
      <c r="B7" s="273"/>
      <c r="C7" s="274"/>
      <c r="D7" s="79" t="s">
        <v>246</v>
      </c>
      <c r="E7" s="118"/>
      <c r="F7" s="273"/>
      <c r="G7" s="274"/>
      <c r="H7" s="280"/>
      <c r="I7" s="212"/>
      <c r="J7" s="212"/>
      <c r="K7" s="213"/>
    </row>
    <row r="8" spans="1:11" ht="16.5" customHeight="1" thickBot="1">
      <c r="A8" s="119"/>
      <c r="B8" s="220"/>
      <c r="C8" s="221"/>
      <c r="D8" s="218" t="s">
        <v>247</v>
      </c>
      <c r="E8" s="219"/>
      <c r="F8" s="210"/>
      <c r="G8" s="211"/>
      <c r="H8" s="281"/>
      <c r="I8" s="282"/>
      <c r="J8" s="282"/>
      <c r="K8" s="283"/>
    </row>
    <row r="9" spans="1:11" ht="16.5" customHeight="1" thickBot="1">
      <c r="A9" s="284" t="s">
        <v>35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120" t="s">
        <v>248</v>
      </c>
      <c r="B10" s="121" t="s">
        <v>176</v>
      </c>
      <c r="C10" s="122" t="s">
        <v>43</v>
      </c>
      <c r="D10" s="123"/>
      <c r="E10" s="124" t="s">
        <v>249</v>
      </c>
      <c r="F10" s="121" t="s">
        <v>176</v>
      </c>
      <c r="G10" s="122" t="s">
        <v>43</v>
      </c>
      <c r="H10" s="121"/>
      <c r="I10" s="124" t="s">
        <v>250</v>
      </c>
      <c r="J10" s="121" t="s">
        <v>176</v>
      </c>
      <c r="K10" s="125" t="s">
        <v>43</v>
      </c>
    </row>
    <row r="11" spans="1:11" ht="16.5" customHeight="1">
      <c r="A11" s="82" t="s">
        <v>180</v>
      </c>
      <c r="B11" s="96" t="s">
        <v>176</v>
      </c>
      <c r="C11" s="80" t="s">
        <v>43</v>
      </c>
      <c r="D11" s="86"/>
      <c r="E11" s="85" t="s">
        <v>251</v>
      </c>
      <c r="F11" s="96" t="s">
        <v>176</v>
      </c>
      <c r="G11" s="80" t="s">
        <v>43</v>
      </c>
      <c r="H11" s="96"/>
      <c r="I11" s="85" t="s">
        <v>252</v>
      </c>
      <c r="J11" s="96" t="s">
        <v>176</v>
      </c>
      <c r="K11" s="81" t="s">
        <v>43</v>
      </c>
    </row>
    <row r="12" spans="1:11" ht="16.5" customHeight="1" thickBot="1">
      <c r="A12" s="218" t="s">
        <v>253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2"/>
    </row>
    <row r="13" spans="1:11" ht="16.5" customHeight="1" thickBot="1">
      <c r="A13" s="285" t="s">
        <v>254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 thickBot="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thickBot="1">
      <c r="A17" s="285" t="s">
        <v>255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 thickBot="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thickBot="1">
      <c r="A21" s="300" t="s">
        <v>217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>
      <c r="A22" s="301" t="s">
        <v>218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9" t="s">
        <v>56</v>
      </c>
      <c r="B23" s="240"/>
      <c r="C23" s="80" t="s">
        <v>163</v>
      </c>
      <c r="D23" s="80" t="s">
        <v>12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187" t="s">
        <v>256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ht="16.5" customHeight="1" thickBo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thickBot="1">
      <c r="A26" s="284" t="s">
        <v>222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126" t="s">
        <v>223</v>
      </c>
      <c r="B27" s="122" t="s">
        <v>224</v>
      </c>
      <c r="C27" s="122" t="s">
        <v>189</v>
      </c>
      <c r="D27" s="122" t="s">
        <v>190</v>
      </c>
      <c r="E27" s="127" t="s">
        <v>225</v>
      </c>
      <c r="F27" s="122" t="s">
        <v>224</v>
      </c>
      <c r="G27" s="122" t="s">
        <v>189</v>
      </c>
      <c r="H27" s="122" t="s">
        <v>190</v>
      </c>
      <c r="I27" s="127" t="s">
        <v>226</v>
      </c>
      <c r="J27" s="122" t="s">
        <v>224</v>
      </c>
      <c r="K27" s="125" t="s">
        <v>189</v>
      </c>
    </row>
    <row r="28" spans="1:11" ht="16.5" customHeight="1">
      <c r="A28" s="101" t="s">
        <v>257</v>
      </c>
      <c r="B28" s="80" t="s">
        <v>258</v>
      </c>
      <c r="C28" s="80" t="s">
        <v>259</v>
      </c>
      <c r="D28" s="80" t="s">
        <v>260</v>
      </c>
      <c r="E28" s="103" t="s">
        <v>261</v>
      </c>
      <c r="F28" s="80" t="s">
        <v>262</v>
      </c>
      <c r="G28" s="80" t="s">
        <v>259</v>
      </c>
      <c r="H28" s="80" t="s">
        <v>260</v>
      </c>
      <c r="I28" s="103" t="s">
        <v>263</v>
      </c>
      <c r="J28" s="80" t="s">
        <v>262</v>
      </c>
      <c r="K28" s="81" t="s">
        <v>259</v>
      </c>
    </row>
    <row r="29" spans="1:11" ht="16.5" customHeight="1">
      <c r="A29" s="187" t="s">
        <v>264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4"/>
    </row>
    <row r="30" spans="1:11" ht="16.5" customHeight="1" thickBot="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thickBot="1">
      <c r="A31" s="284" t="s">
        <v>265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17"/>
    </row>
    <row r="34" spans="1:11" ht="17.25" customHeight="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17"/>
    </row>
    <row r="35" spans="1:11" ht="17.25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17"/>
    </row>
    <row r="36" spans="1:11" ht="17.25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17"/>
    </row>
    <row r="37" spans="1:11" ht="17.25" customHeight="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17"/>
    </row>
    <row r="38" spans="1:11" ht="17.25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17"/>
    </row>
    <row r="39" spans="1:11" ht="17.2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17"/>
    </row>
    <row r="40" spans="1:11" ht="17.2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17"/>
    </row>
    <row r="41" spans="1:11" ht="17.2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17"/>
    </row>
    <row r="42" spans="1:11" ht="17.25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17"/>
    </row>
    <row r="43" spans="1:11" ht="17.25" customHeight="1" thickBot="1">
      <c r="A43" s="249" t="s">
        <v>221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>
      <c r="A44" s="284" t="s">
        <v>266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>
      <c r="A45" s="308" t="s">
        <v>219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thickBo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thickBot="1">
      <c r="A48" s="128" t="s">
        <v>231</v>
      </c>
      <c r="B48" s="311" t="s">
        <v>232</v>
      </c>
      <c r="C48" s="311"/>
      <c r="D48" s="129" t="s">
        <v>233</v>
      </c>
      <c r="E48" s="130"/>
      <c r="F48" s="129" t="s">
        <v>234</v>
      </c>
      <c r="G48" s="131"/>
      <c r="H48" s="312" t="s">
        <v>235</v>
      </c>
      <c r="I48" s="312"/>
      <c r="J48" s="311"/>
      <c r="K48" s="313"/>
    </row>
    <row r="49" spans="1:11" ht="16.5" customHeight="1" thickBot="1">
      <c r="A49" s="204" t="s">
        <v>236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6.5" customHeight="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thickBot="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thickBot="1">
      <c r="A52" s="128" t="s">
        <v>231</v>
      </c>
      <c r="B52" s="311" t="s">
        <v>232</v>
      </c>
      <c r="C52" s="311"/>
      <c r="D52" s="129" t="s">
        <v>233</v>
      </c>
      <c r="E52" s="129"/>
      <c r="F52" s="129" t="s">
        <v>234</v>
      </c>
      <c r="G52" s="129"/>
      <c r="H52" s="312" t="s">
        <v>235</v>
      </c>
      <c r="I52" s="312"/>
      <c r="J52" s="320"/>
      <c r="K52" s="321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944-7507-46A7-BD64-9D6A9F25F84B}">
  <dimension ref="A1:R24"/>
  <sheetViews>
    <sheetView topLeftCell="A2" workbookViewId="0">
      <selection activeCell="P10" sqref="P10"/>
    </sheetView>
  </sheetViews>
  <sheetFormatPr defaultColWidth="9" defaultRowHeight="26.1" customHeight="1"/>
  <cols>
    <col min="1" max="1" width="17.125" style="26" customWidth="1"/>
    <col min="2" max="6" width="9.375" style="26" customWidth="1"/>
    <col min="7" max="7" width="13.25" style="26" customWidth="1"/>
    <col min="8" max="8" width="1.375" style="26" customWidth="1"/>
    <col min="9" max="18" width="10.375" style="26" customWidth="1"/>
    <col min="19" max="16384" width="9" style="26"/>
  </cols>
  <sheetData>
    <row r="1" spans="1:18" ht="30" customHeight="1" thickBot="1">
      <c r="A1" s="260" t="s">
        <v>72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 ht="29.1" customHeight="1" thickTop="1">
      <c r="A2" s="27" t="s">
        <v>73</v>
      </c>
      <c r="B2" s="325" t="s">
        <v>293</v>
      </c>
      <c r="C2" s="325"/>
      <c r="D2" s="28" t="s">
        <v>74</v>
      </c>
      <c r="E2" s="325" t="s">
        <v>294</v>
      </c>
      <c r="F2" s="325"/>
      <c r="G2" s="325"/>
      <c r="H2" s="263"/>
      <c r="I2" s="329" t="s">
        <v>75</v>
      </c>
      <c r="J2" s="330"/>
      <c r="K2" s="331"/>
      <c r="L2" s="329" t="s">
        <v>295</v>
      </c>
      <c r="M2" s="330"/>
      <c r="N2" s="330"/>
      <c r="O2" s="330"/>
      <c r="P2" s="330"/>
      <c r="Q2" s="330"/>
      <c r="R2" s="332"/>
    </row>
    <row r="3" spans="1:18" ht="29.1" customHeight="1">
      <c r="A3" s="267" t="s">
        <v>76</v>
      </c>
      <c r="B3" s="268" t="s">
        <v>77</v>
      </c>
      <c r="C3" s="268"/>
      <c r="D3" s="268"/>
      <c r="E3" s="268"/>
      <c r="F3" s="268"/>
      <c r="G3" s="268"/>
      <c r="H3" s="264"/>
      <c r="I3" s="326" t="s">
        <v>78</v>
      </c>
      <c r="J3" s="327"/>
      <c r="K3" s="327"/>
      <c r="L3" s="327"/>
      <c r="M3" s="327"/>
      <c r="N3" s="327"/>
      <c r="O3" s="327"/>
      <c r="P3" s="327"/>
      <c r="Q3" s="327"/>
      <c r="R3" s="328"/>
    </row>
    <row r="4" spans="1:18" ht="29.1" customHeight="1">
      <c r="A4" s="267"/>
      <c r="B4" s="152" t="s">
        <v>208</v>
      </c>
      <c r="C4" s="153" t="s">
        <v>209</v>
      </c>
      <c r="D4" s="152" t="s">
        <v>210</v>
      </c>
      <c r="E4" s="152" t="s">
        <v>211</v>
      </c>
      <c r="F4" s="152" t="s">
        <v>212</v>
      </c>
      <c r="G4" s="270" t="s">
        <v>298</v>
      </c>
      <c r="H4" s="264"/>
      <c r="I4" s="322" t="s">
        <v>341</v>
      </c>
      <c r="J4" s="323"/>
      <c r="K4" s="322" t="s">
        <v>297</v>
      </c>
      <c r="L4" s="323"/>
      <c r="M4" s="322" t="s">
        <v>342</v>
      </c>
      <c r="N4" s="323"/>
      <c r="O4" s="322" t="s">
        <v>343</v>
      </c>
      <c r="P4" s="323"/>
      <c r="Q4" s="322" t="s">
        <v>344</v>
      </c>
      <c r="R4" s="323"/>
    </row>
    <row r="5" spans="1:18" ht="29.1" customHeight="1">
      <c r="A5" s="267"/>
      <c r="B5" s="152" t="s">
        <v>307</v>
      </c>
      <c r="C5" s="153" t="s">
        <v>308</v>
      </c>
      <c r="D5" s="152" t="s">
        <v>309</v>
      </c>
      <c r="E5" s="152" t="s">
        <v>310</v>
      </c>
      <c r="F5" s="152" t="s">
        <v>311</v>
      </c>
      <c r="G5" s="271"/>
      <c r="H5" s="264"/>
      <c r="I5" s="35" t="s">
        <v>345</v>
      </c>
      <c r="J5" s="35" t="s">
        <v>346</v>
      </c>
      <c r="K5" s="35" t="s">
        <v>345</v>
      </c>
      <c r="L5" s="35" t="s">
        <v>346</v>
      </c>
      <c r="M5" s="35" t="s">
        <v>345</v>
      </c>
      <c r="N5" s="35" t="s">
        <v>346</v>
      </c>
      <c r="O5" s="35" t="s">
        <v>345</v>
      </c>
      <c r="P5" s="35" t="s">
        <v>346</v>
      </c>
      <c r="Q5" s="35" t="s">
        <v>345</v>
      </c>
      <c r="R5" s="35" t="s">
        <v>346</v>
      </c>
    </row>
    <row r="6" spans="1:18" ht="29.1" customHeight="1">
      <c r="A6" s="154" t="s">
        <v>313</v>
      </c>
      <c r="B6" s="155">
        <v>56</v>
      </c>
      <c r="C6" s="156">
        <v>58</v>
      </c>
      <c r="D6" s="155">
        <v>60</v>
      </c>
      <c r="E6" s="155">
        <v>62</v>
      </c>
      <c r="F6" s="155">
        <v>63</v>
      </c>
      <c r="G6" s="147" t="s">
        <v>327</v>
      </c>
      <c r="H6" s="264"/>
      <c r="I6" s="147">
        <v>0.8</v>
      </c>
      <c r="J6" s="147">
        <v>0.2</v>
      </c>
      <c r="K6" s="147">
        <v>1</v>
      </c>
      <c r="L6" s="147">
        <v>0.7</v>
      </c>
      <c r="M6" s="147">
        <v>0.8</v>
      </c>
      <c r="N6" s="147">
        <v>0.5</v>
      </c>
      <c r="O6" s="147">
        <v>1</v>
      </c>
      <c r="P6" s="147">
        <v>0.7</v>
      </c>
      <c r="Q6" s="147">
        <v>1.2</v>
      </c>
      <c r="R6" s="177">
        <v>0.8</v>
      </c>
    </row>
    <row r="7" spans="1:18" ht="29.1" customHeight="1">
      <c r="A7" s="157" t="s">
        <v>314</v>
      </c>
      <c r="B7" s="155">
        <v>54.5</v>
      </c>
      <c r="C7" s="156">
        <v>56.5</v>
      </c>
      <c r="D7" s="155">
        <v>58.5</v>
      </c>
      <c r="E7" s="155">
        <v>60.5</v>
      </c>
      <c r="F7" s="155">
        <v>61.5</v>
      </c>
      <c r="G7" s="147" t="s">
        <v>328</v>
      </c>
      <c r="H7" s="264"/>
      <c r="I7" s="147">
        <v>0.2</v>
      </c>
      <c r="J7" s="147" t="s">
        <v>353</v>
      </c>
      <c r="K7" s="147">
        <v>0.1</v>
      </c>
      <c r="L7" s="147" t="s">
        <v>353</v>
      </c>
      <c r="M7" s="147">
        <v>0.2</v>
      </c>
      <c r="N7" s="147" t="s">
        <v>299</v>
      </c>
      <c r="O7" s="147" t="s">
        <v>299</v>
      </c>
      <c r="P7" s="147">
        <v>-0.1</v>
      </c>
      <c r="Q7" s="147" t="s">
        <v>299</v>
      </c>
      <c r="R7" s="177">
        <v>-0.2</v>
      </c>
    </row>
    <row r="8" spans="1:18" ht="29.1" customHeight="1">
      <c r="A8" s="157" t="s">
        <v>315</v>
      </c>
      <c r="B8" s="155">
        <v>110</v>
      </c>
      <c r="C8" s="158">
        <v>114</v>
      </c>
      <c r="D8" s="155">
        <v>118</v>
      </c>
      <c r="E8" s="155">
        <v>122</v>
      </c>
      <c r="F8" s="155">
        <v>128</v>
      </c>
      <c r="G8" s="147" t="s">
        <v>327</v>
      </c>
      <c r="H8" s="264"/>
      <c r="I8" s="147">
        <v>1</v>
      </c>
      <c r="J8" s="147">
        <v>0.6</v>
      </c>
      <c r="K8" s="147">
        <v>0.8</v>
      </c>
      <c r="L8" s="147">
        <v>-0.2</v>
      </c>
      <c r="M8" s="147">
        <v>0.9</v>
      </c>
      <c r="N8" s="147">
        <v>0.6</v>
      </c>
      <c r="O8" s="147">
        <v>0.4</v>
      </c>
      <c r="P8" s="147">
        <v>0.2</v>
      </c>
      <c r="Q8" s="147">
        <v>1</v>
      </c>
      <c r="R8" s="177">
        <v>0.2</v>
      </c>
    </row>
    <row r="9" spans="1:18" ht="29.1" customHeight="1">
      <c r="A9" s="157" t="s">
        <v>316</v>
      </c>
      <c r="B9" s="155">
        <v>106</v>
      </c>
      <c r="C9" s="158">
        <v>110</v>
      </c>
      <c r="D9" s="155">
        <v>114</v>
      </c>
      <c r="E9" s="155">
        <v>119</v>
      </c>
      <c r="F9" s="155">
        <v>125</v>
      </c>
      <c r="G9" s="147" t="s">
        <v>327</v>
      </c>
      <c r="H9" s="264"/>
      <c r="I9" s="147">
        <v>0.7</v>
      </c>
      <c r="J9" s="147">
        <v>0.5</v>
      </c>
      <c r="K9" s="147">
        <v>1</v>
      </c>
      <c r="L9" s="147">
        <v>-0.8</v>
      </c>
      <c r="M9" s="147">
        <v>0.6</v>
      </c>
      <c r="N9" s="147">
        <v>0.2</v>
      </c>
      <c r="O9" s="147">
        <v>1</v>
      </c>
      <c r="P9" s="147">
        <v>0.8</v>
      </c>
      <c r="Q9" s="147">
        <v>0.8</v>
      </c>
      <c r="R9" s="177">
        <v>0.5</v>
      </c>
    </row>
    <row r="10" spans="1:18" ht="29.1" customHeight="1">
      <c r="A10" s="157" t="s">
        <v>317</v>
      </c>
      <c r="B10" s="155">
        <v>101</v>
      </c>
      <c r="C10" s="158">
        <v>105</v>
      </c>
      <c r="D10" s="155">
        <v>109</v>
      </c>
      <c r="E10" s="155">
        <v>114</v>
      </c>
      <c r="F10" s="155">
        <v>120</v>
      </c>
      <c r="G10" s="147" t="s">
        <v>327</v>
      </c>
      <c r="H10" s="264"/>
      <c r="I10" s="147">
        <v>0.5</v>
      </c>
      <c r="J10" s="147">
        <v>0.2</v>
      </c>
      <c r="K10" s="147">
        <v>0.3</v>
      </c>
      <c r="L10" s="147" t="s">
        <v>353</v>
      </c>
      <c r="M10" s="147">
        <v>0.4</v>
      </c>
      <c r="N10" s="147">
        <v>0.2</v>
      </c>
      <c r="O10" s="147">
        <v>0.2</v>
      </c>
      <c r="P10" s="147" t="s">
        <v>353</v>
      </c>
      <c r="Q10" s="147">
        <v>0.4</v>
      </c>
      <c r="R10" s="177">
        <v>0.2</v>
      </c>
    </row>
    <row r="11" spans="1:18" ht="29.1" customHeight="1">
      <c r="A11" s="156" t="s">
        <v>302</v>
      </c>
      <c r="B11" s="156">
        <v>46.5</v>
      </c>
      <c r="C11" s="156">
        <v>47.5</v>
      </c>
      <c r="D11" s="156">
        <v>48.5</v>
      </c>
      <c r="E11" s="156">
        <v>49.5</v>
      </c>
      <c r="F11" s="156">
        <v>50.7</v>
      </c>
      <c r="G11" s="147" t="s">
        <v>329</v>
      </c>
      <c r="H11" s="264"/>
      <c r="I11" s="147">
        <v>0.3</v>
      </c>
      <c r="J11" s="147" t="s">
        <v>353</v>
      </c>
      <c r="K11" s="147">
        <v>0.2</v>
      </c>
      <c r="L11" s="147" t="s">
        <v>353</v>
      </c>
      <c r="M11" s="147">
        <v>0.2</v>
      </c>
      <c r="N11" s="147" t="s">
        <v>353</v>
      </c>
      <c r="O11" s="147">
        <v>-0.1</v>
      </c>
      <c r="P11" s="147">
        <v>-0.3</v>
      </c>
      <c r="Q11" s="147">
        <v>0.2</v>
      </c>
      <c r="R11" s="177" t="s">
        <v>353</v>
      </c>
    </row>
    <row r="12" spans="1:18" ht="29.1" customHeight="1">
      <c r="A12" s="156" t="s">
        <v>318</v>
      </c>
      <c r="B12" s="156">
        <v>53</v>
      </c>
      <c r="C12" s="156">
        <v>54</v>
      </c>
      <c r="D12" s="156">
        <v>55</v>
      </c>
      <c r="E12" s="156">
        <v>56</v>
      </c>
      <c r="F12" s="156">
        <v>56.5</v>
      </c>
      <c r="G12" s="147" t="s">
        <v>329</v>
      </c>
      <c r="H12" s="264"/>
      <c r="I12" s="147">
        <v>0.2</v>
      </c>
      <c r="J12" s="147" t="s">
        <v>353</v>
      </c>
      <c r="K12" s="147" t="s">
        <v>353</v>
      </c>
      <c r="L12" s="147">
        <v>-0.2</v>
      </c>
      <c r="M12" s="147">
        <v>0.2</v>
      </c>
      <c r="N12" s="147" t="s">
        <v>353</v>
      </c>
      <c r="O12" s="147" t="s">
        <v>353</v>
      </c>
      <c r="P12" s="147">
        <v>-0.2</v>
      </c>
      <c r="Q12" s="147" t="s">
        <v>353</v>
      </c>
      <c r="R12" s="177" t="s">
        <v>353</v>
      </c>
    </row>
    <row r="13" spans="1:18" ht="29.1" customHeight="1">
      <c r="A13" s="157" t="s">
        <v>304</v>
      </c>
      <c r="B13" s="155">
        <v>21.7</v>
      </c>
      <c r="C13" s="156">
        <v>22.5</v>
      </c>
      <c r="D13" s="155">
        <v>23.3</v>
      </c>
      <c r="E13" s="155">
        <v>24.1</v>
      </c>
      <c r="F13" s="155">
        <v>25.400000000000002</v>
      </c>
      <c r="G13" s="147" t="s">
        <v>330</v>
      </c>
      <c r="H13" s="264"/>
      <c r="I13" s="147" t="s">
        <v>353</v>
      </c>
      <c r="J13" s="147">
        <v>-0.2</v>
      </c>
      <c r="K13" s="147">
        <v>0.3</v>
      </c>
      <c r="L13" s="147" t="s">
        <v>353</v>
      </c>
      <c r="M13" s="147">
        <v>0.3</v>
      </c>
      <c r="N13" s="147">
        <v>0.1</v>
      </c>
      <c r="O13" s="147" t="s">
        <v>353</v>
      </c>
      <c r="P13" s="147" t="s">
        <v>353</v>
      </c>
      <c r="Q13" s="147">
        <v>0.2</v>
      </c>
      <c r="R13" s="177" t="s">
        <v>353</v>
      </c>
    </row>
    <row r="14" spans="1:18" ht="29.1" customHeight="1">
      <c r="A14" s="157" t="s">
        <v>319</v>
      </c>
      <c r="B14" s="155">
        <v>15.8</v>
      </c>
      <c r="C14" s="156">
        <v>16.5</v>
      </c>
      <c r="D14" s="155">
        <v>17.2</v>
      </c>
      <c r="E14" s="155">
        <v>17.899999999999999</v>
      </c>
      <c r="F14" s="155">
        <v>18.799999999999997</v>
      </c>
      <c r="G14" s="147" t="s">
        <v>330</v>
      </c>
      <c r="H14" s="264"/>
      <c r="I14" s="147" t="s">
        <v>353</v>
      </c>
      <c r="J14" s="147">
        <v>-0.1</v>
      </c>
      <c r="K14" s="147" t="s">
        <v>353</v>
      </c>
      <c r="L14" s="147">
        <v>-0.2</v>
      </c>
      <c r="M14" s="147">
        <v>0.2</v>
      </c>
      <c r="N14" s="147" t="s">
        <v>353</v>
      </c>
      <c r="O14" s="147" t="s">
        <v>353</v>
      </c>
      <c r="P14" s="147">
        <v>-0.3</v>
      </c>
      <c r="Q14" s="147" t="s">
        <v>353</v>
      </c>
      <c r="R14" s="177">
        <v>-0.2</v>
      </c>
    </row>
    <row r="15" spans="1:18" ht="29.1" customHeight="1">
      <c r="A15" s="157" t="s">
        <v>320</v>
      </c>
      <c r="B15" s="155">
        <v>10</v>
      </c>
      <c r="C15" s="156">
        <v>10.5</v>
      </c>
      <c r="D15" s="155">
        <v>11</v>
      </c>
      <c r="E15" s="155">
        <v>11.5</v>
      </c>
      <c r="F15" s="155">
        <v>12.2</v>
      </c>
      <c r="G15" s="147" t="s">
        <v>330</v>
      </c>
      <c r="H15" s="264"/>
      <c r="I15" s="147" t="s">
        <v>353</v>
      </c>
      <c r="J15" s="147" t="s">
        <v>353</v>
      </c>
      <c r="K15" s="147">
        <v>0.2</v>
      </c>
      <c r="L15" s="147" t="s">
        <v>353</v>
      </c>
      <c r="M15" s="147" t="s">
        <v>353</v>
      </c>
      <c r="N15" s="147">
        <v>-0.2</v>
      </c>
      <c r="O15" s="147">
        <v>0.3</v>
      </c>
      <c r="P15" s="147" t="s">
        <v>299</v>
      </c>
      <c r="Q15" s="147">
        <v>-0.1</v>
      </c>
      <c r="R15" s="177">
        <v>-0.2</v>
      </c>
    </row>
    <row r="16" spans="1:18" ht="29.1" customHeight="1">
      <c r="A16" s="157" t="s">
        <v>323</v>
      </c>
      <c r="B16" s="155">
        <v>47</v>
      </c>
      <c r="C16" s="156">
        <v>48</v>
      </c>
      <c r="D16" s="155">
        <v>49</v>
      </c>
      <c r="E16" s="155">
        <v>50</v>
      </c>
      <c r="F16" s="155">
        <v>51.5</v>
      </c>
      <c r="G16" s="148"/>
      <c r="H16" s="264"/>
      <c r="I16" s="147" t="s">
        <v>353</v>
      </c>
      <c r="J16" s="147" t="s">
        <v>353</v>
      </c>
      <c r="K16" s="147" t="s">
        <v>353</v>
      </c>
      <c r="L16" s="147" t="s">
        <v>353</v>
      </c>
      <c r="M16" s="147" t="s">
        <v>353</v>
      </c>
      <c r="N16" s="147" t="s">
        <v>353</v>
      </c>
      <c r="O16" s="147" t="s">
        <v>353</v>
      </c>
      <c r="P16" s="147" t="s">
        <v>353</v>
      </c>
      <c r="Q16" s="147" t="s">
        <v>353</v>
      </c>
      <c r="R16" s="177" t="s">
        <v>353</v>
      </c>
    </row>
    <row r="17" spans="1:18" ht="29.1" customHeight="1">
      <c r="A17" s="157" t="s">
        <v>326</v>
      </c>
      <c r="B17" s="155">
        <v>15</v>
      </c>
      <c r="C17" s="156">
        <v>16</v>
      </c>
      <c r="D17" s="155">
        <v>16</v>
      </c>
      <c r="E17" s="155">
        <v>17.5</v>
      </c>
      <c r="F17" s="155">
        <v>17.5</v>
      </c>
      <c r="G17" s="52" t="s">
        <v>331</v>
      </c>
      <c r="H17" s="264"/>
      <c r="I17" s="147" t="s">
        <v>353</v>
      </c>
      <c r="J17" s="147">
        <v>-0.1</v>
      </c>
      <c r="K17" s="147" t="s">
        <v>353</v>
      </c>
      <c r="L17" s="147" t="s">
        <v>353</v>
      </c>
      <c r="M17" s="147" t="s">
        <v>353</v>
      </c>
      <c r="N17" s="147">
        <v>-0.2</v>
      </c>
      <c r="O17" s="147" t="s">
        <v>353</v>
      </c>
      <c r="P17" s="147">
        <v>-0.2</v>
      </c>
      <c r="Q17" s="147" t="s">
        <v>353</v>
      </c>
      <c r="R17" s="40" t="s">
        <v>354</v>
      </c>
    </row>
    <row r="18" spans="1:18" ht="29.1" customHeight="1">
      <c r="A18" s="45"/>
      <c r="B18" s="46"/>
      <c r="C18" s="47"/>
      <c r="D18" s="48"/>
      <c r="E18" s="47"/>
      <c r="F18" s="47"/>
      <c r="G18" s="47"/>
      <c r="H18" s="264"/>
      <c r="I18" s="147"/>
      <c r="J18" s="147"/>
      <c r="K18" s="147"/>
      <c r="L18" s="147"/>
      <c r="M18" s="147"/>
      <c r="N18" s="147"/>
      <c r="O18" s="41"/>
      <c r="P18" s="41"/>
      <c r="Q18" s="41"/>
      <c r="R18" s="43"/>
    </row>
    <row r="19" spans="1:18" ht="29.1" customHeight="1">
      <c r="A19" s="49"/>
      <c r="B19" s="50"/>
      <c r="C19" s="51"/>
      <c r="D19" s="51"/>
      <c r="E19" s="51"/>
      <c r="F19" s="51"/>
      <c r="G19" s="52"/>
      <c r="H19" s="264"/>
      <c r="I19" s="166"/>
      <c r="J19" s="41"/>
      <c r="K19" s="163"/>
      <c r="L19" s="163"/>
      <c r="M19" s="163"/>
      <c r="N19" s="163"/>
      <c r="O19" s="41"/>
      <c r="P19" s="41"/>
      <c r="Q19" s="41"/>
      <c r="R19" s="43"/>
    </row>
    <row r="20" spans="1:18" ht="29.1" customHeight="1" thickBot="1">
      <c r="A20" s="53"/>
      <c r="B20" s="54"/>
      <c r="C20" s="55"/>
      <c r="D20" s="55"/>
      <c r="E20" s="56"/>
      <c r="F20" s="56"/>
      <c r="G20" s="57"/>
      <c r="H20" s="265"/>
      <c r="I20" s="174"/>
      <c r="J20" s="58"/>
      <c r="K20" s="175"/>
      <c r="L20" s="175"/>
      <c r="M20" s="175"/>
      <c r="N20" s="175"/>
      <c r="O20" s="59"/>
      <c r="P20" s="60"/>
      <c r="Q20" s="59"/>
      <c r="R20" s="61"/>
    </row>
    <row r="21" spans="1:18" ht="15" thickTop="1">
      <c r="A21" s="62" t="s">
        <v>85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14.25">
      <c r="A22" s="26" t="s">
        <v>288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14.25">
      <c r="A23" s="144" t="s">
        <v>289</v>
      </c>
      <c r="B23" s="63"/>
      <c r="C23" s="63"/>
      <c r="D23" s="63"/>
      <c r="E23" s="63"/>
      <c r="F23" s="63"/>
      <c r="G23" s="63"/>
      <c r="H23" s="63"/>
      <c r="I23" s="63"/>
      <c r="J23" s="178" t="s">
        <v>86</v>
      </c>
      <c r="K23" s="324">
        <v>46095</v>
      </c>
      <c r="L23" s="324"/>
      <c r="M23" s="62" t="s">
        <v>87</v>
      </c>
      <c r="N23" s="62" t="s">
        <v>347</v>
      </c>
      <c r="O23" s="64"/>
      <c r="P23" s="62" t="s">
        <v>88</v>
      </c>
      <c r="R23" s="26" t="s">
        <v>305</v>
      </c>
    </row>
    <row r="24" spans="1:18" ht="18.95" customHeight="1">
      <c r="A24" s="26" t="s">
        <v>290</v>
      </c>
    </row>
  </sheetData>
  <mergeCells count="16">
    <mergeCell ref="O4:P4"/>
    <mergeCell ref="Q4:R4"/>
    <mergeCell ref="K23:L23"/>
    <mergeCell ref="A1:R1"/>
    <mergeCell ref="B2:C2"/>
    <mergeCell ref="E2:G2"/>
    <mergeCell ref="H2:H20"/>
    <mergeCell ref="A3:A5"/>
    <mergeCell ref="B3:G3"/>
    <mergeCell ref="G4:G5"/>
    <mergeCell ref="I3:R3"/>
    <mergeCell ref="I2:K2"/>
    <mergeCell ref="L2:R2"/>
    <mergeCell ref="I4:J4"/>
    <mergeCell ref="K4:L4"/>
    <mergeCell ref="M4:N4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0E8E-EB8F-4084-BCCF-9A7C509B8482}">
  <dimension ref="A1:N19"/>
  <sheetViews>
    <sheetView zoomScale="90" zoomScaleNormal="90" workbookViewId="0">
      <selection activeCell="I18" sqref="I18:M18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0" width="17" style="26" customWidth="1"/>
    <col min="11" max="11" width="18.5" style="26" customWidth="1"/>
    <col min="12" max="12" width="16.625" style="26" customWidth="1"/>
    <col min="13" max="13" width="14.125" style="26" customWidth="1"/>
    <col min="14" max="14" width="16.375" style="26" customWidth="1"/>
    <col min="15" max="16384" width="9" style="26"/>
  </cols>
  <sheetData>
    <row r="1" spans="1:14" ht="30" customHeight="1" thickBot="1">
      <c r="A1" s="260" t="s">
        <v>72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 thickTop="1">
      <c r="A2" s="27" t="s">
        <v>73</v>
      </c>
      <c r="B2" s="325"/>
      <c r="C2" s="325"/>
      <c r="D2" s="28" t="s">
        <v>74</v>
      </c>
      <c r="E2" s="325"/>
      <c r="F2" s="325"/>
      <c r="G2" s="325"/>
      <c r="H2" s="263"/>
      <c r="I2" s="29" t="s">
        <v>75</v>
      </c>
      <c r="J2" s="325"/>
      <c r="K2" s="325"/>
      <c r="L2" s="325"/>
      <c r="M2" s="325"/>
      <c r="N2" s="333"/>
    </row>
    <row r="3" spans="1:14" ht="29.1" customHeight="1">
      <c r="A3" s="267" t="s">
        <v>76</v>
      </c>
      <c r="B3" s="268" t="s">
        <v>77</v>
      </c>
      <c r="C3" s="268"/>
      <c r="D3" s="268"/>
      <c r="E3" s="268"/>
      <c r="F3" s="268"/>
      <c r="G3" s="268"/>
      <c r="H3" s="264"/>
      <c r="I3" s="268" t="s">
        <v>78</v>
      </c>
      <c r="J3" s="268"/>
      <c r="K3" s="268"/>
      <c r="L3" s="268"/>
      <c r="M3" s="268"/>
      <c r="N3" s="269"/>
    </row>
    <row r="4" spans="1:14" ht="29.1" customHeight="1">
      <c r="A4" s="267"/>
      <c r="B4" s="30" t="s">
        <v>79</v>
      </c>
      <c r="C4" s="30" t="s">
        <v>80</v>
      </c>
      <c r="D4" s="31" t="s">
        <v>81</v>
      </c>
      <c r="E4" s="30" t="s">
        <v>82</v>
      </c>
      <c r="F4" s="30" t="s">
        <v>83</v>
      </c>
      <c r="G4" s="30" t="s">
        <v>84</v>
      </c>
      <c r="H4" s="264"/>
      <c r="I4" s="32"/>
      <c r="J4" s="32"/>
      <c r="K4" s="32"/>
      <c r="L4" s="32"/>
      <c r="M4" s="32"/>
      <c r="N4" s="33"/>
    </row>
    <row r="5" spans="1:14" ht="29.1" customHeight="1">
      <c r="A5" s="267"/>
      <c r="B5" s="34"/>
      <c r="C5" s="34"/>
      <c r="D5" s="31"/>
      <c r="E5" s="34"/>
      <c r="F5" s="34"/>
      <c r="G5" s="34"/>
      <c r="H5" s="264"/>
      <c r="I5" s="35"/>
      <c r="J5" s="35"/>
      <c r="K5" s="35"/>
      <c r="L5" s="35"/>
      <c r="M5" s="35"/>
      <c r="N5" s="36"/>
    </row>
    <row r="6" spans="1:14" ht="29.1" customHeight="1">
      <c r="A6" s="37"/>
      <c r="B6" s="34"/>
      <c r="C6" s="34"/>
      <c r="D6" s="38"/>
      <c r="E6" s="34"/>
      <c r="F6" s="34"/>
      <c r="G6" s="34"/>
      <c r="H6" s="264"/>
      <c r="I6" s="39"/>
      <c r="J6" s="39"/>
      <c r="K6" s="39"/>
      <c r="L6" s="39"/>
      <c r="M6" s="39"/>
      <c r="N6" s="40"/>
    </row>
    <row r="7" spans="1:14" ht="29.1" customHeight="1">
      <c r="A7" s="37"/>
      <c r="B7" s="34"/>
      <c r="C7" s="34"/>
      <c r="D7" s="38"/>
      <c r="E7" s="34"/>
      <c r="F7" s="34"/>
      <c r="G7" s="34"/>
      <c r="H7" s="264"/>
      <c r="I7" s="41"/>
      <c r="J7" s="41"/>
      <c r="K7" s="41"/>
      <c r="L7" s="41"/>
      <c r="M7" s="41"/>
      <c r="N7" s="42"/>
    </row>
    <row r="8" spans="1:14" ht="29.1" customHeight="1">
      <c r="A8" s="37"/>
      <c r="B8" s="34"/>
      <c r="C8" s="34"/>
      <c r="D8" s="38"/>
      <c r="E8" s="34"/>
      <c r="F8" s="34"/>
      <c r="G8" s="34"/>
      <c r="H8" s="264"/>
      <c r="I8" s="41"/>
      <c r="J8" s="41"/>
      <c r="K8" s="41"/>
      <c r="L8" s="41"/>
      <c r="M8" s="41"/>
      <c r="N8" s="43"/>
    </row>
    <row r="9" spans="1:14" ht="29.1" customHeight="1">
      <c r="A9" s="37"/>
      <c r="B9" s="34"/>
      <c r="C9" s="34"/>
      <c r="D9" s="38"/>
      <c r="E9" s="34"/>
      <c r="F9" s="34"/>
      <c r="G9" s="34"/>
      <c r="H9" s="264"/>
      <c r="I9" s="39"/>
      <c r="J9" s="39"/>
      <c r="K9" s="39"/>
      <c r="L9" s="39"/>
      <c r="M9" s="39"/>
      <c r="N9" s="44"/>
    </row>
    <row r="10" spans="1:14" ht="29.1" customHeight="1">
      <c r="A10" s="37"/>
      <c r="B10" s="34"/>
      <c r="C10" s="34"/>
      <c r="D10" s="38"/>
      <c r="E10" s="34"/>
      <c r="F10" s="34"/>
      <c r="G10" s="34"/>
      <c r="H10" s="264"/>
      <c r="I10" s="41"/>
      <c r="J10" s="41"/>
      <c r="K10" s="41"/>
      <c r="L10" s="41"/>
      <c r="M10" s="41"/>
      <c r="N10" s="43"/>
    </row>
    <row r="11" spans="1:14" ht="29.1" customHeight="1">
      <c r="A11" s="37"/>
      <c r="B11" s="34"/>
      <c r="C11" s="34"/>
      <c r="D11" s="38"/>
      <c r="E11" s="34"/>
      <c r="F11" s="34"/>
      <c r="G11" s="34"/>
      <c r="H11" s="264"/>
      <c r="I11" s="41"/>
      <c r="J11" s="41"/>
      <c r="K11" s="41"/>
      <c r="L11" s="41"/>
      <c r="M11" s="41"/>
      <c r="N11" s="43"/>
    </row>
    <row r="12" spans="1:14" ht="29.1" customHeight="1">
      <c r="A12" s="37"/>
      <c r="B12" s="34"/>
      <c r="C12" s="34"/>
      <c r="D12" s="38"/>
      <c r="E12" s="34"/>
      <c r="F12" s="34"/>
      <c r="G12" s="34"/>
      <c r="H12" s="264"/>
      <c r="I12" s="41"/>
      <c r="J12" s="41"/>
      <c r="K12" s="41"/>
      <c r="L12" s="41"/>
      <c r="M12" s="41"/>
      <c r="N12" s="43"/>
    </row>
    <row r="13" spans="1:14" ht="29.1" customHeight="1">
      <c r="A13" s="45"/>
      <c r="B13" s="46"/>
      <c r="C13" s="47"/>
      <c r="D13" s="48"/>
      <c r="E13" s="47"/>
      <c r="F13" s="47"/>
      <c r="G13" s="47"/>
      <c r="H13" s="264"/>
      <c r="I13" s="41"/>
      <c r="J13" s="41"/>
      <c r="K13" s="41"/>
      <c r="L13" s="41"/>
      <c r="M13" s="41"/>
      <c r="N13" s="43"/>
    </row>
    <row r="14" spans="1:14" ht="29.1" customHeight="1">
      <c r="A14" s="49"/>
      <c r="B14" s="50"/>
      <c r="C14" s="51"/>
      <c r="D14" s="51"/>
      <c r="E14" s="51"/>
      <c r="F14" s="51"/>
      <c r="G14" s="52"/>
      <c r="H14" s="264"/>
      <c r="I14" s="41"/>
      <c r="J14" s="41"/>
      <c r="K14" s="41"/>
      <c r="L14" s="41"/>
      <c r="M14" s="41"/>
      <c r="N14" s="43"/>
    </row>
    <row r="15" spans="1:14" ht="29.1" customHeight="1" thickBot="1">
      <c r="A15" s="53"/>
      <c r="B15" s="54"/>
      <c r="C15" s="55"/>
      <c r="D15" s="55"/>
      <c r="E15" s="56"/>
      <c r="F15" s="56"/>
      <c r="G15" s="57"/>
      <c r="H15" s="265"/>
      <c r="I15" s="58"/>
      <c r="J15" s="59"/>
      <c r="K15" s="60"/>
      <c r="L15" s="59"/>
      <c r="M15" s="59"/>
      <c r="N15" s="61"/>
    </row>
    <row r="16" spans="1:14" ht="15" thickTop="1">
      <c r="A16" s="62" t="s">
        <v>85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ht="14.25">
      <c r="A17" s="26" t="s">
        <v>288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ht="14.25">
      <c r="A18" s="144" t="s">
        <v>289</v>
      </c>
      <c r="B18" s="63"/>
      <c r="C18" s="63"/>
      <c r="D18" s="63"/>
      <c r="E18" s="63"/>
      <c r="F18" s="63"/>
      <c r="G18" s="63"/>
      <c r="H18" s="63"/>
      <c r="I18" s="62" t="s">
        <v>86</v>
      </c>
      <c r="J18" s="64"/>
      <c r="K18" s="62" t="s">
        <v>87</v>
      </c>
      <c r="L18" s="62"/>
      <c r="M18" s="62" t="s">
        <v>88</v>
      </c>
    </row>
    <row r="19" spans="1:14" ht="18.95" customHeight="1">
      <c r="A19" s="26" t="s">
        <v>290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zoomScalePageLayoutView="125" workbookViewId="0">
      <selection activeCell="N25" sqref="N25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369" t="s">
        <v>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1">
      <c r="A2" s="2" t="s">
        <v>1</v>
      </c>
      <c r="B2" s="370"/>
      <c r="C2" s="370"/>
      <c r="D2" s="3" t="s">
        <v>2</v>
      </c>
      <c r="E2" s="4"/>
      <c r="F2" s="5" t="s">
        <v>3</v>
      </c>
      <c r="G2" s="371"/>
      <c r="H2" s="371"/>
      <c r="I2" s="6" t="s">
        <v>4</v>
      </c>
      <c r="J2" s="371"/>
      <c r="K2" s="372"/>
    </row>
    <row r="3" spans="1:11">
      <c r="A3" s="7" t="s">
        <v>5</v>
      </c>
      <c r="B3" s="273"/>
      <c r="C3" s="273"/>
      <c r="D3" s="8" t="s">
        <v>6</v>
      </c>
      <c r="E3" s="373"/>
      <c r="F3" s="275"/>
      <c r="G3" s="275"/>
      <c r="H3" s="302" t="s">
        <v>7</v>
      </c>
      <c r="I3" s="302"/>
      <c r="J3" s="302"/>
      <c r="K3" s="303"/>
    </row>
    <row r="4" spans="1:11">
      <c r="A4" s="9" t="s">
        <v>8</v>
      </c>
      <c r="B4" s="10"/>
      <c r="C4" s="10"/>
      <c r="D4" s="11" t="s">
        <v>9</v>
      </c>
      <c r="E4" s="275"/>
      <c r="F4" s="275"/>
      <c r="G4" s="275"/>
      <c r="H4" s="240" t="s">
        <v>10</v>
      </c>
      <c r="I4" s="240"/>
      <c r="J4" s="12" t="s">
        <v>11</v>
      </c>
      <c r="K4" s="13" t="s">
        <v>12</v>
      </c>
    </row>
    <row r="5" spans="1:11">
      <c r="A5" s="9" t="s">
        <v>13</v>
      </c>
      <c r="B5" s="273"/>
      <c r="C5" s="273"/>
      <c r="D5" s="8" t="s">
        <v>14</v>
      </c>
      <c r="E5" s="8" t="s">
        <v>15</v>
      </c>
      <c r="F5" s="8" t="s">
        <v>16</v>
      </c>
      <c r="G5" s="8" t="s">
        <v>17</v>
      </c>
      <c r="H5" s="240" t="s">
        <v>18</v>
      </c>
      <c r="I5" s="240"/>
      <c r="J5" s="12" t="s">
        <v>11</v>
      </c>
      <c r="K5" s="13" t="s">
        <v>12</v>
      </c>
    </row>
    <row r="6" spans="1:11" ht="15" thickBot="1">
      <c r="A6" s="14" t="s">
        <v>19</v>
      </c>
      <c r="B6" s="367"/>
      <c r="C6" s="367"/>
      <c r="D6" s="15" t="s">
        <v>20</v>
      </c>
      <c r="E6" s="16"/>
      <c r="F6" s="17"/>
      <c r="G6" s="15"/>
      <c r="H6" s="368" t="s">
        <v>21</v>
      </c>
      <c r="I6" s="368"/>
      <c r="J6" s="17" t="s">
        <v>11</v>
      </c>
      <c r="K6" s="18" t="s">
        <v>12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358"/>
      <c r="H8" s="359"/>
      <c r="I8" s="359"/>
      <c r="J8" s="359"/>
      <c r="K8" s="360"/>
    </row>
    <row r="9" spans="1:11">
      <c r="A9" s="239" t="s">
        <v>28</v>
      </c>
      <c r="B9" s="240"/>
      <c r="C9" s="12" t="s">
        <v>11</v>
      </c>
      <c r="D9" s="12" t="s">
        <v>12</v>
      </c>
      <c r="E9" s="8" t="s">
        <v>29</v>
      </c>
      <c r="F9" s="23" t="s">
        <v>30</v>
      </c>
      <c r="G9" s="361"/>
      <c r="H9" s="362"/>
      <c r="I9" s="362"/>
      <c r="J9" s="362"/>
      <c r="K9" s="363"/>
    </row>
    <row r="10" spans="1:11">
      <c r="A10" s="239" t="s">
        <v>31</v>
      </c>
      <c r="B10" s="240"/>
      <c r="C10" s="12" t="s">
        <v>11</v>
      </c>
      <c r="D10" s="12" t="s">
        <v>12</v>
      </c>
      <c r="E10" s="8" t="s">
        <v>32</v>
      </c>
      <c r="F10" s="23" t="s">
        <v>33</v>
      </c>
      <c r="G10" s="361" t="s">
        <v>34</v>
      </c>
      <c r="H10" s="362"/>
      <c r="I10" s="362"/>
      <c r="J10" s="362"/>
      <c r="K10" s="363"/>
    </row>
    <row r="11" spans="1:11">
      <c r="A11" s="308" t="s">
        <v>35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>
      <c r="A16" s="301" t="s">
        <v>54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9" t="s">
        <v>267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4"/>
    </row>
    <row r="18" spans="1:11">
      <c r="A18" s="239" t="s">
        <v>55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4"/>
    </row>
    <row r="19" spans="1:11">
      <c r="A19" s="364"/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40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40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40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39" t="s">
        <v>56</v>
      </c>
      <c r="B24" s="240"/>
      <c r="C24" s="12" t="s">
        <v>11</v>
      </c>
      <c r="D24" s="12" t="s">
        <v>12</v>
      </c>
      <c r="E24" s="302"/>
      <c r="F24" s="302"/>
      <c r="G24" s="302"/>
      <c r="H24" s="302"/>
      <c r="I24" s="302"/>
      <c r="J24" s="302"/>
      <c r="K24" s="303"/>
    </row>
    <row r="25" spans="1:11" ht="15" thickBot="1">
      <c r="A25" s="24" t="s">
        <v>57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5" thickBot="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58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40"/>
    </row>
    <row r="35" spans="1:11" ht="23.1" customHeight="1">
      <c r="A35" s="341"/>
      <c r="B35" s="291"/>
      <c r="C35" s="291"/>
      <c r="D35" s="291"/>
      <c r="E35" s="291"/>
      <c r="F35" s="291"/>
      <c r="G35" s="291"/>
      <c r="H35" s="291"/>
      <c r="I35" s="291"/>
      <c r="J35" s="291"/>
      <c r="K35" s="340"/>
    </row>
    <row r="36" spans="1:11" ht="23.1" customHeight="1" thickBo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>
      <c r="A37" s="345" t="s">
        <v>59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>
      <c r="A38" s="239" t="s">
        <v>60</v>
      </c>
      <c r="B38" s="240"/>
      <c r="C38" s="240"/>
      <c r="D38" s="302" t="s">
        <v>61</v>
      </c>
      <c r="E38" s="302"/>
      <c r="F38" s="294" t="s">
        <v>62</v>
      </c>
      <c r="G38" s="348"/>
      <c r="H38" s="240" t="s">
        <v>63</v>
      </c>
      <c r="I38" s="240"/>
      <c r="J38" s="240" t="s">
        <v>64</v>
      </c>
      <c r="K38" s="304"/>
    </row>
    <row r="39" spans="1:11" ht="18.75" customHeight="1">
      <c r="A39" s="9" t="s">
        <v>65</v>
      </c>
      <c r="B39" s="240" t="s">
        <v>66</v>
      </c>
      <c r="C39" s="240"/>
      <c r="D39" s="240"/>
      <c r="E39" s="240"/>
      <c r="F39" s="240"/>
      <c r="G39" s="240"/>
      <c r="H39" s="240"/>
      <c r="I39" s="240"/>
      <c r="J39" s="240"/>
      <c r="K39" s="304"/>
    </row>
    <row r="40" spans="1:11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04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4"/>
    </row>
    <row r="42" spans="1:11" ht="32.1" customHeight="1" thickBot="1">
      <c r="A42" s="14" t="s">
        <v>67</v>
      </c>
      <c r="B42" s="334" t="s">
        <v>68</v>
      </c>
      <c r="C42" s="334"/>
      <c r="D42" s="15" t="s">
        <v>69</v>
      </c>
      <c r="E42" s="16"/>
      <c r="F42" s="15" t="s">
        <v>70</v>
      </c>
      <c r="G42" s="25"/>
      <c r="H42" s="335" t="s">
        <v>71</v>
      </c>
      <c r="I42" s="335"/>
      <c r="J42" s="334"/>
      <c r="K42" s="336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topLeftCell="A6" zoomScale="90" zoomScaleNormal="90" workbookViewId="0">
      <selection activeCell="M7" sqref="M7"/>
    </sheetView>
  </sheetViews>
  <sheetFormatPr defaultColWidth="9" defaultRowHeight="26.1" customHeight="1"/>
  <cols>
    <col min="1" max="1" width="17.125" style="26" customWidth="1"/>
    <col min="2" max="6" width="9.375" style="26" customWidth="1"/>
    <col min="7" max="7" width="13.5" style="26" customWidth="1"/>
    <col min="8" max="8" width="1.375" style="26" customWidth="1"/>
    <col min="9" max="18" width="10" style="26" customWidth="1"/>
    <col min="19" max="16384" width="9" style="26"/>
  </cols>
  <sheetData>
    <row r="1" spans="1:18" ht="30" customHeight="1" thickBot="1">
      <c r="A1" s="260" t="s">
        <v>72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 ht="29.1" customHeight="1" thickTop="1">
      <c r="A2" s="27" t="s">
        <v>73</v>
      </c>
      <c r="B2" s="325" t="s">
        <v>293</v>
      </c>
      <c r="C2" s="325"/>
      <c r="D2" s="28" t="s">
        <v>74</v>
      </c>
      <c r="E2" s="325" t="s">
        <v>294</v>
      </c>
      <c r="F2" s="325"/>
      <c r="G2" s="325"/>
      <c r="H2" s="263"/>
      <c r="I2" s="329" t="s">
        <v>75</v>
      </c>
      <c r="J2" s="330"/>
      <c r="K2" s="331"/>
      <c r="L2" s="329" t="s">
        <v>295</v>
      </c>
      <c r="M2" s="330"/>
      <c r="N2" s="330"/>
      <c r="O2" s="330"/>
      <c r="P2" s="330"/>
      <c r="Q2" s="330"/>
      <c r="R2" s="332"/>
    </row>
    <row r="3" spans="1:18" ht="29.1" customHeight="1">
      <c r="A3" s="267" t="s">
        <v>76</v>
      </c>
      <c r="B3" s="268" t="s">
        <v>77</v>
      </c>
      <c r="C3" s="268"/>
      <c r="D3" s="268"/>
      <c r="E3" s="268"/>
      <c r="F3" s="268"/>
      <c r="G3" s="268"/>
      <c r="H3" s="264"/>
      <c r="I3" s="326" t="s">
        <v>78</v>
      </c>
      <c r="J3" s="327"/>
      <c r="K3" s="327"/>
      <c r="L3" s="327"/>
      <c r="M3" s="327"/>
      <c r="N3" s="327"/>
      <c r="O3" s="327"/>
      <c r="P3" s="327"/>
      <c r="Q3" s="327"/>
      <c r="R3" s="328"/>
    </row>
    <row r="4" spans="1:18" ht="29.1" customHeight="1">
      <c r="A4" s="267"/>
      <c r="B4" s="152" t="s">
        <v>208</v>
      </c>
      <c r="C4" s="153" t="s">
        <v>209</v>
      </c>
      <c r="D4" s="152" t="s">
        <v>210</v>
      </c>
      <c r="E4" s="152" t="s">
        <v>211</v>
      </c>
      <c r="F4" s="152" t="s">
        <v>212</v>
      </c>
      <c r="G4" s="270" t="s">
        <v>298</v>
      </c>
      <c r="H4" s="264"/>
      <c r="I4" s="322" t="s">
        <v>341</v>
      </c>
      <c r="J4" s="323"/>
      <c r="K4" s="322" t="s">
        <v>297</v>
      </c>
      <c r="L4" s="323"/>
      <c r="M4" s="322" t="s">
        <v>342</v>
      </c>
      <c r="N4" s="323"/>
      <c r="O4" s="322" t="s">
        <v>343</v>
      </c>
      <c r="P4" s="323"/>
      <c r="Q4" s="322" t="s">
        <v>344</v>
      </c>
      <c r="R4" s="323"/>
    </row>
    <row r="5" spans="1:18" ht="29.1" customHeight="1">
      <c r="A5" s="267"/>
      <c r="B5" s="152" t="s">
        <v>307</v>
      </c>
      <c r="C5" s="153" t="s">
        <v>308</v>
      </c>
      <c r="D5" s="152" t="s">
        <v>309</v>
      </c>
      <c r="E5" s="152" t="s">
        <v>310</v>
      </c>
      <c r="F5" s="152" t="s">
        <v>311</v>
      </c>
      <c r="G5" s="271"/>
      <c r="H5" s="264"/>
      <c r="I5" s="322"/>
      <c r="J5" s="323"/>
      <c r="K5" s="322"/>
      <c r="L5" s="323"/>
      <c r="M5" s="322"/>
      <c r="N5" s="323"/>
      <c r="O5" s="322"/>
      <c r="P5" s="323"/>
      <c r="Q5" s="322"/>
      <c r="R5" s="374"/>
    </row>
    <row r="6" spans="1:18" ht="29.1" customHeight="1">
      <c r="A6" s="154" t="s">
        <v>313</v>
      </c>
      <c r="B6" s="155">
        <v>56</v>
      </c>
      <c r="C6" s="156">
        <v>58</v>
      </c>
      <c r="D6" s="155">
        <v>60</v>
      </c>
      <c r="E6" s="155">
        <v>62</v>
      </c>
      <c r="F6" s="155">
        <v>63</v>
      </c>
      <c r="G6" s="147" t="s">
        <v>327</v>
      </c>
      <c r="H6" s="264"/>
      <c r="I6" s="176" t="s">
        <v>349</v>
      </c>
      <c r="J6" s="162" t="s">
        <v>299</v>
      </c>
      <c r="K6" s="162" t="s">
        <v>351</v>
      </c>
      <c r="L6" s="162" t="s">
        <v>352</v>
      </c>
      <c r="M6" s="162" t="s">
        <v>349</v>
      </c>
      <c r="N6" s="162" t="s">
        <v>349</v>
      </c>
      <c r="O6" s="162" t="s">
        <v>299</v>
      </c>
      <c r="P6" s="162" t="s">
        <v>349</v>
      </c>
      <c r="Q6" s="162" t="s">
        <v>303</v>
      </c>
      <c r="R6" s="40" t="s">
        <v>349</v>
      </c>
    </row>
    <row r="7" spans="1:18" ht="29.1" customHeight="1">
      <c r="A7" s="157" t="s">
        <v>314</v>
      </c>
      <c r="B7" s="155">
        <v>54.5</v>
      </c>
      <c r="C7" s="156">
        <v>56.5</v>
      </c>
      <c r="D7" s="155">
        <v>58.5</v>
      </c>
      <c r="E7" s="155">
        <v>60.5</v>
      </c>
      <c r="F7" s="155">
        <v>61.5</v>
      </c>
      <c r="G7" s="147" t="s">
        <v>328</v>
      </c>
      <c r="H7" s="264"/>
      <c r="I7" s="176" t="s">
        <v>299</v>
      </c>
      <c r="J7" s="163" t="s">
        <v>299</v>
      </c>
      <c r="K7" s="163" t="s">
        <v>299</v>
      </c>
      <c r="L7" s="163" t="s">
        <v>299</v>
      </c>
      <c r="M7" s="163" t="s">
        <v>299</v>
      </c>
      <c r="N7" s="163" t="s">
        <v>299</v>
      </c>
      <c r="O7" s="163" t="s">
        <v>299</v>
      </c>
      <c r="P7" s="163" t="s">
        <v>299</v>
      </c>
      <c r="Q7" s="163" t="s">
        <v>299</v>
      </c>
      <c r="R7" s="42" t="s">
        <v>299</v>
      </c>
    </row>
    <row r="8" spans="1:18" ht="29.1" customHeight="1">
      <c r="A8" s="157" t="s">
        <v>315</v>
      </c>
      <c r="B8" s="155">
        <v>110</v>
      </c>
      <c r="C8" s="158">
        <v>114</v>
      </c>
      <c r="D8" s="155">
        <v>118</v>
      </c>
      <c r="E8" s="155">
        <v>122</v>
      </c>
      <c r="F8" s="155">
        <v>128</v>
      </c>
      <c r="G8" s="147" t="s">
        <v>327</v>
      </c>
      <c r="H8" s="264"/>
      <c r="I8" s="176" t="s">
        <v>350</v>
      </c>
      <c r="J8" s="163" t="s">
        <v>349</v>
      </c>
      <c r="K8" s="163" t="s">
        <v>349</v>
      </c>
      <c r="L8" s="163" t="s">
        <v>299</v>
      </c>
      <c r="M8" s="163" t="s">
        <v>349</v>
      </c>
      <c r="N8" s="163" t="s">
        <v>299</v>
      </c>
      <c r="O8" s="163" t="s">
        <v>350</v>
      </c>
      <c r="P8" s="163" t="s">
        <v>349</v>
      </c>
      <c r="Q8" s="163" t="s">
        <v>299</v>
      </c>
      <c r="R8" s="173" t="s">
        <v>349</v>
      </c>
    </row>
    <row r="9" spans="1:18" ht="29.1" customHeight="1">
      <c r="A9" s="157" t="s">
        <v>316</v>
      </c>
      <c r="B9" s="155">
        <v>106</v>
      </c>
      <c r="C9" s="158">
        <v>110</v>
      </c>
      <c r="D9" s="155">
        <v>114</v>
      </c>
      <c r="E9" s="155">
        <v>119</v>
      </c>
      <c r="F9" s="155">
        <v>125</v>
      </c>
      <c r="G9" s="147" t="s">
        <v>327</v>
      </c>
      <c r="H9" s="264"/>
      <c r="I9" s="176" t="s">
        <v>299</v>
      </c>
      <c r="J9" s="163" t="s">
        <v>349</v>
      </c>
      <c r="K9" s="163" t="s">
        <v>299</v>
      </c>
      <c r="L9" s="163" t="s">
        <v>349</v>
      </c>
      <c r="M9" s="163" t="s">
        <v>300</v>
      </c>
      <c r="N9" s="163" t="s">
        <v>349</v>
      </c>
      <c r="O9" s="163" t="s">
        <v>299</v>
      </c>
      <c r="P9" s="163" t="s">
        <v>349</v>
      </c>
      <c r="Q9" s="163" t="s">
        <v>349</v>
      </c>
      <c r="R9" s="173" t="s">
        <v>299</v>
      </c>
    </row>
    <row r="10" spans="1:18" ht="29.1" customHeight="1">
      <c r="A10" s="157" t="s">
        <v>317</v>
      </c>
      <c r="B10" s="155">
        <v>101</v>
      </c>
      <c r="C10" s="158">
        <v>105</v>
      </c>
      <c r="D10" s="155">
        <v>109</v>
      </c>
      <c r="E10" s="155">
        <v>114</v>
      </c>
      <c r="F10" s="155">
        <v>120</v>
      </c>
      <c r="G10" s="147" t="s">
        <v>327</v>
      </c>
      <c r="H10" s="264"/>
      <c r="I10" s="176" t="s">
        <v>299</v>
      </c>
      <c r="J10" s="163" t="s">
        <v>351</v>
      </c>
      <c r="K10" s="163" t="s">
        <v>299</v>
      </c>
      <c r="L10" s="163" t="s">
        <v>349</v>
      </c>
      <c r="M10" s="163" t="s">
        <v>299</v>
      </c>
      <c r="N10" s="163" t="s">
        <v>299</v>
      </c>
      <c r="O10" s="163" t="s">
        <v>299</v>
      </c>
      <c r="P10" s="163" t="s">
        <v>349</v>
      </c>
      <c r="Q10" s="163" t="s">
        <v>299</v>
      </c>
      <c r="R10" s="173" t="s">
        <v>299</v>
      </c>
    </row>
    <row r="11" spans="1:18" ht="29.1" customHeight="1">
      <c r="A11" s="156" t="s">
        <v>302</v>
      </c>
      <c r="B11" s="156">
        <v>46.5</v>
      </c>
      <c r="C11" s="156">
        <v>47.5</v>
      </c>
      <c r="D11" s="156">
        <v>48.5</v>
      </c>
      <c r="E11" s="156">
        <v>49.5</v>
      </c>
      <c r="F11" s="156">
        <v>50.7</v>
      </c>
      <c r="G11" s="147" t="s">
        <v>329</v>
      </c>
      <c r="H11" s="264"/>
      <c r="I11" s="176" t="s">
        <v>299</v>
      </c>
      <c r="J11" s="163" t="s">
        <v>352</v>
      </c>
      <c r="K11" s="163" t="s">
        <v>300</v>
      </c>
      <c r="L11" s="163" t="s">
        <v>299</v>
      </c>
      <c r="M11" s="163" t="s">
        <v>303</v>
      </c>
      <c r="N11" s="163" t="s">
        <v>299</v>
      </c>
      <c r="O11" s="163" t="s">
        <v>352</v>
      </c>
      <c r="P11" s="163" t="s">
        <v>303</v>
      </c>
      <c r="Q11" s="163" t="s">
        <v>299</v>
      </c>
      <c r="R11" s="173" t="s">
        <v>299</v>
      </c>
    </row>
    <row r="12" spans="1:18" ht="29.1" customHeight="1">
      <c r="A12" s="156" t="s">
        <v>318</v>
      </c>
      <c r="B12" s="156">
        <v>53</v>
      </c>
      <c r="C12" s="156">
        <v>54</v>
      </c>
      <c r="D12" s="156">
        <v>55</v>
      </c>
      <c r="E12" s="156">
        <v>56</v>
      </c>
      <c r="F12" s="156">
        <v>56.5</v>
      </c>
      <c r="G12" s="147" t="s">
        <v>329</v>
      </c>
      <c r="H12" s="264"/>
      <c r="I12" s="176" t="s">
        <v>349</v>
      </c>
      <c r="J12" s="163" t="s">
        <v>300</v>
      </c>
      <c r="K12" s="163" t="s">
        <v>299</v>
      </c>
      <c r="L12" s="163" t="s">
        <v>299</v>
      </c>
      <c r="M12" s="163" t="s">
        <v>299</v>
      </c>
      <c r="N12" s="163" t="s">
        <v>299</v>
      </c>
      <c r="O12" s="163" t="s">
        <v>299</v>
      </c>
      <c r="P12" s="163" t="s">
        <v>349</v>
      </c>
      <c r="Q12" s="163" t="s">
        <v>303</v>
      </c>
      <c r="R12" s="173" t="s">
        <v>300</v>
      </c>
    </row>
    <row r="13" spans="1:18" ht="29.1" customHeight="1">
      <c r="A13" s="157" t="s">
        <v>304</v>
      </c>
      <c r="B13" s="155">
        <v>21.7</v>
      </c>
      <c r="C13" s="156">
        <v>22.5</v>
      </c>
      <c r="D13" s="155">
        <v>23.3</v>
      </c>
      <c r="E13" s="155">
        <v>24.1</v>
      </c>
      <c r="F13" s="155">
        <v>25.400000000000002</v>
      </c>
      <c r="G13" s="147" t="s">
        <v>330</v>
      </c>
      <c r="H13" s="264"/>
      <c r="I13" s="176" t="s">
        <v>299</v>
      </c>
      <c r="J13" s="163" t="s">
        <v>299</v>
      </c>
      <c r="K13" s="163" t="s">
        <v>299</v>
      </c>
      <c r="L13" s="163" t="s">
        <v>299</v>
      </c>
      <c r="M13" s="163" t="s">
        <v>299</v>
      </c>
      <c r="N13" s="163" t="s">
        <v>299</v>
      </c>
      <c r="O13" s="163" t="s">
        <v>300</v>
      </c>
      <c r="P13" s="163" t="s">
        <v>299</v>
      </c>
      <c r="Q13" s="163" t="s">
        <v>299</v>
      </c>
      <c r="R13" s="173" t="s">
        <v>299</v>
      </c>
    </row>
    <row r="14" spans="1:18" ht="29.1" customHeight="1">
      <c r="A14" s="157" t="s">
        <v>319</v>
      </c>
      <c r="B14" s="155">
        <v>15.8</v>
      </c>
      <c r="C14" s="156">
        <v>16.5</v>
      </c>
      <c r="D14" s="155">
        <v>17.2</v>
      </c>
      <c r="E14" s="155">
        <v>17.899999999999999</v>
      </c>
      <c r="F14" s="155">
        <v>18.799999999999997</v>
      </c>
      <c r="G14" s="147" t="s">
        <v>330</v>
      </c>
      <c r="H14" s="264"/>
      <c r="I14" s="176" t="s">
        <v>299</v>
      </c>
      <c r="J14" s="163" t="s">
        <v>299</v>
      </c>
      <c r="K14" s="163" t="s">
        <v>300</v>
      </c>
      <c r="L14" s="163" t="s">
        <v>299</v>
      </c>
      <c r="M14" s="163" t="s">
        <v>303</v>
      </c>
      <c r="N14" s="163" t="s">
        <v>299</v>
      </c>
      <c r="O14" s="163" t="s">
        <v>299</v>
      </c>
      <c r="P14" s="163" t="s">
        <v>299</v>
      </c>
      <c r="Q14" s="163" t="s">
        <v>299</v>
      </c>
      <c r="R14" s="43" t="s">
        <v>299</v>
      </c>
    </row>
    <row r="15" spans="1:18" ht="29.1" customHeight="1">
      <c r="A15" s="157" t="s">
        <v>320</v>
      </c>
      <c r="B15" s="155">
        <v>10</v>
      </c>
      <c r="C15" s="156">
        <v>10.5</v>
      </c>
      <c r="D15" s="155">
        <v>11</v>
      </c>
      <c r="E15" s="155">
        <v>11.5</v>
      </c>
      <c r="F15" s="155">
        <v>12.2</v>
      </c>
      <c r="G15" s="147" t="s">
        <v>330</v>
      </c>
      <c r="H15" s="264"/>
      <c r="I15" s="176" t="s">
        <v>300</v>
      </c>
      <c r="J15" s="162" t="s">
        <v>299</v>
      </c>
      <c r="K15" s="162" t="s">
        <v>299</v>
      </c>
      <c r="L15" s="162" t="s">
        <v>299</v>
      </c>
      <c r="M15" s="162" t="s">
        <v>300</v>
      </c>
      <c r="N15" s="162" t="s">
        <v>299</v>
      </c>
      <c r="O15" s="162" t="s">
        <v>300</v>
      </c>
      <c r="P15" s="162" t="s">
        <v>299</v>
      </c>
      <c r="Q15" s="162" t="s">
        <v>299</v>
      </c>
      <c r="R15" s="44" t="s">
        <v>299</v>
      </c>
    </row>
    <row r="16" spans="1:18" ht="29.1" customHeight="1">
      <c r="A16" s="157" t="s">
        <v>323</v>
      </c>
      <c r="B16" s="155">
        <v>47</v>
      </c>
      <c r="C16" s="156">
        <v>48</v>
      </c>
      <c r="D16" s="155">
        <v>49</v>
      </c>
      <c r="E16" s="155">
        <v>50</v>
      </c>
      <c r="F16" s="155">
        <v>51.5</v>
      </c>
      <c r="G16" s="148"/>
      <c r="H16" s="264"/>
      <c r="I16" s="176" t="s">
        <v>299</v>
      </c>
      <c r="J16" s="163" t="s">
        <v>299</v>
      </c>
      <c r="K16" s="163" t="s">
        <v>299</v>
      </c>
      <c r="L16" s="163" t="s">
        <v>299</v>
      </c>
      <c r="M16" s="163" t="s">
        <v>299</v>
      </c>
      <c r="N16" s="163" t="s">
        <v>299</v>
      </c>
      <c r="O16" s="163" t="s">
        <v>299</v>
      </c>
      <c r="P16" s="163" t="s">
        <v>299</v>
      </c>
      <c r="Q16" s="163" t="s">
        <v>299</v>
      </c>
      <c r="R16" s="43" t="s">
        <v>299</v>
      </c>
    </row>
    <row r="17" spans="1:18" ht="29.1" customHeight="1">
      <c r="A17" s="157" t="s">
        <v>326</v>
      </c>
      <c r="B17" s="155">
        <v>15</v>
      </c>
      <c r="C17" s="156">
        <v>16</v>
      </c>
      <c r="D17" s="155">
        <v>16</v>
      </c>
      <c r="E17" s="155">
        <v>17.5</v>
      </c>
      <c r="F17" s="155">
        <v>17.5</v>
      </c>
      <c r="G17" s="52" t="s">
        <v>331</v>
      </c>
      <c r="H17" s="264"/>
      <c r="I17" s="176" t="s">
        <v>299</v>
      </c>
      <c r="J17" s="163" t="s">
        <v>299</v>
      </c>
      <c r="K17" s="163" t="s">
        <v>299</v>
      </c>
      <c r="L17" s="163" t="s">
        <v>299</v>
      </c>
      <c r="M17" s="163" t="s">
        <v>299</v>
      </c>
      <c r="N17" s="163" t="s">
        <v>299</v>
      </c>
      <c r="O17" s="163" t="s">
        <v>299</v>
      </c>
      <c r="P17" s="163" t="s">
        <v>299</v>
      </c>
      <c r="Q17" s="163" t="s">
        <v>299</v>
      </c>
      <c r="R17" s="43" t="s">
        <v>299</v>
      </c>
    </row>
    <row r="18" spans="1:18" ht="29.1" customHeight="1">
      <c r="A18" s="49"/>
      <c r="B18" s="50"/>
      <c r="C18" s="51"/>
      <c r="D18" s="51"/>
      <c r="E18" s="51"/>
      <c r="F18" s="51"/>
      <c r="G18" s="52"/>
      <c r="H18" s="264"/>
      <c r="I18" s="176"/>
      <c r="J18" s="163"/>
      <c r="K18" s="163"/>
      <c r="L18" s="163"/>
      <c r="M18" s="163"/>
      <c r="N18" s="163"/>
      <c r="O18" s="163"/>
      <c r="P18" s="163"/>
      <c r="Q18" s="163"/>
      <c r="R18" s="43"/>
    </row>
    <row r="19" spans="1:18" ht="29.1" customHeight="1" thickBot="1">
      <c r="A19" s="53"/>
      <c r="B19" s="54"/>
      <c r="C19" s="55"/>
      <c r="D19" s="55"/>
      <c r="E19" s="56"/>
      <c r="F19" s="56"/>
      <c r="G19" s="57"/>
      <c r="H19" s="265"/>
      <c r="I19" s="174"/>
      <c r="J19" s="58"/>
      <c r="K19" s="175"/>
      <c r="L19" s="175"/>
      <c r="M19" s="175"/>
      <c r="N19" s="175"/>
      <c r="O19" s="175"/>
      <c r="P19" s="59"/>
      <c r="Q19" s="59"/>
      <c r="R19" s="61"/>
    </row>
    <row r="20" spans="1:18" ht="15" thickTop="1">
      <c r="A20" s="62" t="s">
        <v>85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14.25">
      <c r="A21" s="26" t="s">
        <v>288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14.25">
      <c r="A22" s="144" t="s">
        <v>289</v>
      </c>
      <c r="B22" s="63"/>
      <c r="C22" s="63"/>
      <c r="D22" s="63"/>
      <c r="E22" s="63"/>
      <c r="F22" s="63"/>
      <c r="G22" s="63"/>
      <c r="H22" s="63"/>
      <c r="I22" s="62" t="s">
        <v>86</v>
      </c>
      <c r="J22" s="324">
        <v>46095</v>
      </c>
      <c r="K22" s="324"/>
      <c r="M22" s="62" t="s">
        <v>87</v>
      </c>
      <c r="N22" s="26" t="s">
        <v>347</v>
      </c>
      <c r="P22" s="62" t="s">
        <v>348</v>
      </c>
      <c r="Q22" s="62"/>
    </row>
    <row r="23" spans="1:18" ht="18.95" customHeight="1">
      <c r="A23" s="26" t="s">
        <v>290</v>
      </c>
    </row>
  </sheetData>
  <mergeCells count="21">
    <mergeCell ref="A1:R1"/>
    <mergeCell ref="B2:C2"/>
    <mergeCell ref="E2:G2"/>
    <mergeCell ref="H2:H19"/>
    <mergeCell ref="A3:A5"/>
    <mergeCell ref="B3:G3"/>
    <mergeCell ref="G4:G5"/>
    <mergeCell ref="I2:K2"/>
    <mergeCell ref="L2:R2"/>
    <mergeCell ref="I3:R3"/>
    <mergeCell ref="I4:J4"/>
    <mergeCell ref="K4:L4"/>
    <mergeCell ref="M4:N4"/>
    <mergeCell ref="O4:P4"/>
    <mergeCell ref="Q5:R5"/>
    <mergeCell ref="J22:K22"/>
    <mergeCell ref="Q4:R4"/>
    <mergeCell ref="I5:J5"/>
    <mergeCell ref="K5:L5"/>
    <mergeCell ref="M5:N5"/>
    <mergeCell ref="O5:P5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C96B-53FF-42A7-A08B-3A33EB44DDA4}">
  <dimension ref="A1:P22"/>
  <sheetViews>
    <sheetView workbookViewId="0">
      <selection activeCell="O6" sqref="O6"/>
    </sheetView>
  </sheetViews>
  <sheetFormatPr defaultRowHeight="13.5"/>
  <cols>
    <col min="1" max="1" width="5.625" style="409" customWidth="1"/>
    <col min="2" max="2" width="15.875" style="409" customWidth="1"/>
    <col min="3" max="3" width="12.5" style="409" customWidth="1"/>
    <col min="4" max="4" width="20.125" style="409" customWidth="1"/>
    <col min="5" max="5" width="28" style="409" customWidth="1"/>
    <col min="6" max="6" width="20.125" style="409" customWidth="1"/>
    <col min="7" max="7" width="9" style="409"/>
    <col min="8" max="8" width="9" style="430"/>
    <col min="9" max="16384" width="9" style="409"/>
  </cols>
  <sheetData>
    <row r="1" spans="1:16" ht="29.25">
      <c r="A1" s="408" t="s">
        <v>355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</row>
    <row r="2" spans="1:16" ht="16.5">
      <c r="A2" s="410" t="s">
        <v>89</v>
      </c>
      <c r="B2" s="410" t="s">
        <v>90</v>
      </c>
      <c r="C2" s="410" t="s">
        <v>91</v>
      </c>
      <c r="D2" s="410" t="s">
        <v>92</v>
      </c>
      <c r="E2" s="410" t="s">
        <v>93</v>
      </c>
      <c r="F2" s="410" t="s">
        <v>94</v>
      </c>
      <c r="G2" s="410" t="s">
        <v>95</v>
      </c>
      <c r="H2" s="411" t="s">
        <v>96</v>
      </c>
      <c r="I2" s="412" t="s">
        <v>97</v>
      </c>
      <c r="J2" s="412" t="s">
        <v>98</v>
      </c>
      <c r="K2" s="412" t="s">
        <v>99</v>
      </c>
      <c r="L2" s="412" t="s">
        <v>100</v>
      </c>
      <c r="M2" s="412" t="s">
        <v>356</v>
      </c>
      <c r="N2" s="412" t="s">
        <v>101</v>
      </c>
      <c r="O2" s="410" t="s">
        <v>102</v>
      </c>
      <c r="P2" s="413" t="s">
        <v>103</v>
      </c>
    </row>
    <row r="3" spans="1:16" ht="16.5">
      <c r="A3" s="410"/>
      <c r="B3" s="410"/>
      <c r="C3" s="410"/>
      <c r="D3" s="410"/>
      <c r="E3" s="410"/>
      <c r="F3" s="410"/>
      <c r="G3" s="410"/>
      <c r="H3" s="411"/>
      <c r="I3" s="412" t="s">
        <v>104</v>
      </c>
      <c r="J3" s="412" t="s">
        <v>104</v>
      </c>
      <c r="K3" s="412" t="s">
        <v>104</v>
      </c>
      <c r="L3" s="412" t="s">
        <v>104</v>
      </c>
      <c r="M3" s="412" t="s">
        <v>357</v>
      </c>
      <c r="N3" s="412" t="s">
        <v>104</v>
      </c>
      <c r="O3" s="410"/>
      <c r="P3" s="414"/>
    </row>
    <row r="4" spans="1:16" ht="14.25">
      <c r="A4" s="415">
        <v>1</v>
      </c>
      <c r="B4" s="416" t="s">
        <v>358</v>
      </c>
      <c r="C4" s="416" t="s">
        <v>359</v>
      </c>
      <c r="D4" s="416" t="s">
        <v>360</v>
      </c>
      <c r="E4" s="416" t="s">
        <v>361</v>
      </c>
      <c r="F4" s="417" t="s">
        <v>362</v>
      </c>
      <c r="G4" s="415" t="s">
        <v>363</v>
      </c>
      <c r="H4" s="415" t="s">
        <v>363</v>
      </c>
      <c r="I4" s="415"/>
      <c r="J4" s="415"/>
      <c r="K4" s="415"/>
      <c r="L4" s="415"/>
      <c r="M4" s="415">
        <v>44</v>
      </c>
      <c r="N4" s="415"/>
      <c r="O4" s="415">
        <v>44</v>
      </c>
      <c r="P4" s="418"/>
    </row>
    <row r="5" spans="1:16" ht="14.25">
      <c r="A5" s="415">
        <v>2</v>
      </c>
      <c r="B5" s="416" t="s">
        <v>364</v>
      </c>
      <c r="C5" s="416" t="s">
        <v>359</v>
      </c>
      <c r="D5" s="416" t="s">
        <v>365</v>
      </c>
      <c r="E5" s="416" t="s">
        <v>361</v>
      </c>
      <c r="F5" s="417" t="s">
        <v>362</v>
      </c>
      <c r="G5" s="415" t="s">
        <v>363</v>
      </c>
      <c r="H5" s="415" t="s">
        <v>363</v>
      </c>
      <c r="I5" s="415"/>
      <c r="J5" s="415"/>
      <c r="K5" s="415"/>
      <c r="L5" s="415"/>
      <c r="M5" s="415">
        <v>39</v>
      </c>
      <c r="N5" s="415"/>
      <c r="O5" s="415">
        <v>39</v>
      </c>
      <c r="P5" s="418"/>
    </row>
    <row r="6" spans="1:16" ht="14.25">
      <c r="A6" s="415"/>
      <c r="B6" s="416"/>
      <c r="C6" s="416"/>
      <c r="D6" s="416"/>
      <c r="E6" s="416"/>
      <c r="F6" s="417"/>
      <c r="G6" s="415"/>
      <c r="H6" s="415"/>
      <c r="I6" s="415"/>
      <c r="J6" s="415"/>
      <c r="K6" s="415"/>
      <c r="L6" s="415"/>
      <c r="M6" s="415"/>
      <c r="N6" s="415"/>
      <c r="O6" s="415"/>
      <c r="P6" s="418"/>
    </row>
    <row r="7" spans="1:16" ht="14.25">
      <c r="A7" s="415"/>
      <c r="B7" s="416"/>
      <c r="C7" s="416"/>
      <c r="D7" s="416"/>
      <c r="E7" s="416"/>
      <c r="F7" s="417"/>
      <c r="G7" s="415"/>
      <c r="H7" s="415"/>
      <c r="I7" s="415"/>
      <c r="J7" s="415"/>
      <c r="K7" s="415"/>
      <c r="L7" s="415"/>
      <c r="M7" s="415"/>
      <c r="N7" s="415"/>
      <c r="O7" s="415"/>
      <c r="P7" s="418"/>
    </row>
    <row r="8" spans="1:16" ht="14.25">
      <c r="A8" s="415"/>
      <c r="B8" s="416"/>
      <c r="C8" s="416"/>
      <c r="D8" s="416"/>
      <c r="E8" s="416"/>
      <c r="F8" s="417"/>
      <c r="G8" s="415"/>
      <c r="H8" s="415"/>
      <c r="I8" s="415"/>
      <c r="J8" s="415"/>
      <c r="K8" s="415"/>
      <c r="L8" s="415"/>
      <c r="M8" s="415"/>
      <c r="N8" s="415"/>
      <c r="O8" s="415"/>
      <c r="P8" s="418"/>
    </row>
    <row r="9" spans="1:16" ht="14.25">
      <c r="A9" s="415"/>
      <c r="B9" s="416"/>
      <c r="C9" s="416"/>
      <c r="D9" s="416"/>
      <c r="E9" s="416"/>
      <c r="F9" s="417"/>
      <c r="G9" s="415"/>
      <c r="H9" s="415"/>
      <c r="I9" s="418"/>
      <c r="J9" s="418"/>
      <c r="K9" s="418"/>
      <c r="L9" s="415"/>
      <c r="M9" s="415"/>
      <c r="N9" s="415"/>
      <c r="O9" s="415"/>
      <c r="P9" s="418"/>
    </row>
    <row r="10" spans="1:16" ht="14.25">
      <c r="A10" s="415"/>
      <c r="B10" s="416"/>
      <c r="C10" s="416"/>
      <c r="D10" s="416"/>
      <c r="E10" s="416"/>
      <c r="F10" s="417"/>
      <c r="G10" s="415"/>
      <c r="H10" s="415"/>
      <c r="I10" s="418"/>
      <c r="J10" s="418"/>
      <c r="K10" s="418"/>
      <c r="L10" s="415"/>
      <c r="M10" s="415"/>
      <c r="N10" s="415"/>
      <c r="O10" s="415"/>
      <c r="P10" s="418"/>
    </row>
    <row r="11" spans="1:16" ht="14.25">
      <c r="A11" s="415"/>
      <c r="B11" s="415"/>
      <c r="C11" s="415"/>
      <c r="D11" s="415"/>
      <c r="E11" s="415"/>
      <c r="F11" s="419"/>
      <c r="G11" s="415"/>
      <c r="H11" s="415"/>
      <c r="I11" s="418"/>
      <c r="J11" s="418"/>
      <c r="K11" s="418"/>
      <c r="L11" s="415"/>
      <c r="M11" s="415"/>
      <c r="N11" s="415"/>
      <c r="O11" s="415"/>
      <c r="P11" s="418"/>
    </row>
    <row r="12" spans="1:16" ht="14.25">
      <c r="A12" s="415"/>
      <c r="B12" s="415"/>
      <c r="C12" s="415"/>
      <c r="D12" s="415"/>
      <c r="E12" s="415"/>
      <c r="F12" s="419"/>
      <c r="G12" s="415"/>
      <c r="H12" s="415"/>
      <c r="I12" s="418"/>
      <c r="J12" s="418"/>
      <c r="K12" s="418"/>
      <c r="L12" s="415"/>
      <c r="M12" s="415"/>
      <c r="N12" s="415"/>
      <c r="O12" s="415"/>
      <c r="P12" s="418"/>
    </row>
    <row r="13" spans="1:16" ht="14.25">
      <c r="A13" s="415"/>
      <c r="B13" s="415"/>
      <c r="C13" s="415"/>
      <c r="D13" s="415"/>
      <c r="E13" s="415"/>
      <c r="F13" s="419"/>
      <c r="G13" s="415"/>
      <c r="H13" s="415"/>
      <c r="I13" s="418"/>
      <c r="J13" s="418"/>
      <c r="K13" s="418"/>
      <c r="L13" s="415"/>
      <c r="M13" s="415"/>
      <c r="N13" s="415"/>
      <c r="O13" s="415"/>
      <c r="P13" s="418"/>
    </row>
    <row r="14" spans="1:16" ht="14.25">
      <c r="A14" s="415"/>
      <c r="B14" s="415"/>
      <c r="C14" s="415"/>
      <c r="D14" s="415"/>
      <c r="E14" s="415"/>
      <c r="F14" s="419"/>
      <c r="G14" s="415"/>
      <c r="H14" s="415"/>
      <c r="I14" s="418"/>
      <c r="J14" s="418"/>
      <c r="K14" s="418"/>
      <c r="L14" s="415"/>
      <c r="M14" s="415"/>
      <c r="N14" s="415"/>
      <c r="O14" s="415"/>
      <c r="P14" s="418"/>
    </row>
    <row r="15" spans="1:16" ht="14.25">
      <c r="A15" s="415"/>
      <c r="B15" s="415"/>
      <c r="C15" s="415"/>
      <c r="D15" s="415"/>
      <c r="E15" s="415"/>
      <c r="F15" s="419"/>
      <c r="G15" s="415"/>
      <c r="H15" s="415"/>
      <c r="I15" s="418"/>
      <c r="J15" s="418"/>
      <c r="K15" s="418"/>
      <c r="L15" s="415"/>
      <c r="M15" s="415"/>
      <c r="N15" s="415"/>
      <c r="O15" s="415"/>
      <c r="P15" s="418"/>
    </row>
    <row r="16" spans="1:16" ht="14.25">
      <c r="A16" s="415"/>
      <c r="B16" s="415"/>
      <c r="C16" s="415"/>
      <c r="D16" s="415"/>
      <c r="E16" s="415"/>
      <c r="F16" s="419"/>
      <c r="G16" s="415"/>
      <c r="H16" s="415"/>
      <c r="I16" s="418"/>
      <c r="J16" s="418"/>
      <c r="K16" s="418"/>
      <c r="L16" s="415"/>
      <c r="M16" s="415"/>
      <c r="N16" s="415"/>
      <c r="O16" s="415"/>
      <c r="P16" s="418"/>
    </row>
    <row r="17" spans="1:16" ht="14.25">
      <c r="A17" s="415"/>
      <c r="B17" s="415"/>
      <c r="C17" s="415"/>
      <c r="D17" s="415"/>
      <c r="E17" s="415"/>
      <c r="F17" s="419"/>
      <c r="G17" s="415"/>
      <c r="H17" s="415"/>
      <c r="I17" s="418"/>
      <c r="J17" s="418"/>
      <c r="K17" s="418"/>
      <c r="L17" s="415"/>
      <c r="M17" s="415"/>
      <c r="N17" s="415"/>
      <c r="O17" s="415"/>
      <c r="P17" s="418"/>
    </row>
    <row r="18" spans="1:16" ht="14.25">
      <c r="A18" s="415"/>
      <c r="B18" s="415"/>
      <c r="C18" s="415"/>
      <c r="D18" s="415"/>
      <c r="E18" s="415"/>
      <c r="F18" s="419"/>
      <c r="G18" s="415"/>
      <c r="H18" s="415"/>
      <c r="I18" s="418"/>
      <c r="J18" s="418"/>
      <c r="K18" s="418"/>
      <c r="L18" s="415"/>
      <c r="M18" s="415"/>
      <c r="N18" s="415"/>
      <c r="O18" s="415"/>
      <c r="P18" s="418"/>
    </row>
    <row r="19" spans="1:16" ht="14.25">
      <c r="A19" s="415"/>
      <c r="B19" s="415"/>
      <c r="C19" s="415"/>
      <c r="D19" s="415"/>
      <c r="E19" s="415"/>
      <c r="F19" s="419"/>
      <c r="G19" s="415"/>
      <c r="H19" s="415"/>
      <c r="I19" s="418"/>
      <c r="J19" s="418"/>
      <c r="K19" s="418"/>
      <c r="L19" s="415"/>
      <c r="M19" s="415"/>
      <c r="N19" s="415"/>
      <c r="O19" s="415"/>
      <c r="P19" s="418"/>
    </row>
    <row r="20" spans="1:16" ht="18.75">
      <c r="A20" s="420" t="s">
        <v>366</v>
      </c>
      <c r="B20" s="421"/>
      <c r="C20" s="421"/>
      <c r="D20" s="422"/>
      <c r="E20" s="423"/>
      <c r="F20" s="424"/>
      <c r="G20" s="424"/>
      <c r="H20" s="424"/>
      <c r="I20" s="425"/>
      <c r="J20" s="420" t="s">
        <v>367</v>
      </c>
      <c r="K20" s="421"/>
      <c r="L20" s="421"/>
      <c r="M20" s="421"/>
      <c r="N20" s="422"/>
      <c r="O20" s="426"/>
      <c r="P20" s="427"/>
    </row>
    <row r="21" spans="1:16" ht="63.75" customHeight="1">
      <c r="A21" s="428" t="s">
        <v>368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</row>
    <row r="22" spans="1:16">
      <c r="A22" s="409" t="s">
        <v>287</v>
      </c>
    </row>
  </sheetData>
  <mergeCells count="15">
    <mergeCell ref="P2:P3"/>
    <mergeCell ref="A20:D20"/>
    <mergeCell ref="E20:I20"/>
    <mergeCell ref="J20:N20"/>
    <mergeCell ref="A21:P2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</mergeCells>
  <phoneticPr fontId="3" type="noConversion"/>
  <dataValidations count="1">
    <dataValidation type="list" allowBlank="1" showInputMessage="1" showErrorMessage="1" sqref="P1 P3:P22" xr:uid="{4BA9529D-C971-4B09-9A70-BAD1441E866A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 </vt:lpstr>
      <vt:lpstr>面料验布2</vt:lpstr>
      <vt:lpstr>2.面料缩率</vt:lpstr>
      <vt:lpstr>3.面料互染</vt:lpstr>
      <vt:lpstr>4.面料静水压</vt:lpstr>
      <vt:lpstr>5.特殊工艺测试 (2)</vt:lpstr>
      <vt:lpstr>6.织带类缩率测试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dcterms:created xsi:type="dcterms:W3CDTF">2020-03-11T01:34:53Z</dcterms:created>
  <dcterms:modified xsi:type="dcterms:W3CDTF">2026-03-14T11:48:38Z</dcterms:modified>
</cp:coreProperties>
</file>