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01" activeTab="1"/>
  </bookViews>
  <sheets>
    <sheet name="AQL2.5验货" sheetId="2" r:id="rId1"/>
    <sheet name="尾期" sheetId="5" r:id="rId2"/>
    <sheet name="尾期尺寸表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<sst xmlns="http://schemas.openxmlformats.org/spreadsheetml/2006/main" count="272" uniqueCount="138">
  <si>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</si>
  <si>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</si>
  <si>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</si>
  <si>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</si>
  <si>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</si>
  <si>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</si>
  <si>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</si>
  <si>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</si>
  <si>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</si>
  <si>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</si>
  <si>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</si>
  <si>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</si>
  <si>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</si>
  <si>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</si>
  <si>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</si>
  <si>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</si>
  <si>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</si>
  <si>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</si>
  <si>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</si>
  <si>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款号</t>
  </si>
  <si>
    <t>TAEEFO81953</t>
  </si>
  <si>
    <t>产品名称</t>
  </si>
  <si>
    <t>男式越野外套</t>
  </si>
  <si>
    <t>生产工厂</t>
  </si>
  <si>
    <t>莒县鑫星</t>
  </si>
  <si>
    <t>订单数量</t>
  </si>
  <si>
    <t>合同日期</t>
  </si>
  <si>
    <t>检验资料确认</t>
  </si>
  <si>
    <t>色/号型数</t>
  </si>
  <si>
    <t>1色</t>
  </si>
  <si>
    <t>3尺码</t>
  </si>
  <si>
    <t>交货形式</t>
  </si>
  <si>
    <t>直发</t>
  </si>
  <si>
    <t>面料第三方合格报告</t>
  </si>
  <si>
    <t>有</t>
  </si>
  <si>
    <t>无</t>
  </si>
  <si>
    <t>验货次数</t>
  </si>
  <si>
    <t>非直发</t>
  </si>
  <si>
    <t>苏州库</t>
  </si>
  <si>
    <t>天津库</t>
  </si>
  <si>
    <t>直发√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</si>
  <si>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</si>
  <si>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</si>
  <si>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</si>
  <si>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</si>
  <si>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</si>
  <si>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</si>
  <si>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</si>
  <si>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</si>
  <si>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</si>
  <si>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</si>
  <si>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</si>
  <si>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</si>
  <si>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</si>
  <si>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</si>
  <si>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</si>
  <si>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</si>
  <si>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</si>
  <si>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</si>
  <si>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</si>
  <si>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</si>
  <si>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</si>
  <si>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</si>
  <si>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</si>
  <si>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</si>
  <si>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</si>
  <si>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</si>
  <si>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</si>
  <si>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</si>
  <si>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</si>
  <si>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</si>
  <si>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</si>
  <si>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</si>
  <si>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藏青色         L#5件,XL#10件,XXL#5件</t>
  </si>
  <si>
    <t>②规格异常情况</t>
  </si>
  <si>
    <t>情况说明：</t>
  </si>
  <si>
    <t xml:space="preserve">【问题点描述】  </t>
  </si>
  <si>
    <t>1.线头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</si>
  <si>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</si>
  <si>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</si>
  <si>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</si>
  <si>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</si>
  <si>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</si>
  <si>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</si>
  <si>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备注：</t>
  </si>
  <si>
    <t>尾期验货，按照AQL2.5标准抽验    不良品数量   ，在可接受范围内，不良品已经改正，允许出货</t>
  </si>
  <si>
    <t>检验部门</t>
  </si>
  <si>
    <t>服装QC部门</t>
  </si>
  <si>
    <t>检验人</t>
  </si>
  <si>
    <t>张加胜</t>
  </si>
  <si>
    <t>查验时间</t>
  </si>
  <si>
    <t>工厂负责人</t>
  </si>
  <si>
    <t>李庆芳</t>
  </si>
  <si>
    <t>QC规格测量表</t>
  </si>
  <si>
    <t>品名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</si>
  <si>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</si>
  <si>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</si>
  <si>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</si>
  <si>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</si>
  <si>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</si>
  <si>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</si>
  <si>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</si>
  <si>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</si>
  <si>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</si>
  <si>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</si>
  <si>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</si>
  <si>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</si>
  <si>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</si>
  <si>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</si>
  <si>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</si>
  <si>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</si>
  <si>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</si>
  <si>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</si>
  <si>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+0.2</t>
  </si>
  <si>
    <t>+0.8</t>
  </si>
  <si>
    <t>+0.5</t>
  </si>
  <si>
    <t>前中长</t>
  </si>
  <si>
    <t>0</t>
  </si>
  <si>
    <t>胸围</t>
  </si>
  <si>
    <t>腰围</t>
  </si>
  <si>
    <t>+0.3</t>
  </si>
  <si>
    <t>摆围（平量）</t>
  </si>
  <si>
    <t>肩宽</t>
  </si>
  <si>
    <t>肩点袖长</t>
  </si>
  <si>
    <t>袖肥/2（参考值）</t>
  </si>
  <si>
    <t>袖肘围/2</t>
  </si>
  <si>
    <t>袖口围/2（平量）</t>
  </si>
  <si>
    <t>袖口围/2（拉量）</t>
  </si>
  <si>
    <t>领高</t>
  </si>
  <si>
    <t>上领围</t>
  </si>
  <si>
    <t>下领围</t>
  </si>
  <si>
    <t>插手袋长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</si>
  <si>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</si>
  <si>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</si>
  <si>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</si>
  <si>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</si>
  <si>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工厂负责人：</t>
  </si>
  <si>
    <t>3.尾期验货按单量，5000件一下的齐色错码各测量3件。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</si>
</sst>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4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4" applyNumberFormat="0" applyFill="0" applyAlignment="0" applyProtection="0">
      <alignment vertical="center"/>
    </xf>
    <xf numFmtId="0" fontId="23" fillId="0" borderId="44" applyNumberFormat="0" applyFill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6" applyNumberFormat="0" applyAlignment="0" applyProtection="0">
      <alignment vertical="center"/>
    </xf>
    <xf numFmtId="0" fontId="26" fillId="8" borderId="47" applyNumberFormat="0" applyAlignment="0" applyProtection="0">
      <alignment vertical="center"/>
    </xf>
    <xf numFmtId="0" fontId="27" fillId="8" borderId="46" applyNumberFormat="0" applyAlignment="0" applyProtection="0">
      <alignment vertical="center"/>
    </xf>
    <xf numFmtId="0" fontId="28" fillId="9" borderId="48" applyNumberFormat="0" applyAlignment="0" applyProtection="0">
      <alignment vertical="center"/>
    </xf>
    <xf numFmtId="0" fontId="29" fillId="0" borderId="49" applyNumberFormat="0" applyFill="0" applyAlignment="0" applyProtection="0">
      <alignment vertical="center"/>
    </xf>
    <xf numFmtId="0" fontId="30" fillId="0" borderId="50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>
      <alignment horizontal="center"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9" fillId="0" borderId="0"/>
  </cellStyleXfs>
  <cellXfs count="130">
    <xf numFmtId="0" fontId="0" fillId="0" borderId="0" xfId="0"/>
    <xf numFmtId="0" fontId="1" fillId="2" borderId="0" xfId="52" applyFont="1" applyFill="1" applyAlignment="1">
      <alignment horizontal="center" vertical="center"/>
    </xf>
    <xf numFmtId="0" fontId="1" fillId="2" borderId="0" xfId="52" applyFont="1" applyFill="1"/>
    <xf numFmtId="0" fontId="2" fillId="2" borderId="0" xfId="52" applyFont="1" applyFill="1" applyAlignment="1">
      <alignment horizontal="center"/>
    </xf>
    <xf numFmtId="0" fontId="1" fillId="2" borderId="0" xfId="52" applyFont="1" applyFill="1" applyAlignment="1">
      <alignment horizontal="center"/>
    </xf>
    <xf numFmtId="0" fontId="2" fillId="2" borderId="1" xfId="50" applyFont="1" applyFill="1" applyBorder="1" applyAlignment="1">
      <alignment horizontal="left" vertical="center"/>
    </xf>
    <xf numFmtId="0" fontId="1" fillId="2" borderId="2" xfId="50" applyFont="1" applyFill="1" applyBorder="1" applyAlignment="1">
      <alignment horizontal="center" vertical="center"/>
    </xf>
    <xf numFmtId="0" fontId="2" fillId="2" borderId="2" xfId="50" applyFont="1" applyFill="1" applyBorder="1">
      <alignment vertical="center"/>
    </xf>
    <xf numFmtId="0" fontId="1" fillId="2" borderId="2" xfId="52" applyFont="1" applyFill="1" applyBorder="1" applyAlignment="1">
      <alignment horizontal="center"/>
    </xf>
    <xf numFmtId="0" fontId="2" fillId="2" borderId="3" xfId="50" applyFont="1" applyFill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1" fillId="2" borderId="3" xfId="50" applyFont="1" applyFill="1" applyBorder="1" applyAlignment="1">
      <alignment horizontal="center" vertical="center"/>
    </xf>
    <xf numFmtId="0" fontId="1" fillId="2" borderId="5" xfId="50" applyFont="1" applyFill="1" applyBorder="1" applyAlignment="1">
      <alignment horizontal="center" vertical="center"/>
    </xf>
    <xf numFmtId="0" fontId="2" fillId="2" borderId="6" xfId="52" applyFont="1" applyFill="1" applyBorder="1" applyAlignment="1">
      <alignment horizontal="center" vertical="center"/>
    </xf>
    <xf numFmtId="0" fontId="2" fillId="2" borderId="7" xfId="52" applyFont="1" applyFill="1" applyBorder="1" applyAlignment="1">
      <alignment horizontal="center" vertical="center"/>
    </xf>
    <xf numFmtId="0" fontId="1" fillId="2" borderId="7" xfId="52" applyFont="1" applyFill="1" applyBorder="1" applyAlignment="1">
      <alignment horizontal="center"/>
    </xf>
    <xf numFmtId="0" fontId="2" fillId="2" borderId="8" xfId="52" applyFont="1" applyFill="1" applyBorder="1" applyAlignment="1">
      <alignment horizontal="center" vertical="center"/>
    </xf>
    <xf numFmtId="0" fontId="2" fillId="2" borderId="9" xfId="52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2" borderId="7" xfId="52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49" fontId="2" fillId="2" borderId="7" xfId="54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0" fontId="4" fillId="3" borderId="7" xfId="58" applyFont="1" applyFill="1" applyBorder="1" applyAlignment="1">
      <alignment horizontal="center" vertical="center"/>
    </xf>
    <xf numFmtId="0" fontId="2" fillId="2" borderId="0" xfId="52" applyFont="1" applyFill="1"/>
    <xf numFmtId="0" fontId="0" fillId="2" borderId="0" xfId="54" applyFont="1" applyFill="1">
      <alignment vertical="center"/>
    </xf>
    <xf numFmtId="14" fontId="2" fillId="2" borderId="0" xfId="52" applyNumberFormat="1" applyFont="1" applyFill="1"/>
    <xf numFmtId="0" fontId="9" fillId="0" borderId="0" xfId="50" applyAlignment="1">
      <alignment horizontal="left" vertical="center"/>
    </xf>
    <xf numFmtId="0" fontId="10" fillId="0" borderId="10" xfId="50" applyFont="1" applyBorder="1" applyAlignment="1">
      <alignment horizontal="center" vertical="top"/>
    </xf>
    <xf numFmtId="0" fontId="11" fillId="0" borderId="11" xfId="50" applyFont="1" applyBorder="1" applyAlignment="1">
      <alignment horizontal="left" vertical="center"/>
    </xf>
    <xf numFmtId="0" fontId="5" fillId="0" borderId="12" xfId="50" applyFont="1" applyBorder="1" applyAlignment="1">
      <alignment horizontal="center" vertical="center"/>
    </xf>
    <xf numFmtId="0" fontId="11" fillId="0" borderId="12" xfId="50" applyFont="1" applyBorder="1" applyAlignment="1">
      <alignment horizontal="center" vertical="center"/>
    </xf>
    <xf numFmtId="0" fontId="12" fillId="0" borderId="12" xfId="50" applyFont="1" applyBorder="1">
      <alignment vertical="center"/>
    </xf>
    <xf numFmtId="0" fontId="11" fillId="0" borderId="12" xfId="50" applyFont="1" applyBorder="1">
      <alignment vertical="center"/>
    </xf>
    <xf numFmtId="0" fontId="12" fillId="0" borderId="12" xfId="50" applyFont="1" applyBorder="1" applyAlignment="1">
      <alignment horizontal="center" vertical="center"/>
    </xf>
    <xf numFmtId="0" fontId="11" fillId="0" borderId="12" xfId="50" applyFont="1" applyBorder="1" applyAlignment="1">
      <alignment horizontal="left" vertical="center"/>
    </xf>
    <xf numFmtId="0" fontId="12" fillId="0" borderId="13" xfId="50" applyFont="1" applyBorder="1" applyAlignment="1">
      <alignment horizontal="center" vertical="center"/>
    </xf>
    <xf numFmtId="0" fontId="11" fillId="0" borderId="14" xfId="50" applyFont="1" applyBorder="1">
      <alignment vertical="center"/>
    </xf>
    <xf numFmtId="0" fontId="5" fillId="0" borderId="15" xfId="50" applyFont="1" applyBorder="1" applyAlignment="1">
      <alignment horizontal="center" vertical="center"/>
    </xf>
    <xf numFmtId="0" fontId="11" fillId="0" borderId="15" xfId="50" applyFont="1" applyBorder="1">
      <alignment vertical="center"/>
    </xf>
    <xf numFmtId="31" fontId="12" fillId="0" borderId="15" xfId="50" applyNumberFormat="1" applyFont="1" applyBorder="1" applyAlignment="1">
      <alignment horizontal="center" vertical="center"/>
    </xf>
    <xf numFmtId="0" fontId="11" fillId="0" borderId="15" xfId="50" applyFont="1" applyBorder="1" applyAlignment="1">
      <alignment horizontal="center" vertical="center"/>
    </xf>
    <xf numFmtId="0" fontId="11" fillId="0" borderId="16" xfId="50" applyFont="1" applyBorder="1" applyAlignment="1">
      <alignment horizontal="center" vertical="center"/>
    </xf>
    <xf numFmtId="0" fontId="11" fillId="0" borderId="14" xfId="50" applyFont="1" applyBorder="1" applyAlignment="1">
      <alignment horizontal="left" vertical="center"/>
    </xf>
    <xf numFmtId="0" fontId="5" fillId="0" borderId="15" xfId="50" applyFont="1" applyBorder="1" applyAlignment="1">
      <alignment horizontal="right" vertical="center"/>
    </xf>
    <xf numFmtId="0" fontId="11" fillId="0" borderId="15" xfId="50" applyFont="1" applyBorder="1" applyAlignment="1">
      <alignment horizontal="left" vertical="center"/>
    </xf>
    <xf numFmtId="0" fontId="12" fillId="0" borderId="15" xfId="50" applyFont="1" applyBorder="1" applyAlignment="1">
      <alignment horizontal="center" vertical="center"/>
    </xf>
    <xf numFmtId="0" fontId="12" fillId="0" borderId="15" xfId="50" applyFont="1" applyBorder="1" applyAlignment="1">
      <alignment horizontal="left" vertical="center"/>
    </xf>
    <xf numFmtId="0" fontId="12" fillId="0" borderId="16" xfId="50" applyFont="1" applyBorder="1" applyAlignment="1">
      <alignment horizontal="left" vertical="center"/>
    </xf>
    <xf numFmtId="0" fontId="11" fillId="0" borderId="17" xfId="50" applyFont="1" applyBorder="1">
      <alignment vertical="center"/>
    </xf>
    <xf numFmtId="0" fontId="5" fillId="0" borderId="18" xfId="50" applyFont="1" applyBorder="1" applyAlignment="1">
      <alignment horizontal="center" vertical="center"/>
    </xf>
    <xf numFmtId="0" fontId="11" fillId="0" borderId="18" xfId="50" applyFont="1" applyBorder="1">
      <alignment vertical="center"/>
    </xf>
    <xf numFmtId="0" fontId="12" fillId="0" borderId="18" xfId="50" applyFont="1" applyBorder="1">
      <alignment vertical="center"/>
    </xf>
    <xf numFmtId="0" fontId="12" fillId="0" borderId="18" xfId="50" applyFont="1" applyBorder="1" applyAlignment="1">
      <alignment horizontal="left" vertical="center"/>
    </xf>
    <xf numFmtId="0" fontId="11" fillId="0" borderId="18" xfId="50" applyFont="1" applyBorder="1" applyAlignment="1">
      <alignment horizontal="left" vertical="center"/>
    </xf>
    <xf numFmtId="0" fontId="12" fillId="0" borderId="19" xfId="50" applyFont="1" applyBorder="1" applyAlignment="1">
      <alignment horizontal="left" vertical="center"/>
    </xf>
    <xf numFmtId="0" fontId="11" fillId="0" borderId="0" xfId="50" applyFont="1">
      <alignment vertical="center"/>
    </xf>
    <xf numFmtId="0" fontId="12" fillId="0" borderId="0" xfId="50" applyFont="1">
      <alignment vertical="center"/>
    </xf>
    <xf numFmtId="0" fontId="12" fillId="0" borderId="0" xfId="50" applyFont="1" applyAlignment="1">
      <alignment horizontal="left" vertical="center"/>
    </xf>
    <xf numFmtId="0" fontId="11" fillId="0" borderId="11" xfId="50" applyFont="1" applyBorder="1">
      <alignment vertical="center"/>
    </xf>
    <xf numFmtId="0" fontId="12" fillId="0" borderId="20" xfId="50" applyFont="1" applyBorder="1" applyAlignment="1">
      <alignment horizontal="center" vertical="center"/>
    </xf>
    <xf numFmtId="0" fontId="12" fillId="0" borderId="21" xfId="50" applyFont="1" applyBorder="1" applyAlignment="1">
      <alignment horizontal="center" vertical="center"/>
    </xf>
    <xf numFmtId="0" fontId="12" fillId="0" borderId="22" xfId="50" applyFont="1" applyBorder="1" applyAlignment="1">
      <alignment horizontal="center" vertical="center"/>
    </xf>
    <xf numFmtId="0" fontId="12" fillId="0" borderId="15" xfId="50" applyFont="1" applyBorder="1">
      <alignment vertical="center"/>
    </xf>
    <xf numFmtId="0" fontId="12" fillId="0" borderId="23" xfId="50" applyFont="1" applyBorder="1" applyAlignment="1">
      <alignment horizontal="center" vertical="center"/>
    </xf>
    <xf numFmtId="0" fontId="12" fillId="0" borderId="24" xfId="50" applyFont="1" applyBorder="1" applyAlignment="1">
      <alignment horizontal="center" vertical="center"/>
    </xf>
    <xf numFmtId="0" fontId="12" fillId="0" borderId="25" xfId="50" applyFont="1" applyBorder="1" applyAlignment="1">
      <alignment horizontal="center" vertical="center"/>
    </xf>
    <xf numFmtId="0" fontId="6" fillId="0" borderId="26" xfId="50" applyFont="1" applyBorder="1" applyAlignment="1">
      <alignment horizontal="left" vertical="center"/>
    </xf>
    <xf numFmtId="0" fontId="6" fillId="0" borderId="24" xfId="50" applyFont="1" applyBorder="1" applyAlignment="1">
      <alignment horizontal="left" vertical="center"/>
    </xf>
    <xf numFmtId="0" fontId="6" fillId="0" borderId="25" xfId="50" applyFont="1" applyBorder="1" applyAlignment="1">
      <alignment horizontal="left" vertical="center"/>
    </xf>
    <xf numFmtId="0" fontId="11" fillId="0" borderId="13" xfId="50" applyFont="1" applyBorder="1" applyAlignment="1">
      <alignment horizontal="left" vertical="center"/>
    </xf>
    <xf numFmtId="0" fontId="11" fillId="0" borderId="16" xfId="50" applyFont="1" applyBorder="1" applyAlignment="1">
      <alignment horizontal="left" vertical="center"/>
    </xf>
    <xf numFmtId="0" fontId="12" fillId="0" borderId="26" xfId="50" applyFont="1" applyBorder="1" applyAlignment="1">
      <alignment horizontal="left" vertical="center"/>
    </xf>
    <xf numFmtId="0" fontId="12" fillId="0" borderId="24" xfId="50" applyFont="1" applyBorder="1" applyAlignment="1">
      <alignment horizontal="left" vertical="center"/>
    </xf>
    <xf numFmtId="0" fontId="12" fillId="0" borderId="25" xfId="50" applyFont="1" applyBorder="1" applyAlignment="1">
      <alignment horizontal="left" vertical="center"/>
    </xf>
    <xf numFmtId="0" fontId="12" fillId="0" borderId="14" xfId="50" applyFont="1" applyBorder="1" applyAlignment="1">
      <alignment horizontal="left" vertical="center" wrapText="1"/>
    </xf>
    <xf numFmtId="0" fontId="12" fillId="0" borderId="15" xfId="50" applyFont="1" applyBorder="1" applyAlignment="1">
      <alignment horizontal="left" vertical="center" wrapText="1"/>
    </xf>
    <xf numFmtId="0" fontId="12" fillId="0" borderId="16" xfId="50" applyFont="1" applyBorder="1" applyAlignment="1">
      <alignment horizontal="left" vertical="center" wrapText="1"/>
    </xf>
    <xf numFmtId="0" fontId="11" fillId="0" borderId="17" xfId="50" applyFont="1" applyBorder="1" applyAlignment="1">
      <alignment horizontal="left" vertical="center"/>
    </xf>
    <xf numFmtId="0" fontId="9" fillId="0" borderId="18" xfId="50" applyBorder="1" applyAlignment="1">
      <alignment horizontal="left" vertical="center"/>
    </xf>
    <xf numFmtId="0" fontId="9" fillId="0" borderId="19" xfId="50" applyBorder="1" applyAlignment="1">
      <alignment horizontal="left" vertical="center"/>
    </xf>
    <xf numFmtId="0" fontId="11" fillId="0" borderId="27" xfId="50" applyFont="1" applyBorder="1" applyAlignment="1">
      <alignment horizontal="center" vertical="center"/>
    </xf>
    <xf numFmtId="0" fontId="11" fillId="0" borderId="28" xfId="50" applyFont="1" applyBorder="1" applyAlignment="1">
      <alignment horizontal="left" vertical="center"/>
    </xf>
    <xf numFmtId="0" fontId="11" fillId="0" borderId="21" xfId="50" applyFont="1" applyBorder="1" applyAlignment="1">
      <alignment horizontal="left" vertical="center"/>
    </xf>
    <xf numFmtId="0" fontId="11" fillId="0" borderId="22" xfId="50" applyFont="1" applyBorder="1" applyAlignment="1">
      <alignment horizontal="left" vertical="center"/>
    </xf>
    <xf numFmtId="0" fontId="9" fillId="0" borderId="26" xfId="50" applyBorder="1" applyAlignment="1">
      <alignment horizontal="left" vertical="center"/>
    </xf>
    <xf numFmtId="0" fontId="9" fillId="0" borderId="24" xfId="50" applyBorder="1" applyAlignment="1">
      <alignment horizontal="left" vertical="center"/>
    </xf>
    <xf numFmtId="0" fontId="9" fillId="0" borderId="25" xfId="50" applyBorder="1" applyAlignment="1">
      <alignment horizontal="left" vertical="center"/>
    </xf>
    <xf numFmtId="0" fontId="13" fillId="0" borderId="26" xfId="50" applyFont="1" applyBorder="1" applyAlignment="1">
      <alignment horizontal="left" vertical="center"/>
    </xf>
    <xf numFmtId="0" fontId="12" fillId="0" borderId="29" xfId="50" applyFont="1" applyBorder="1" applyAlignment="1">
      <alignment horizontal="left" vertical="center"/>
    </xf>
    <xf numFmtId="0" fontId="12" fillId="0" borderId="30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6" fillId="0" borderId="11" xfId="50" applyFont="1" applyBorder="1" applyAlignment="1">
      <alignment horizontal="left" vertical="center"/>
    </xf>
    <xf numFmtId="0" fontId="6" fillId="0" borderId="12" xfId="50" applyFont="1" applyBorder="1" applyAlignment="1">
      <alignment horizontal="left" vertical="center"/>
    </xf>
    <xf numFmtId="0" fontId="6" fillId="0" borderId="13" xfId="50" applyFont="1" applyBorder="1" applyAlignment="1">
      <alignment horizontal="left" vertical="center"/>
    </xf>
    <xf numFmtId="0" fontId="11" fillId="0" borderId="23" xfId="50" applyFont="1" applyBorder="1" applyAlignment="1">
      <alignment horizontal="left" vertical="center"/>
    </xf>
    <xf numFmtId="0" fontId="11" fillId="0" borderId="32" xfId="50" applyFont="1" applyBorder="1" applyAlignment="1">
      <alignment horizontal="left" vertical="center"/>
    </xf>
    <xf numFmtId="0" fontId="12" fillId="0" borderId="18" xfId="50" applyFont="1" applyBorder="1" applyAlignment="1">
      <alignment horizontal="center" vertical="center"/>
    </xf>
    <xf numFmtId="58" fontId="12" fillId="0" borderId="18" xfId="50" applyNumberFormat="1" applyFont="1" applyBorder="1">
      <alignment vertical="center"/>
    </xf>
    <xf numFmtId="0" fontId="11" fillId="0" borderId="18" xfId="50" applyFont="1" applyBorder="1" applyAlignment="1">
      <alignment horizontal="center" vertical="center"/>
    </xf>
    <xf numFmtId="0" fontId="12" fillId="0" borderId="19" xfId="5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5" fillId="0" borderId="36" xfId="0" applyFont="1" applyBorder="1"/>
    <xf numFmtId="0" fontId="15" fillId="0" borderId="7" xfId="0" applyFont="1" applyBorder="1"/>
    <xf numFmtId="0" fontId="15" fillId="0" borderId="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37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4" borderId="7" xfId="0" applyFont="1" applyFill="1" applyBorder="1"/>
    <xf numFmtId="0" fontId="15" fillId="0" borderId="39" xfId="0" applyFont="1" applyBorder="1"/>
    <xf numFmtId="0" fontId="0" fillId="0" borderId="36" xfId="0" applyBorder="1"/>
    <xf numFmtId="0" fontId="0" fillId="0" borderId="7" xfId="0" applyBorder="1"/>
    <xf numFmtId="0" fontId="0" fillId="4" borderId="7" xfId="0" applyFill="1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4" borderId="41" xfId="0" applyFill="1" applyBorder="1"/>
    <xf numFmtId="0" fontId="0" fillId="0" borderId="42" xfId="0" applyBorder="1"/>
    <xf numFmtId="0" fontId="0" fillId="5" borderId="0" xfId="0" applyFill="1"/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2" xfId="50"/>
    <cellStyle name="常规 23" xfId="51"/>
    <cellStyle name="常规 3" xfId="52"/>
    <cellStyle name="常规 3 3 3" xfId="53"/>
    <cellStyle name="常规 4" xfId="54"/>
    <cellStyle name="常规 40" xfId="55"/>
    <cellStyle name="常规 5" xfId="56"/>
    <cellStyle name="常规 5 2" xfId="57"/>
    <cellStyle name="常规_110509_2006-09-28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38100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81100" y="1628775"/>
              <a:ext cx="4286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14875" y="8757285"/>
              <a:ext cx="4286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72200" y="873823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72375" y="874776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48150" y="2619375"/>
              <a:ext cx="4286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6381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86350" y="281940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48150" y="3057525"/>
              <a:ext cx="4286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86350" y="302895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24800" y="25908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24800" y="28194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302895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24800" y="2924175"/>
              <a:ext cx="428625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34200" y="12573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34300" y="8001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34300" y="10287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285750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62450" y="16668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77075" y="2657475"/>
              <a:ext cx="4286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77075" y="2847975"/>
              <a:ext cx="4286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34300" y="12573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34200" y="10287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34200" y="8001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705350"/>
              <a:ext cx="266700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67200" y="2781300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C6" sqref="C6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109" t="s">
        <v>0</v>
      </c>
      <c r="C2" s="110"/>
      <c r="D2" s="110"/>
      <c r="E2" s="110"/>
      <c r="F2" s="110"/>
      <c r="G2" s="110"/>
      <c r="H2" s="110"/>
      <c r="I2" s="111"/>
    </row>
    <row r="3" ht="27.95" customHeight="1" spans="2:9">
      <c r="B3" s="112"/>
      <c r="C3" s="113"/>
      <c r="D3" s="114" t="s">
        <v>1</v>
      </c>
      <c r="E3" s="115"/>
      <c r="F3" s="116" t="s">
        <v>2</v>
      </c>
      <c r="G3" s="117"/>
      <c r="H3" s="114" t="s">
        <v>3</v>
      </c>
      <c r="I3" s="118"/>
    </row>
    <row r="4" ht="27.95" customHeight="1" spans="2:9">
      <c r="B4" s="112" t="s">
        <v>4</v>
      </c>
      <c r="C4" s="113" t="s">
        <v>5</v>
      </c>
      <c r="D4" s="113" t="s">
        <v>6</v>
      </c>
      <c r="E4" s="113" t="s">
        <v>7</v>
      </c>
      <c r="F4" s="119" t="s">
        <v>6</v>
      </c>
      <c r="G4" s="119" t="s">
        <v>7</v>
      </c>
      <c r="H4" s="113" t="s">
        <v>6</v>
      </c>
      <c r="I4" s="120" t="s">
        <v>7</v>
      </c>
    </row>
    <row r="5" ht="27.95" customHeight="1" spans="2:9">
      <c r="B5" s="121" t="s">
        <v>8</v>
      </c>
      <c r="C5" s="122">
        <v>13</v>
      </c>
      <c r="D5" s="122">
        <v>0</v>
      </c>
      <c r="E5" s="122">
        <v>1</v>
      </c>
      <c r="F5" s="123">
        <v>0</v>
      </c>
      <c r="G5" s="123">
        <v>1</v>
      </c>
      <c r="H5" s="122">
        <v>1</v>
      </c>
      <c r="I5" s="124">
        <v>2</v>
      </c>
    </row>
    <row r="6" ht="27.95" customHeight="1" spans="2:9">
      <c r="B6" s="121" t="s">
        <v>9</v>
      </c>
      <c r="C6" s="122">
        <v>20</v>
      </c>
      <c r="D6" s="122">
        <v>0</v>
      </c>
      <c r="E6" s="122">
        <v>1</v>
      </c>
      <c r="F6" s="123">
        <v>1</v>
      </c>
      <c r="G6" s="123">
        <v>2</v>
      </c>
      <c r="H6" s="122">
        <v>2</v>
      </c>
      <c r="I6" s="124">
        <v>3</v>
      </c>
    </row>
    <row r="7" ht="27.95" customHeight="1" spans="2:9">
      <c r="B7" s="121" t="s">
        <v>10</v>
      </c>
      <c r="C7" s="122">
        <v>32</v>
      </c>
      <c r="D7" s="122">
        <v>0</v>
      </c>
      <c r="E7" s="122">
        <v>1</v>
      </c>
      <c r="F7" s="123">
        <v>2</v>
      </c>
      <c r="G7" s="123">
        <v>3</v>
      </c>
      <c r="H7" s="122">
        <v>3</v>
      </c>
      <c r="I7" s="124">
        <v>4</v>
      </c>
    </row>
    <row r="8" ht="27.95" customHeight="1" spans="2:9">
      <c r="B8" s="121" t="s">
        <v>11</v>
      </c>
      <c r="C8" s="122">
        <v>50</v>
      </c>
      <c r="D8" s="122">
        <v>1</v>
      </c>
      <c r="E8" s="122">
        <v>2</v>
      </c>
      <c r="F8" s="123">
        <v>3</v>
      </c>
      <c r="G8" s="123">
        <v>4</v>
      </c>
      <c r="H8" s="122">
        <v>5</v>
      </c>
      <c r="I8" s="124">
        <v>6</v>
      </c>
    </row>
    <row r="9" ht="27.95" customHeight="1" spans="2:9">
      <c r="B9" s="121" t="s">
        <v>12</v>
      </c>
      <c r="C9" s="122">
        <v>80</v>
      </c>
      <c r="D9" s="122">
        <v>2</v>
      </c>
      <c r="E9" s="122">
        <v>3</v>
      </c>
      <c r="F9" s="123">
        <v>5</v>
      </c>
      <c r="G9" s="123">
        <v>6</v>
      </c>
      <c r="H9" s="122">
        <v>7</v>
      </c>
      <c r="I9" s="124">
        <v>8</v>
      </c>
    </row>
    <row r="10" ht="27.95" customHeight="1" spans="2:9">
      <c r="B10" s="121" t="s">
        <v>13</v>
      </c>
      <c r="C10" s="122">
        <v>125</v>
      </c>
      <c r="D10" s="122">
        <v>3</v>
      </c>
      <c r="E10" s="122">
        <v>4</v>
      </c>
      <c r="F10" s="123">
        <v>7</v>
      </c>
      <c r="G10" s="123">
        <v>8</v>
      </c>
      <c r="H10" s="122">
        <v>10</v>
      </c>
      <c r="I10" s="124">
        <v>11</v>
      </c>
    </row>
    <row r="11" ht="27.95" customHeight="1" spans="2:9">
      <c r="B11" s="121" t="s">
        <v>14</v>
      </c>
      <c r="C11" s="122">
        <v>200</v>
      </c>
      <c r="D11" s="122">
        <v>5</v>
      </c>
      <c r="E11" s="122">
        <v>6</v>
      </c>
      <c r="F11" s="123">
        <v>10</v>
      </c>
      <c r="G11" s="123">
        <v>11</v>
      </c>
      <c r="H11" s="122">
        <v>14</v>
      </c>
      <c r="I11" s="124">
        <v>15</v>
      </c>
    </row>
    <row r="12" ht="27.95" customHeight="1" spans="2:9">
      <c r="B12" s="125" t="s">
        <v>15</v>
      </c>
      <c r="C12" s="126">
        <v>315</v>
      </c>
      <c r="D12" s="126">
        <v>7</v>
      </c>
      <c r="E12" s="126">
        <v>8</v>
      </c>
      <c r="F12" s="127">
        <v>14</v>
      </c>
      <c r="G12" s="127">
        <v>15</v>
      </c>
      <c r="H12" s="126">
        <v>21</v>
      </c>
      <c r="I12" s="128">
        <v>22</v>
      </c>
    </row>
    <row r="14" spans="2:9">
      <c r="B14" s="129" t="s">
        <v>16</v>
      </c>
      <c r="C14" s="129"/>
      <c r="D14" s="12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R11" sqref="R11"/>
    </sheetView>
  </sheetViews>
  <sheetFormatPr defaultColWidth="10.125" defaultRowHeight="14.25"/>
  <cols>
    <col min="1" max="1" width="9.625" style="35" customWidth="1"/>
    <col min="2" max="2" width="11.125" style="35" customWidth="1"/>
    <col min="3" max="3" width="9.125" style="35" customWidth="1"/>
    <col min="4" max="4" width="9.5" style="35" customWidth="1"/>
    <col min="5" max="5" width="11.5" style="35" customWidth="1"/>
    <col min="6" max="6" width="10.375" style="35" customWidth="1"/>
    <col min="7" max="7" width="9.5" style="35" customWidth="1"/>
    <col min="8" max="8" width="9.125" style="35" customWidth="1"/>
    <col min="9" max="9" width="8.125" style="35" customWidth="1"/>
    <col min="10" max="10" width="10.5" style="35" customWidth="1"/>
    <col min="11" max="11" width="12.125" style="35" customWidth="1"/>
    <col min="12" max="16384" width="10.125" style="35"/>
  </cols>
  <sheetData>
    <row r="1" ht="26.25" spans="1:11">
      <c r="A1" s="36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ht="18" customHeight="1" spans="1:11">
      <c r="A2" s="37" t="s">
        <v>18</v>
      </c>
      <c r="B2" s="38"/>
      <c r="C2" s="38"/>
      <c r="D2" s="39" t="s">
        <v>19</v>
      </c>
      <c r="E2" s="40" t="s">
        <v>20</v>
      </c>
      <c r="F2" s="41" t="s">
        <v>21</v>
      </c>
      <c r="G2" s="42" t="s">
        <v>22</v>
      </c>
      <c r="H2" s="42"/>
      <c r="I2" s="43" t="s">
        <v>23</v>
      </c>
      <c r="J2" s="42" t="s">
        <v>24</v>
      </c>
      <c r="K2" s="44"/>
    </row>
    <row r="3" ht="18" customHeight="1" spans="1:11">
      <c r="A3" s="45" t="s">
        <v>25</v>
      </c>
      <c r="B3" s="46">
        <v>100</v>
      </c>
      <c r="C3" s="46"/>
      <c r="D3" s="47" t="s">
        <v>26</v>
      </c>
      <c r="E3" s="48">
        <v>46096</v>
      </c>
      <c r="F3" s="48"/>
      <c r="G3" s="48"/>
      <c r="H3" s="49" t="s">
        <v>27</v>
      </c>
      <c r="I3" s="49"/>
      <c r="J3" s="49"/>
      <c r="K3" s="50"/>
    </row>
    <row r="4" ht="18" customHeight="1" spans="1:11">
      <c r="A4" s="51" t="s">
        <v>28</v>
      </c>
      <c r="B4" s="52" t="s">
        <v>29</v>
      </c>
      <c r="C4" s="52" t="s">
        <v>30</v>
      </c>
      <c r="D4" s="53" t="s">
        <v>31</v>
      </c>
      <c r="E4" s="54" t="s">
        <v>32</v>
      </c>
      <c r="F4" s="54"/>
      <c r="G4" s="54"/>
      <c r="H4" s="53" t="s">
        <v>33</v>
      </c>
      <c r="I4" s="53"/>
      <c r="J4" s="55" t="s">
        <v>34</v>
      </c>
      <c r="K4" s="56" t="s">
        <v>35</v>
      </c>
    </row>
    <row r="5" ht="18" customHeight="1" spans="1:11">
      <c r="A5" s="51" t="s">
        <v>36</v>
      </c>
      <c r="B5" s="46">
        <v>1</v>
      </c>
      <c r="C5" s="46"/>
      <c r="D5" s="47" t="s">
        <v>37</v>
      </c>
      <c r="E5" s="47" t="s">
        <v>38</v>
      </c>
      <c r="F5" s="47" t="s">
        <v>39</v>
      </c>
      <c r="G5" s="47" t="s">
        <v>40</v>
      </c>
      <c r="H5" s="53" t="s">
        <v>41</v>
      </c>
      <c r="I5" s="53"/>
      <c r="J5" s="55" t="s">
        <v>34</v>
      </c>
      <c r="K5" s="56" t="s">
        <v>35</v>
      </c>
    </row>
    <row r="6" ht="18" customHeight="1" spans="1:11">
      <c r="A6" s="57" t="s">
        <v>42</v>
      </c>
      <c r="B6" s="58">
        <v>20</v>
      </c>
      <c r="C6" s="58"/>
      <c r="D6" s="59" t="s">
        <v>43</v>
      </c>
      <c r="E6" s="60"/>
      <c r="F6" s="61">
        <v>100</v>
      </c>
      <c r="G6" s="59"/>
      <c r="H6" s="62" t="s">
        <v>44</v>
      </c>
      <c r="I6" s="62"/>
      <c r="J6" s="61" t="s">
        <v>34</v>
      </c>
      <c r="K6" s="63" t="s">
        <v>35</v>
      </c>
    </row>
    <row r="7" ht="15" spans="1:11">
      <c r="A7" s="64"/>
      <c r="B7" s="65"/>
      <c r="C7" s="65"/>
      <c r="D7" s="64"/>
      <c r="E7" s="65"/>
      <c r="F7" s="66"/>
      <c r="G7" s="64"/>
      <c r="H7" s="66"/>
      <c r="I7" s="65"/>
      <c r="J7" s="65"/>
      <c r="K7" s="65"/>
    </row>
    <row r="8" ht="18" customHeight="1" spans="1:11">
      <c r="A8" s="67" t="s">
        <v>45</v>
      </c>
      <c r="B8" s="41" t="s">
        <v>46</v>
      </c>
      <c r="C8" s="41" t="s">
        <v>47</v>
      </c>
      <c r="D8" s="41" t="s">
        <v>48</v>
      </c>
      <c r="E8" s="41" t="s">
        <v>49</v>
      </c>
      <c r="F8" s="41" t="s">
        <v>50</v>
      </c>
      <c r="G8" s="68"/>
      <c r="H8" s="69"/>
      <c r="I8" s="69"/>
      <c r="J8" s="69"/>
      <c r="K8" s="70"/>
    </row>
    <row r="9" ht="18" customHeight="1" spans="1:11">
      <c r="A9" s="51" t="s">
        <v>51</v>
      </c>
      <c r="B9" s="53"/>
      <c r="C9" s="55" t="s">
        <v>34</v>
      </c>
      <c r="D9" s="55" t="s">
        <v>35</v>
      </c>
      <c r="E9" s="47" t="s">
        <v>52</v>
      </c>
      <c r="F9" s="71" t="s">
        <v>53</v>
      </c>
      <c r="G9" s="72"/>
      <c r="H9" s="73"/>
      <c r="I9" s="73"/>
      <c r="J9" s="73"/>
      <c r="K9" s="74"/>
    </row>
    <row r="10" ht="18" customHeight="1" spans="1:11">
      <c r="A10" s="51" t="s">
        <v>54</v>
      </c>
      <c r="B10" s="53"/>
      <c r="C10" s="55" t="s">
        <v>34</v>
      </c>
      <c r="D10" s="55" t="s">
        <v>35</v>
      </c>
      <c r="E10" s="47" t="s">
        <v>55</v>
      </c>
      <c r="F10" s="71" t="s">
        <v>56</v>
      </c>
      <c r="G10" s="72" t="s">
        <v>57</v>
      </c>
      <c r="H10" s="73"/>
      <c r="I10" s="73"/>
      <c r="J10" s="73"/>
      <c r="K10" s="74"/>
    </row>
    <row r="11" ht="18" customHeight="1" spans="1:11">
      <c r="A11" s="75" t="s">
        <v>58</v>
      </c>
      <c r="B11" s="76"/>
      <c r="C11" s="76"/>
      <c r="D11" s="76"/>
      <c r="E11" s="76"/>
      <c r="F11" s="76"/>
      <c r="G11" s="76"/>
      <c r="H11" s="76"/>
      <c r="I11" s="76"/>
      <c r="J11" s="76"/>
      <c r="K11" s="77"/>
    </row>
    <row r="12" ht="18" customHeight="1" spans="1:11">
      <c r="A12" s="45" t="s">
        <v>59</v>
      </c>
      <c r="B12" s="55" t="s">
        <v>60</v>
      </c>
      <c r="C12" s="55" t="s">
        <v>61</v>
      </c>
      <c r="D12" s="71"/>
      <c r="E12" s="47" t="s">
        <v>62</v>
      </c>
      <c r="F12" s="55" t="s">
        <v>60</v>
      </c>
      <c r="G12" s="55" t="s">
        <v>61</v>
      </c>
      <c r="H12" s="55"/>
      <c r="I12" s="47" t="s">
        <v>63</v>
      </c>
      <c r="J12" s="55" t="s">
        <v>60</v>
      </c>
      <c r="K12" s="56" t="s">
        <v>61</v>
      </c>
    </row>
    <row r="13" ht="18" customHeight="1" spans="1:11">
      <c r="A13" s="45" t="s">
        <v>64</v>
      </c>
      <c r="B13" s="55" t="s">
        <v>60</v>
      </c>
      <c r="C13" s="55" t="s">
        <v>61</v>
      </c>
      <c r="D13" s="71"/>
      <c r="E13" s="47" t="s">
        <v>65</v>
      </c>
      <c r="F13" s="55" t="s">
        <v>60</v>
      </c>
      <c r="G13" s="55" t="s">
        <v>61</v>
      </c>
      <c r="H13" s="55"/>
      <c r="I13" s="47" t="s">
        <v>66</v>
      </c>
      <c r="J13" s="55" t="s">
        <v>60</v>
      </c>
      <c r="K13" s="56" t="s">
        <v>61</v>
      </c>
    </row>
    <row r="14" ht="18" customHeight="1" spans="1:11">
      <c r="A14" s="57" t="s">
        <v>67</v>
      </c>
      <c r="B14" s="61" t="s">
        <v>60</v>
      </c>
      <c r="C14" s="61" t="s">
        <v>61</v>
      </c>
      <c r="D14" s="60"/>
      <c r="E14" s="59" t="s">
        <v>68</v>
      </c>
      <c r="F14" s="61" t="s">
        <v>60</v>
      </c>
      <c r="G14" s="61" t="s">
        <v>61</v>
      </c>
      <c r="H14" s="61"/>
      <c r="I14" s="59" t="s">
        <v>69</v>
      </c>
      <c r="J14" s="61" t="s">
        <v>60</v>
      </c>
      <c r="K14" s="63" t="s">
        <v>61</v>
      </c>
    </row>
    <row r="15" ht="15" spans="1:11">
      <c r="A15" s="64"/>
      <c r="B15" s="66"/>
      <c r="C15" s="66"/>
      <c r="D15" s="65"/>
      <c r="E15" s="64"/>
      <c r="F15" s="66"/>
      <c r="G15" s="66"/>
      <c r="H15" s="66"/>
      <c r="I15" s="64"/>
      <c r="J15" s="66"/>
      <c r="K15" s="66"/>
    </row>
    <row r="16" spans="1:11">
      <c r="A16" s="37" t="s">
        <v>70</v>
      </c>
      <c r="B16" s="43"/>
      <c r="C16" s="43"/>
      <c r="D16" s="43"/>
      <c r="E16" s="43"/>
      <c r="F16" s="43"/>
      <c r="G16" s="43"/>
      <c r="H16" s="43"/>
      <c r="I16" s="43"/>
      <c r="J16" s="43"/>
      <c r="K16" s="78"/>
    </row>
    <row r="17" spans="1:11">
      <c r="A17" s="51" t="s">
        <v>71</v>
      </c>
      <c r="B17" s="53"/>
      <c r="C17" s="53"/>
      <c r="D17" s="53"/>
      <c r="E17" s="53"/>
      <c r="F17" s="53"/>
      <c r="G17" s="53"/>
      <c r="H17" s="53"/>
      <c r="I17" s="53"/>
      <c r="J17" s="53"/>
      <c r="K17" s="79"/>
    </row>
    <row r="18" spans="1:11">
      <c r="A18" s="51" t="s">
        <v>72</v>
      </c>
      <c r="B18" s="53"/>
      <c r="C18" s="53"/>
      <c r="D18" s="53"/>
      <c r="E18" s="53"/>
      <c r="F18" s="53"/>
      <c r="G18" s="53"/>
      <c r="H18" s="53"/>
      <c r="I18" s="53"/>
      <c r="J18" s="53"/>
      <c r="K18" s="79"/>
    </row>
    <row r="19" spans="1:11">
      <c r="A19" s="80" t="s">
        <v>73</v>
      </c>
      <c r="B19" s="81"/>
      <c r="C19" s="81"/>
      <c r="D19" s="81"/>
      <c r="E19" s="81"/>
      <c r="F19" s="81"/>
      <c r="G19" s="81"/>
      <c r="H19" s="81"/>
      <c r="I19" s="81"/>
      <c r="J19" s="81"/>
      <c r="K19" s="82"/>
    </row>
    <row r="20" spans="1:11">
      <c r="A20" s="80"/>
      <c r="B20" s="81"/>
      <c r="C20" s="81"/>
      <c r="D20" s="81"/>
      <c r="E20" s="81"/>
      <c r="F20" s="81"/>
      <c r="G20" s="81"/>
      <c r="H20" s="81"/>
      <c r="I20" s="81"/>
      <c r="J20" s="81"/>
      <c r="K20" s="82"/>
    </row>
    <row r="21" spans="1:11">
      <c r="A21" s="80"/>
      <c r="B21" s="81"/>
      <c r="C21" s="81"/>
      <c r="D21" s="81"/>
      <c r="E21" s="81"/>
      <c r="F21" s="81"/>
      <c r="G21" s="81"/>
      <c r="H21" s="81"/>
      <c r="I21" s="81"/>
      <c r="J21" s="81"/>
      <c r="K21" s="82"/>
    </row>
    <row r="22" spans="1:11">
      <c r="A22" s="80"/>
      <c r="B22" s="81"/>
      <c r="C22" s="81"/>
      <c r="D22" s="81"/>
      <c r="E22" s="81"/>
      <c r="F22" s="81"/>
      <c r="G22" s="81"/>
      <c r="H22" s="81"/>
      <c r="I22" s="81"/>
      <c r="J22" s="81"/>
      <c r="K22" s="82"/>
    </row>
    <row r="23" spans="1:11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5"/>
    </row>
    <row r="24" spans="1:11">
      <c r="A24" s="51" t="s">
        <v>74</v>
      </c>
      <c r="B24" s="53"/>
      <c r="C24" s="55" t="s">
        <v>34</v>
      </c>
      <c r="D24" s="55" t="s">
        <v>35</v>
      </c>
      <c r="E24" s="49"/>
      <c r="F24" s="49"/>
      <c r="G24" s="49"/>
      <c r="H24" s="49"/>
      <c r="I24" s="49"/>
      <c r="J24" s="49"/>
      <c r="K24" s="50"/>
    </row>
    <row r="25" ht="15" spans="1:11">
      <c r="A25" s="86" t="s">
        <v>75</v>
      </c>
      <c r="B25" s="87" t="s">
        <v>56</v>
      </c>
      <c r="C25" s="87"/>
      <c r="D25" s="87"/>
      <c r="E25" s="87"/>
      <c r="F25" s="87"/>
      <c r="G25" s="87"/>
      <c r="H25" s="87"/>
      <c r="I25" s="87"/>
      <c r="J25" s="87"/>
      <c r="K25" s="88"/>
    </row>
    <row r="26" ht="15" spans="1:11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</row>
    <row r="27" spans="1:11">
      <c r="A27" s="90" t="s">
        <v>76</v>
      </c>
      <c r="B27" s="91"/>
      <c r="C27" s="91"/>
      <c r="D27" s="91"/>
      <c r="E27" s="91"/>
      <c r="F27" s="91"/>
      <c r="G27" s="91"/>
      <c r="H27" s="91"/>
      <c r="I27" s="91"/>
      <c r="J27" s="91"/>
      <c r="K27" s="92"/>
    </row>
    <row r="28" ht="24.95" customHeight="1" spans="1:11">
      <c r="A28" s="93" t="s">
        <v>77</v>
      </c>
      <c r="B28" s="94"/>
      <c r="C28" s="94"/>
      <c r="D28" s="94"/>
      <c r="E28" s="94"/>
      <c r="F28" s="94"/>
      <c r="G28" s="94"/>
      <c r="H28" s="94"/>
      <c r="I28" s="94"/>
      <c r="J28" s="94"/>
      <c r="K28" s="95"/>
    </row>
    <row r="29" ht="24.95" customHeight="1" spans="1:11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5"/>
    </row>
    <row r="30" ht="24.95" customHeight="1" spans="1:11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5"/>
    </row>
    <row r="31" ht="24.95" customHeight="1" spans="1:11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5"/>
    </row>
    <row r="32" ht="24.95" customHeight="1" spans="1:11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5"/>
    </row>
    <row r="33" ht="24.95" customHeight="1" spans="1:11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5"/>
    </row>
    <row r="34" ht="24.95" customHeight="1" spans="1:11">
      <c r="A34" s="80"/>
      <c r="B34" s="81"/>
      <c r="C34" s="81"/>
      <c r="D34" s="81"/>
      <c r="E34" s="81"/>
      <c r="F34" s="81"/>
      <c r="G34" s="81"/>
      <c r="H34" s="81"/>
      <c r="I34" s="81"/>
      <c r="J34" s="81"/>
      <c r="K34" s="82"/>
    </row>
    <row r="35" ht="24.95" customHeight="1" spans="1:11">
      <c r="A35" s="96"/>
      <c r="B35" s="81"/>
      <c r="C35" s="81"/>
      <c r="D35" s="81"/>
      <c r="E35" s="81"/>
      <c r="F35" s="81"/>
      <c r="G35" s="81"/>
      <c r="H35" s="81"/>
      <c r="I35" s="81"/>
      <c r="J35" s="81"/>
      <c r="K35" s="82"/>
    </row>
    <row r="36" ht="24.95" customHeight="1" spans="1:11">
      <c r="A36" s="97"/>
      <c r="B36" s="98"/>
      <c r="C36" s="98"/>
      <c r="D36" s="98"/>
      <c r="E36" s="98"/>
      <c r="F36" s="98"/>
      <c r="G36" s="98"/>
      <c r="H36" s="98"/>
      <c r="I36" s="98"/>
      <c r="J36" s="98"/>
      <c r="K36" s="99"/>
    </row>
    <row r="37" ht="18.75" customHeight="1" spans="1:11">
      <c r="A37" s="100" t="s">
        <v>78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2"/>
    </row>
    <row r="38" ht="18.75" customHeight="1" spans="1:11">
      <c r="A38" s="51" t="s">
        <v>79</v>
      </c>
      <c r="B38" s="53"/>
      <c r="C38" s="53"/>
      <c r="D38" s="53" t="s">
        <v>80</v>
      </c>
      <c r="E38" s="53"/>
      <c r="F38" s="103" t="s">
        <v>81</v>
      </c>
      <c r="G38" s="104"/>
      <c r="H38" s="53" t="s">
        <v>82</v>
      </c>
      <c r="I38" s="53"/>
      <c r="J38" s="53" t="s">
        <v>83</v>
      </c>
      <c r="K38" s="79"/>
    </row>
    <row r="39" ht="23.1" customHeight="1" spans="1:11">
      <c r="A39" s="51" t="s">
        <v>84</v>
      </c>
      <c r="B39" s="53" t="s">
        <v>85</v>
      </c>
      <c r="C39" s="53"/>
      <c r="D39" s="53"/>
      <c r="E39" s="53"/>
      <c r="F39" s="53"/>
      <c r="G39" s="53"/>
      <c r="H39" s="53"/>
      <c r="I39" s="53"/>
      <c r="J39" s="53"/>
      <c r="K39" s="79"/>
    </row>
    <row r="40" ht="23.1" customHeight="1" spans="1:11">
      <c r="A40" s="51"/>
      <c r="B40" s="53"/>
      <c r="C40" s="53"/>
      <c r="D40" s="53"/>
      <c r="E40" s="53"/>
      <c r="F40" s="53"/>
      <c r="G40" s="53"/>
      <c r="H40" s="53"/>
      <c r="I40" s="53"/>
      <c r="J40" s="53"/>
      <c r="K40" s="79"/>
    </row>
    <row r="41" ht="23.1" customHeight="1" spans="1:11">
      <c r="A41" s="51"/>
      <c r="B41" s="53"/>
      <c r="C41" s="53"/>
      <c r="D41" s="53"/>
      <c r="E41" s="53"/>
      <c r="F41" s="53"/>
      <c r="G41" s="53"/>
      <c r="H41" s="53"/>
      <c r="I41" s="53"/>
      <c r="J41" s="53"/>
      <c r="K41" s="79"/>
    </row>
    <row r="42" ht="32.1" customHeight="1" spans="1:11">
      <c r="A42" s="57" t="s">
        <v>86</v>
      </c>
      <c r="B42" s="105" t="s">
        <v>87</v>
      </c>
      <c r="C42" s="105"/>
      <c r="D42" s="59" t="s">
        <v>88</v>
      </c>
      <c r="E42" s="60" t="s">
        <v>89</v>
      </c>
      <c r="F42" s="59" t="s">
        <v>90</v>
      </c>
      <c r="G42" s="106">
        <v>46094</v>
      </c>
      <c r="H42" s="107" t="s">
        <v>91</v>
      </c>
      <c r="I42" s="107"/>
      <c r="J42" s="105" t="s">
        <v>92</v>
      </c>
      <c r="K42" s="10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285750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80" zoomScaleNormal="80" workbookViewId="0">
      <selection activeCell="K6" sqref="K6"/>
    </sheetView>
  </sheetViews>
  <sheetFormatPr defaultColWidth="9" defaultRowHeight="26.1" customHeight="1"/>
  <cols>
    <col min="1" max="1" width="17.125" style="2" customWidth="1"/>
    <col min="2" max="8" width="9.375" style="2" customWidth="1"/>
    <col min="9" max="9" width="1.375" style="2" customWidth="1"/>
    <col min="10" max="11" width="16.5" style="2" customWidth="1"/>
    <col min="12" max="13" width="17" style="2" customWidth="1"/>
    <col min="14" max="15" width="18.5" style="2" customWidth="1"/>
    <col min="16" max="17" width="16.625" style="2" customWidth="1"/>
    <col min="18" max="20" width="14.125" style="2" customWidth="1"/>
    <col min="21" max="21" width="16.375" style="2" customWidth="1"/>
    <col min="22" max="16384" width="9" style="2"/>
  </cols>
  <sheetData>
    <row r="1" ht="30" customHeight="1" spans="1:21">
      <c r="A1" s="3" t="s">
        <v>93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29.1" customHeight="1" spans="1:21">
      <c r="A2" s="5" t="s">
        <v>19</v>
      </c>
      <c r="B2" s="6" t="str">
        <f>尾期!E2</f>
        <v>TAEEFO81953</v>
      </c>
      <c r="C2" s="6"/>
      <c r="D2" s="7" t="s">
        <v>94</v>
      </c>
      <c r="E2" s="6" t="str">
        <f>尾期!G2</f>
        <v>男式越野外套</v>
      </c>
      <c r="F2" s="6"/>
      <c r="G2" s="6"/>
      <c r="H2" s="6"/>
      <c r="I2" s="8"/>
      <c r="J2" s="9" t="s">
        <v>23</v>
      </c>
      <c r="K2" s="10"/>
      <c r="L2" s="6" t="s">
        <v>24</v>
      </c>
      <c r="M2" s="6"/>
      <c r="N2" s="6"/>
      <c r="O2" s="6"/>
      <c r="P2" s="6"/>
      <c r="Q2" s="6"/>
      <c r="R2" s="6"/>
      <c r="S2" s="11"/>
      <c r="T2" s="11"/>
      <c r="U2" s="12"/>
    </row>
    <row r="3" ht="29.1" customHeight="1" spans="1:21">
      <c r="A3" s="13" t="s">
        <v>95</v>
      </c>
      <c r="B3" s="14" t="s">
        <v>96</v>
      </c>
      <c r="C3" s="14"/>
      <c r="D3" s="14"/>
      <c r="E3" s="14"/>
      <c r="F3" s="14"/>
      <c r="G3" s="14"/>
      <c r="H3" s="14"/>
      <c r="I3" s="15"/>
      <c r="J3" s="14" t="s">
        <v>97</v>
      </c>
      <c r="K3" s="14"/>
      <c r="L3" s="14"/>
      <c r="M3" s="14"/>
      <c r="N3" s="14"/>
      <c r="O3" s="14"/>
      <c r="P3" s="14"/>
      <c r="Q3" s="14"/>
      <c r="R3" s="14"/>
      <c r="S3" s="16"/>
      <c r="T3" s="16"/>
      <c r="U3" s="17"/>
    </row>
    <row r="4" ht="29.1" customHeight="1" spans="1:21">
      <c r="A4" s="13"/>
      <c r="B4" s="18" t="s">
        <v>98</v>
      </c>
      <c r="C4" s="18" t="s">
        <v>99</v>
      </c>
      <c r="D4" s="19" t="s">
        <v>100</v>
      </c>
      <c r="E4" s="18" t="s">
        <v>101</v>
      </c>
      <c r="F4" s="18" t="s">
        <v>102</v>
      </c>
      <c r="G4" s="18" t="s">
        <v>103</v>
      </c>
      <c r="H4" s="18" t="s">
        <v>104</v>
      </c>
      <c r="I4" s="15"/>
      <c r="J4" s="20"/>
      <c r="K4" s="20"/>
      <c r="L4" s="20"/>
      <c r="M4" s="20"/>
      <c r="N4" s="20"/>
      <c r="O4" s="20"/>
      <c r="P4" s="20" t="s">
        <v>100</v>
      </c>
      <c r="Q4" s="20" t="s">
        <v>100</v>
      </c>
      <c r="R4" s="20" t="s">
        <v>101</v>
      </c>
      <c r="S4" s="20" t="s">
        <v>101</v>
      </c>
      <c r="T4" s="20" t="s">
        <v>102</v>
      </c>
      <c r="U4" s="20" t="s">
        <v>102</v>
      </c>
    </row>
    <row r="5" ht="29.1" customHeight="1" spans="1:21">
      <c r="A5" s="13"/>
      <c r="B5" s="18" t="s">
        <v>105</v>
      </c>
      <c r="C5" s="18" t="s">
        <v>106</v>
      </c>
      <c r="D5" s="19" t="s">
        <v>107</v>
      </c>
      <c r="E5" s="18" t="s">
        <v>108</v>
      </c>
      <c r="F5" s="18" t="s">
        <v>109</v>
      </c>
      <c r="G5" s="18" t="s">
        <v>110</v>
      </c>
      <c r="H5" s="18" t="s">
        <v>111</v>
      </c>
      <c r="I5" s="15"/>
      <c r="J5" s="21"/>
      <c r="K5" s="21"/>
      <c r="L5" s="21"/>
      <c r="M5" s="21"/>
      <c r="N5" s="22"/>
      <c r="O5" s="22"/>
      <c r="P5" s="22" t="s">
        <v>107</v>
      </c>
      <c r="Q5" s="22" t="s">
        <v>107</v>
      </c>
      <c r="R5" s="18" t="s">
        <v>108</v>
      </c>
      <c r="S5" s="18" t="s">
        <v>108</v>
      </c>
      <c r="T5" s="18" t="s">
        <v>109</v>
      </c>
      <c r="U5" s="18" t="s">
        <v>109</v>
      </c>
    </row>
    <row r="6" s="1" customFormat="1" ht="29.1" customHeight="1" spans="1:21">
      <c r="A6" s="23" t="s">
        <v>112</v>
      </c>
      <c r="B6" s="24">
        <f>C6-1</f>
        <v>68</v>
      </c>
      <c r="C6" s="24">
        <f>D6-2</f>
        <v>69</v>
      </c>
      <c r="D6" s="25">
        <v>71</v>
      </c>
      <c r="E6" s="26">
        <f>D6+2</f>
        <v>73</v>
      </c>
      <c r="F6" s="26">
        <f>E6+2</f>
        <v>75</v>
      </c>
      <c r="G6" s="24">
        <f>F6+1</f>
        <v>76</v>
      </c>
      <c r="H6" s="24">
        <f>G6+1</f>
        <v>77</v>
      </c>
      <c r="I6" s="15"/>
      <c r="J6" s="27"/>
      <c r="K6" s="27"/>
      <c r="L6" s="27"/>
      <c r="M6" s="27"/>
      <c r="N6" s="27"/>
      <c r="O6" s="27"/>
      <c r="P6" s="27" t="s">
        <v>113</v>
      </c>
      <c r="Q6" s="27" t="s">
        <v>113</v>
      </c>
      <c r="R6" s="27" t="s">
        <v>114</v>
      </c>
      <c r="S6" s="27" t="s">
        <v>114</v>
      </c>
      <c r="T6" s="27" t="s">
        <v>115</v>
      </c>
      <c r="U6" s="27" t="s">
        <v>115</v>
      </c>
    </row>
    <row r="7" s="1" customFormat="1" ht="29.1" customHeight="1" spans="1:21">
      <c r="A7" s="23" t="s">
        <v>116</v>
      </c>
      <c r="B7" s="24">
        <f>C7-1</f>
        <v>60</v>
      </c>
      <c r="C7" s="24">
        <f>D7-2</f>
        <v>61</v>
      </c>
      <c r="D7" s="25">
        <v>63</v>
      </c>
      <c r="E7" s="26">
        <f>D7+2</f>
        <v>65</v>
      </c>
      <c r="F7" s="26">
        <f>E7+2</f>
        <v>67</v>
      </c>
      <c r="G7" s="24">
        <f>F7+1</f>
        <v>68</v>
      </c>
      <c r="H7" s="24">
        <f>G7+1</f>
        <v>69</v>
      </c>
      <c r="I7" s="15"/>
      <c r="J7" s="27"/>
      <c r="K7" s="27"/>
      <c r="L7" s="27"/>
      <c r="M7" s="27"/>
      <c r="N7" s="27"/>
      <c r="O7" s="27"/>
      <c r="P7" s="27" t="s">
        <v>117</v>
      </c>
      <c r="Q7" s="27" t="s">
        <v>117</v>
      </c>
      <c r="R7" s="27" t="s">
        <v>117</v>
      </c>
      <c r="S7" s="27" t="s">
        <v>117</v>
      </c>
      <c r="T7" s="27" t="s">
        <v>117</v>
      </c>
      <c r="U7" s="27" t="s">
        <v>117</v>
      </c>
    </row>
    <row r="8" s="1" customFormat="1" ht="29.1" customHeight="1" spans="1:21">
      <c r="A8" s="23" t="s">
        <v>118</v>
      </c>
      <c r="B8" s="24">
        <f t="shared" ref="B8:B10" si="0">C8-4</f>
        <v>104</v>
      </c>
      <c r="C8" s="24">
        <f t="shared" ref="C8:C10" si="1">D8-4</f>
        <v>108</v>
      </c>
      <c r="D8" s="25">
        <v>112</v>
      </c>
      <c r="E8" s="26">
        <f t="shared" ref="E8:E10" si="2">D8+4</f>
        <v>116</v>
      </c>
      <c r="F8" s="26">
        <f>E8+4</f>
        <v>120</v>
      </c>
      <c r="G8" s="24">
        <f t="shared" ref="G8:G10" si="3">F8+6</f>
        <v>126</v>
      </c>
      <c r="H8" s="24">
        <f>G8+6</f>
        <v>132</v>
      </c>
      <c r="I8" s="15"/>
      <c r="J8" s="27"/>
      <c r="K8" s="27"/>
      <c r="L8" s="27"/>
      <c r="M8" s="27"/>
      <c r="N8" s="27"/>
      <c r="O8" s="27"/>
      <c r="P8" s="27" t="s">
        <v>117</v>
      </c>
      <c r="Q8" s="27" t="s">
        <v>117</v>
      </c>
      <c r="R8" s="27" t="s">
        <v>117</v>
      </c>
      <c r="S8" s="27" t="s">
        <v>117</v>
      </c>
      <c r="T8" s="27" t="s">
        <v>117</v>
      </c>
      <c r="U8" s="27" t="s">
        <v>117</v>
      </c>
    </row>
    <row r="9" s="1" customFormat="1" ht="29.1" customHeight="1" spans="1:21">
      <c r="A9" s="23" t="s">
        <v>119</v>
      </c>
      <c r="B9" s="24">
        <f t="shared" si="0"/>
        <v>100</v>
      </c>
      <c r="C9" s="24">
        <f t="shared" si="1"/>
        <v>104</v>
      </c>
      <c r="D9" s="25">
        <v>108</v>
      </c>
      <c r="E9" s="26">
        <f t="shared" si="2"/>
        <v>112</v>
      </c>
      <c r="F9" s="26">
        <f>E9+5</f>
        <v>117</v>
      </c>
      <c r="G9" s="24">
        <f t="shared" si="3"/>
        <v>123</v>
      </c>
      <c r="H9" s="24">
        <f>G9+7</f>
        <v>130</v>
      </c>
      <c r="I9" s="15"/>
      <c r="J9" s="27"/>
      <c r="K9" s="27"/>
      <c r="L9" s="27"/>
      <c r="M9" s="27"/>
      <c r="N9" s="27"/>
      <c r="O9" s="27"/>
      <c r="P9" s="27" t="s">
        <v>117</v>
      </c>
      <c r="Q9" s="27" t="s">
        <v>117</v>
      </c>
      <c r="R9" s="27" t="s">
        <v>113</v>
      </c>
      <c r="S9" s="27" t="s">
        <v>120</v>
      </c>
      <c r="T9" s="27" t="s">
        <v>117</v>
      </c>
      <c r="U9" s="27" t="s">
        <v>117</v>
      </c>
    </row>
    <row r="10" s="1" customFormat="1" ht="29.1" customHeight="1" spans="1:21">
      <c r="A10" s="23" t="s">
        <v>121</v>
      </c>
      <c r="B10" s="24">
        <f t="shared" si="0"/>
        <v>100</v>
      </c>
      <c r="C10" s="24">
        <f t="shared" si="1"/>
        <v>104</v>
      </c>
      <c r="D10" s="25">
        <v>108</v>
      </c>
      <c r="E10" s="26">
        <f t="shared" si="2"/>
        <v>112</v>
      </c>
      <c r="F10" s="26">
        <f>E10+5</f>
        <v>117</v>
      </c>
      <c r="G10" s="24">
        <f t="shared" si="3"/>
        <v>123</v>
      </c>
      <c r="H10" s="24">
        <f>G10+7</f>
        <v>130</v>
      </c>
      <c r="I10" s="15"/>
      <c r="J10" s="27"/>
      <c r="K10" s="27"/>
      <c r="L10" s="27"/>
      <c r="M10" s="27"/>
      <c r="N10" s="27"/>
      <c r="O10" s="27"/>
      <c r="P10" s="27" t="s">
        <v>113</v>
      </c>
      <c r="Q10" s="27" t="s">
        <v>120</v>
      </c>
      <c r="R10" s="27" t="s">
        <v>117</v>
      </c>
      <c r="S10" s="27" t="s">
        <v>113</v>
      </c>
      <c r="T10" s="27" t="s">
        <v>117</v>
      </c>
      <c r="U10" s="27" t="s">
        <v>117</v>
      </c>
    </row>
    <row r="11" s="1" customFormat="1" ht="29.1" customHeight="1" spans="1:21">
      <c r="A11" s="23" t="s">
        <v>122</v>
      </c>
      <c r="B11" s="28">
        <f>C11-1.2</f>
        <v>44.6</v>
      </c>
      <c r="C11" s="28">
        <f>D11-1.2</f>
        <v>45.8</v>
      </c>
      <c r="D11" s="25">
        <v>47</v>
      </c>
      <c r="E11" s="29">
        <f>D11+1.2</f>
        <v>48.2</v>
      </c>
      <c r="F11" s="29">
        <f>E11+1.2</f>
        <v>49.4</v>
      </c>
      <c r="G11" s="28">
        <f>F11+1.4</f>
        <v>50.8</v>
      </c>
      <c r="H11" s="28">
        <f>G11+1.4</f>
        <v>52.2</v>
      </c>
      <c r="I11" s="15"/>
      <c r="J11" s="27"/>
      <c r="K11" s="27"/>
      <c r="L11" s="27"/>
      <c r="M11" s="27"/>
      <c r="N11" s="27"/>
      <c r="O11" s="27"/>
      <c r="P11" s="27" t="s">
        <v>117</v>
      </c>
      <c r="Q11" s="27" t="s">
        <v>117</v>
      </c>
      <c r="R11" s="27" t="s">
        <v>117</v>
      </c>
      <c r="S11" s="27" t="s">
        <v>117</v>
      </c>
      <c r="T11" s="27" t="s">
        <v>117</v>
      </c>
      <c r="U11" s="27" t="s">
        <v>117</v>
      </c>
    </row>
    <row r="12" s="1" customFormat="1" ht="29.1" customHeight="1" spans="1:21">
      <c r="A12" s="23" t="s">
        <v>123</v>
      </c>
      <c r="B12" s="28">
        <f>C12-0.6</f>
        <v>61.2</v>
      </c>
      <c r="C12" s="28">
        <f>D12-1.2</f>
        <v>61.8</v>
      </c>
      <c r="D12" s="25">
        <v>63</v>
      </c>
      <c r="E12" s="29">
        <f>D12+1.2</f>
        <v>64.2</v>
      </c>
      <c r="F12" s="29">
        <f>E12+1.2</f>
        <v>65.4</v>
      </c>
      <c r="G12" s="28">
        <f t="shared" ref="G12:G16" si="4">F12+0.6</f>
        <v>66</v>
      </c>
      <c r="H12" s="28">
        <f t="shared" ref="H12:H16" si="5">G12+0.6</f>
        <v>66.6</v>
      </c>
      <c r="I12" s="15"/>
      <c r="J12" s="27"/>
      <c r="K12" s="27"/>
      <c r="L12" s="27"/>
      <c r="M12" s="27"/>
      <c r="N12" s="27"/>
      <c r="O12" s="27"/>
      <c r="P12" s="27" t="s">
        <v>117</v>
      </c>
      <c r="Q12" s="27" t="s">
        <v>117</v>
      </c>
      <c r="R12" s="27" t="s">
        <v>113</v>
      </c>
      <c r="S12" s="27" t="s">
        <v>115</v>
      </c>
      <c r="T12" s="27" t="s">
        <v>115</v>
      </c>
      <c r="U12" s="27" t="s">
        <v>115</v>
      </c>
    </row>
    <row r="13" s="1" customFormat="1" ht="29.1" customHeight="1" spans="1:21">
      <c r="A13" s="23" t="s">
        <v>124</v>
      </c>
      <c r="B13" s="24">
        <f>C13-0.8</f>
        <v>19.9</v>
      </c>
      <c r="C13" s="24">
        <f>D13-0.8</f>
        <v>20.7</v>
      </c>
      <c r="D13" s="25">
        <v>21.5</v>
      </c>
      <c r="E13" s="26">
        <f>D13+0.8</f>
        <v>22.3</v>
      </c>
      <c r="F13" s="26">
        <f>E13+0.8</f>
        <v>23.1</v>
      </c>
      <c r="G13" s="24">
        <f>F13+1.3</f>
        <v>24.4</v>
      </c>
      <c r="H13" s="24">
        <f>G13+1.3</f>
        <v>25.7</v>
      </c>
      <c r="I13" s="15"/>
      <c r="J13" s="27"/>
      <c r="K13" s="27"/>
      <c r="L13" s="27"/>
      <c r="M13" s="27"/>
      <c r="N13" s="27"/>
      <c r="O13" s="27"/>
      <c r="P13" s="27" t="s">
        <v>117</v>
      </c>
      <c r="Q13" s="27" t="s">
        <v>117</v>
      </c>
      <c r="R13" s="27" t="s">
        <v>115</v>
      </c>
      <c r="S13" s="27" t="s">
        <v>113</v>
      </c>
      <c r="T13" s="27" t="s">
        <v>113</v>
      </c>
      <c r="U13" s="27" t="s">
        <v>113</v>
      </c>
    </row>
    <row r="14" s="1" customFormat="1" ht="29.1" customHeight="1" spans="1:21">
      <c r="A14" s="23" t="s">
        <v>125</v>
      </c>
      <c r="B14" s="24">
        <f>C14-0.6</f>
        <v>16.8</v>
      </c>
      <c r="C14" s="24">
        <f>D14-0.6</f>
        <v>17.4</v>
      </c>
      <c r="D14" s="25">
        <v>18</v>
      </c>
      <c r="E14" s="26">
        <f>D14+0.6</f>
        <v>18.6</v>
      </c>
      <c r="F14" s="26">
        <f>E14+0.6</f>
        <v>19.2</v>
      </c>
      <c r="G14" s="24">
        <f>F14+0.95</f>
        <v>20.15</v>
      </c>
      <c r="H14" s="24">
        <f>G14+0.95</f>
        <v>21.1</v>
      </c>
      <c r="I14" s="15"/>
      <c r="J14" s="27"/>
      <c r="K14" s="27"/>
      <c r="L14" s="27"/>
      <c r="M14" s="27"/>
      <c r="N14" s="27"/>
      <c r="O14" s="27"/>
      <c r="P14" s="27" t="s">
        <v>117</v>
      </c>
      <c r="Q14" s="27" t="s">
        <v>117</v>
      </c>
      <c r="R14" s="27" t="s">
        <v>117</v>
      </c>
      <c r="S14" s="27" t="s">
        <v>117</v>
      </c>
      <c r="T14" s="27" t="s">
        <v>113</v>
      </c>
      <c r="U14" s="27" t="s">
        <v>120</v>
      </c>
    </row>
    <row r="15" s="1" customFormat="1" ht="29.1" customHeight="1" spans="1:21">
      <c r="A15" s="23" t="s">
        <v>126</v>
      </c>
      <c r="B15" s="24">
        <f>C15-0.4</f>
        <v>10.2</v>
      </c>
      <c r="C15" s="24">
        <f>D15-0.4</f>
        <v>10.6</v>
      </c>
      <c r="D15" s="30">
        <v>11</v>
      </c>
      <c r="E15" s="26">
        <f>D15+0.4</f>
        <v>11.4</v>
      </c>
      <c r="F15" s="26">
        <f>E15+0.4</f>
        <v>11.8</v>
      </c>
      <c r="G15" s="24">
        <f t="shared" si="4"/>
        <v>12.4</v>
      </c>
      <c r="H15" s="24">
        <f t="shared" si="5"/>
        <v>13</v>
      </c>
      <c r="I15" s="15"/>
      <c r="J15" s="27"/>
      <c r="K15" s="27"/>
      <c r="L15" s="27"/>
      <c r="M15" s="27"/>
      <c r="N15" s="27"/>
      <c r="O15" s="27"/>
      <c r="P15" s="27" t="s">
        <v>117</v>
      </c>
      <c r="Q15" s="27" t="s">
        <v>117</v>
      </c>
      <c r="R15" s="27" t="s">
        <v>117</v>
      </c>
      <c r="S15" s="27" t="s">
        <v>117</v>
      </c>
      <c r="T15" s="27" t="s">
        <v>117</v>
      </c>
      <c r="U15" s="27" t="s">
        <v>117</v>
      </c>
    </row>
    <row r="16" s="1" customFormat="1" ht="29.1" customHeight="1" spans="1:21">
      <c r="A16" s="23" t="s">
        <v>127</v>
      </c>
      <c r="B16" s="24">
        <f>C16-0.4</f>
        <v>12.2</v>
      </c>
      <c r="C16" s="24">
        <f>D16-0.4</f>
        <v>12.6</v>
      </c>
      <c r="D16" s="30">
        <v>13</v>
      </c>
      <c r="E16" s="26">
        <f>D16+0.4</f>
        <v>13.4</v>
      </c>
      <c r="F16" s="26">
        <f>E16+0.4</f>
        <v>13.8</v>
      </c>
      <c r="G16" s="24">
        <f t="shared" si="4"/>
        <v>14.4</v>
      </c>
      <c r="H16" s="24">
        <f t="shared" si="5"/>
        <v>15</v>
      </c>
      <c r="I16" s="15"/>
      <c r="J16" s="27"/>
      <c r="K16" s="27"/>
      <c r="L16" s="27"/>
      <c r="M16" s="27"/>
      <c r="N16" s="27"/>
      <c r="O16" s="27"/>
      <c r="P16" s="27" t="s">
        <v>117</v>
      </c>
      <c r="Q16" s="27" t="s">
        <v>117</v>
      </c>
      <c r="R16" s="27" t="s">
        <v>117</v>
      </c>
      <c r="S16" s="27" t="s">
        <v>117</v>
      </c>
      <c r="T16" s="27" t="s">
        <v>117</v>
      </c>
      <c r="U16" s="27" t="s">
        <v>117</v>
      </c>
    </row>
    <row r="17" s="1" customFormat="1" ht="29.1" customHeight="1" spans="1:21">
      <c r="A17" s="23" t="s">
        <v>128</v>
      </c>
      <c r="B17" s="24">
        <f>C17</f>
        <v>5</v>
      </c>
      <c r="C17" s="24">
        <f>D17</f>
        <v>5</v>
      </c>
      <c r="D17" s="31">
        <v>5</v>
      </c>
      <c r="E17" s="26">
        <f t="shared" ref="E17:H17" si="6">D17</f>
        <v>5</v>
      </c>
      <c r="F17" s="26">
        <f t="shared" si="6"/>
        <v>5</v>
      </c>
      <c r="G17" s="24">
        <f t="shared" si="6"/>
        <v>5</v>
      </c>
      <c r="H17" s="24">
        <f t="shared" si="6"/>
        <v>5</v>
      </c>
      <c r="I17" s="15"/>
      <c r="J17" s="27"/>
      <c r="K17" s="27"/>
      <c r="L17" s="27"/>
      <c r="M17" s="27"/>
      <c r="N17" s="27"/>
      <c r="O17" s="27"/>
      <c r="P17" s="27" t="s">
        <v>117</v>
      </c>
      <c r="Q17" s="27" t="s">
        <v>117</v>
      </c>
      <c r="R17" s="27" t="s">
        <v>117</v>
      </c>
      <c r="S17" s="27" t="s">
        <v>117</v>
      </c>
      <c r="T17" s="27" t="s">
        <v>117</v>
      </c>
      <c r="U17" s="27" t="s">
        <v>117</v>
      </c>
    </row>
    <row r="18" s="1" customFormat="1" ht="29.1" customHeight="1" spans="1:21">
      <c r="A18" s="23" t="s">
        <v>129</v>
      </c>
      <c r="B18" s="24">
        <f>C18-1</f>
        <v>44</v>
      </c>
      <c r="C18" s="24">
        <f t="shared" ref="C18:C20" si="7">D18-1</f>
        <v>45</v>
      </c>
      <c r="D18" s="25">
        <v>46</v>
      </c>
      <c r="E18" s="26">
        <f>D18+1</f>
        <v>47</v>
      </c>
      <c r="F18" s="26">
        <f>E18+1</f>
        <v>48</v>
      </c>
      <c r="G18" s="24">
        <f>F18+1.5</f>
        <v>49.5</v>
      </c>
      <c r="H18" s="24">
        <f>G18+1.5</f>
        <v>51</v>
      </c>
      <c r="I18" s="15"/>
      <c r="J18" s="27"/>
      <c r="K18" s="27"/>
      <c r="L18" s="27"/>
      <c r="M18" s="27"/>
      <c r="N18" s="27"/>
      <c r="O18" s="27"/>
      <c r="P18" s="27" t="s">
        <v>117</v>
      </c>
      <c r="Q18" s="27" t="s">
        <v>117</v>
      </c>
      <c r="R18" s="27" t="s">
        <v>117</v>
      </c>
      <c r="S18" s="27" t="s">
        <v>117</v>
      </c>
      <c r="T18" s="27" t="s">
        <v>117</v>
      </c>
      <c r="U18" s="27" t="s">
        <v>117</v>
      </c>
    </row>
    <row r="19" s="1" customFormat="1" ht="29.1" customHeight="1" spans="1:21">
      <c r="A19" s="23" t="s">
        <v>130</v>
      </c>
      <c r="B19" s="24">
        <f>C19-1</f>
        <v>46</v>
      </c>
      <c r="C19" s="24">
        <f t="shared" si="7"/>
        <v>47</v>
      </c>
      <c r="D19" s="25">
        <v>48</v>
      </c>
      <c r="E19" s="26">
        <f>D19+1</f>
        <v>49</v>
      </c>
      <c r="F19" s="26">
        <f>E19+1</f>
        <v>50</v>
      </c>
      <c r="G19" s="24">
        <f>F19+1.5</f>
        <v>51.5</v>
      </c>
      <c r="H19" s="24">
        <f>G19+1.5</f>
        <v>53</v>
      </c>
      <c r="I19" s="15"/>
      <c r="J19" s="27"/>
      <c r="K19" s="27"/>
      <c r="L19" s="27"/>
      <c r="M19" s="27"/>
      <c r="N19" s="27"/>
      <c r="O19" s="27"/>
      <c r="P19" s="27" t="s">
        <v>117</v>
      </c>
      <c r="Q19" s="27" t="s">
        <v>117</v>
      </c>
      <c r="R19" s="27" t="s">
        <v>117</v>
      </c>
      <c r="S19" s="27" t="s">
        <v>117</v>
      </c>
      <c r="T19" s="27" t="s">
        <v>113</v>
      </c>
      <c r="U19" s="27" t="s">
        <v>113</v>
      </c>
    </row>
    <row r="20" s="1" customFormat="1" ht="29.1" customHeight="1" spans="1:21">
      <c r="A20" s="23" t="s">
        <v>131</v>
      </c>
      <c r="B20" s="24">
        <f>C20</f>
        <v>17</v>
      </c>
      <c r="C20" s="24">
        <f t="shared" si="7"/>
        <v>17</v>
      </c>
      <c r="D20" s="31">
        <v>18</v>
      </c>
      <c r="E20" s="26">
        <f t="shared" ref="E20:H20" si="8">D20</f>
        <v>18</v>
      </c>
      <c r="F20" s="26">
        <f>E20+2</f>
        <v>20</v>
      </c>
      <c r="G20" s="24">
        <f t="shared" si="8"/>
        <v>20</v>
      </c>
      <c r="H20" s="24">
        <f t="shared" si="8"/>
        <v>20</v>
      </c>
      <c r="I20" s="15"/>
      <c r="J20" s="27"/>
      <c r="K20" s="27"/>
      <c r="L20" s="27"/>
      <c r="M20" s="27"/>
      <c r="N20" s="27"/>
      <c r="O20" s="27"/>
      <c r="P20" s="27" t="s">
        <v>117</v>
      </c>
      <c r="Q20" s="27" t="s">
        <v>117</v>
      </c>
      <c r="R20" s="27" t="s">
        <v>117</v>
      </c>
      <c r="S20" s="27" t="s">
        <v>117</v>
      </c>
      <c r="T20" s="27" t="s">
        <v>117</v>
      </c>
      <c r="U20" s="27" t="s">
        <v>117</v>
      </c>
    </row>
    <row r="21" ht="14.25" spans="1:21">
      <c r="A21" s="32" t="s">
        <v>84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</row>
    <row r="22" ht="14.25" spans="1:21">
      <c r="A22" s="2" t="s">
        <v>132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</row>
    <row r="23" ht="14.25" spans="1:21">
      <c r="A23" s="33" t="s">
        <v>133</v>
      </c>
      <c r="B23" s="33"/>
      <c r="C23" s="33"/>
      <c r="D23" s="33"/>
      <c r="E23" s="33"/>
      <c r="F23" s="33"/>
      <c r="G23" s="33"/>
      <c r="H23" s="33"/>
      <c r="I23" s="33"/>
      <c r="J23" s="32" t="s">
        <v>134</v>
      </c>
      <c r="K23" s="34">
        <v>46094</v>
      </c>
      <c r="L23" s="34"/>
      <c r="M23" s="34"/>
      <c r="N23" s="32" t="s">
        <v>135</v>
      </c>
      <c r="O23" s="32" t="s">
        <v>89</v>
      </c>
      <c r="P23" s="32"/>
      <c r="Q23" s="32"/>
      <c r="R23" s="32" t="s">
        <v>136</v>
      </c>
      <c r="S23" s="32" t="s">
        <v>92</v>
      </c>
      <c r="T23" s="32"/>
    </row>
    <row r="24" ht="18.95" customHeight="1" spans="1:21">
      <c r="A24" s="2" t="s">
        <v>137</v>
      </c>
    </row>
  </sheetData>
  <mergeCells count="9">
    <mergeCell ref="A1:U1"/>
    <mergeCell ref="B2:C2"/>
    <mergeCell ref="E2:H2"/>
    <mergeCell ref="J2:K2"/>
    <mergeCell ref="L2:U2"/>
    <mergeCell ref="B3:H3"/>
    <mergeCell ref="J3:U3"/>
    <mergeCell ref="A3:A5"/>
    <mergeCell ref="I2:I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AQL2.5验货</vt:lpstr>
      <vt:lpstr>尾期</vt:lpstr>
      <vt:lpstr>尾期尺寸表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浪浪的王子</cp:lastModifiedBy>
  <dcterms:created xsi:type="dcterms:W3CDTF">2020-03-11T01:34:00Z</dcterms:created>
  <dcterms:modified xsi:type="dcterms:W3CDTF">2026-03-13T10:44:22Z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81267E5D188248DA978DC30707D34461_13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