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<sst xmlns="http://schemas.openxmlformats.org/spreadsheetml/2006/main" count="827" uniqueCount="325">
  <si>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</si>
  <si>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</si>
  <si>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</si>
  <si>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</si>
  <si>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</si>
  <si>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</si>
  <si>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</si>
  <si>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</si>
  <si>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</si>
  <si>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</si>
  <si>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</si>
  <si>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</si>
  <si>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</si>
  <si>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</si>
  <si>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</si>
  <si>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</si>
  <si>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</si>
  <si>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</si>
  <si>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</si>
  <si>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</si>
  <si>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</si>
  <si>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</si>
  <si>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</si>
  <si>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</si>
  <si>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</si>
  <si>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</si>
  <si>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</si>
  <si>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</si>
  <si>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</si>
  <si>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</si>
  <si>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</si>
  <si>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</si>
  <si>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</si>
  <si>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</si>
  <si>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</si>
  <si>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</si>
  <si>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</si>
  <si>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</si>
  <si>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</si>
  <si>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</si>
  <si>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</si>
  <si>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</si>
  <si>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</si>
  <si>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</si>
  <si>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</si>
  <si>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</si>
  <si>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</si>
  <si>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</si>
  <si>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</si>
  <si>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</si>
  <si>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</si>
  <si>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</si>
  <si>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</si>
  <si>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</si>
  <si>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</si>
  <si>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</si>
  <si>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</si>
  <si>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</si>
  <si>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</si>
  <si>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</si>
  <si>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</si>
  <si>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</si>
  <si>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QAMMAO84332</t>
  </si>
  <si>
    <t>合同交期</t>
  </si>
  <si>
    <t>产前确认样</t>
  </si>
  <si>
    <t>有</t>
  </si>
  <si>
    <t>无</t>
  </si>
  <si>
    <t>品名</t>
  </si>
  <si>
    <t>儿童九分裤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</si>
  <si>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</si>
  <si>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</si>
  <si>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</si>
  <si>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</si>
  <si>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</si>
  <si>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</si>
  <si>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</si>
  <si>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</si>
  <si>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</si>
  <si>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</si>
  <si>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</si>
  <si>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</si>
  <si>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</si>
  <si>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</si>
  <si>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</si>
  <si>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</si>
  <si>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</si>
  <si>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</si>
  <si>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</si>
  <si>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</si>
  <si>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</si>
  <si>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</si>
  <si>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</si>
  <si>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</si>
  <si>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</si>
  <si>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</si>
  <si>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</si>
  <si>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</si>
  <si>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</si>
  <si>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</si>
  <si>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</si>
  <si>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</si>
  <si>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</si>
  <si>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</si>
  <si>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</si>
  <si>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</si>
  <si>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</si>
  <si>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</si>
  <si>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</si>
  <si>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</si>
  <si>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</si>
  <si>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</si>
  <si>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暮山紫</t>
  </si>
  <si>
    <t>日光紫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</si>
  <si>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</si>
  <si>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</si>
  <si>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</si>
  <si>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</si>
  <si>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</si>
  <si>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</si>
  <si>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1.上腰头橡筋容位不均匀</t>
  </si>
  <si>
    <t>2.侧袋袋唇起扭，容皱不均匀。</t>
  </si>
  <si>
    <t>3.侧拼容皱，脚口拼接处容皱，两边弧形不对称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</si>
  <si>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</si>
  <si>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</si>
  <si>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</si>
  <si>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</si>
  <si>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</si>
  <si>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</si>
  <si>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</si>
  <si>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</si>
  <si>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</si>
  <si>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</si>
  <si>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</si>
  <si>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</si>
  <si>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</si>
  <si>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</si>
  <si>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</si>
  <si>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</si>
  <si>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</si>
  <si>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</si>
  <si>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</si>
  <si>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</si>
  <si>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</si>
  <si>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</si>
  <si>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</si>
  <si>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</si>
  <si>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</si>
  <si>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</si>
  <si>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</si>
  <si>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</si>
  <si>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</si>
  <si>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-1</t>
  </si>
  <si>
    <t>+0.5</t>
  </si>
  <si>
    <t>+0</t>
  </si>
  <si>
    <t>全松紧腰围 平量</t>
  </si>
  <si>
    <t>+2</t>
  </si>
  <si>
    <t>全松紧腰围 拉量</t>
  </si>
  <si>
    <t>臀围</t>
  </si>
  <si>
    <t>±0.5</t>
  </si>
  <si>
    <t>+1</t>
  </si>
  <si>
    <t>-0.5</t>
  </si>
  <si>
    <t>腿围/2</t>
  </si>
  <si>
    <t>+0.3</t>
  </si>
  <si>
    <t>膝围/2</t>
  </si>
  <si>
    <t>±0.3</t>
  </si>
  <si>
    <t>前裆长</t>
  </si>
  <si>
    <t>+0.8</t>
  </si>
  <si>
    <t>后裆长</t>
  </si>
  <si>
    <t>+0.2</t>
  </si>
  <si>
    <t>前插袋（开口）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</si>
  <si>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</si>
  <si>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</si>
  <si>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</si>
  <si>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</si>
  <si>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</si>
  <si>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</si>
  <si>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</si>
  <si>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</si>
  <si>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</si>
  <si>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</si>
  <si>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</si>
  <si>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</si>
  <si>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</si>
  <si>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</si>
  <si>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</si>
  <si>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</si>
  <si>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140/57</t>
  </si>
  <si>
    <t>150/63</t>
  </si>
  <si>
    <t>160/69</t>
  </si>
  <si>
    <t>170/75</t>
  </si>
  <si>
    <t>黑色</t>
  </si>
  <si>
    <t>青黛蓝</t>
  </si>
  <si>
    <t>山岚绿</t>
  </si>
  <si>
    <t>TOREAD-QC尾期检验报告书</t>
  </si>
  <si>
    <t>产品名称</t>
  </si>
  <si>
    <t>儿童短裤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</si>
  <si>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</si>
  <si>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</si>
  <si>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</si>
  <si>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</si>
  <si>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</si>
  <si>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</si>
  <si>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</si>
  <si>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</si>
  <si>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</si>
  <si>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</si>
  <si>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</si>
  <si>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</si>
  <si>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</si>
  <si>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</si>
  <si>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</si>
  <si>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</si>
  <si>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</si>
  <si>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CGDD25111100026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</si>
  <si>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</si>
  <si>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</si>
  <si>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</si>
  <si>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</si>
  <si>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</si>
  <si>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</si>
  <si>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</si>
  <si>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</si>
  <si>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</si>
  <si>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</si>
  <si>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</si>
  <si>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</si>
  <si>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</si>
  <si>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</si>
  <si>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</si>
  <si>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</si>
  <si>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</si>
  <si>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</si>
  <si>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</si>
  <si>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</si>
  <si>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</si>
  <si>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</si>
  <si>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</si>
  <si>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</si>
  <si>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</si>
  <si>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</si>
  <si>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</si>
  <si>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</si>
  <si>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走货1350件，抽查125件，发现4件不良品，已按照以上提出的问题点改正，可以出货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</si>
  <si>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</si>
  <si>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</si>
  <si>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</si>
  <si>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</si>
  <si>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</si>
  <si>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</si>
  <si>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</si>
  <si>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</si>
  <si>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</si>
  <si>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</si>
  <si>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</si>
  <si>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</si>
  <si>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</si>
  <si>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</si>
  <si>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</si>
  <si>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</si>
  <si>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</si>
  <si>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</si>
  <si>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竖条针孔布</t>
  </si>
  <si>
    <t>海天</t>
  </si>
  <si>
    <t>S250929044</t>
  </si>
  <si>
    <t>S251219041</t>
  </si>
  <si>
    <t>幕山紫</t>
  </si>
  <si>
    <t>制表时间：2026/1/19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</si>
  <si>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</si>
  <si>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</si>
  <si>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</si>
  <si>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</si>
  <si>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</si>
  <si>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</si>
  <si>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</si>
  <si>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</si>
  <si>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</si>
  <si>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</si>
  <si>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</si>
  <si>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</si>
  <si>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</si>
  <si>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</si>
  <si>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</si>
  <si>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</si>
  <si>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</si>
  <si>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</si>
  <si>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</si>
  <si>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</si>
  <si>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</si>
  <si>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</si>
  <si>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圆点状反光装饰烫标</t>
  </si>
  <si>
    <t>川海</t>
  </si>
  <si>
    <t>无互染</t>
  </si>
  <si>
    <t>物料6</t>
  </si>
  <si>
    <t>物料7</t>
  </si>
  <si>
    <t>物料8</t>
  </si>
  <si>
    <t>物料9</t>
  </si>
  <si>
    <t>物料10</t>
  </si>
  <si>
    <t>制表时间：2026/1/20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</si>
  <si>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</si>
  <si>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</si>
  <si>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</si>
  <si>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</si>
  <si>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</si>
  <si>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</si>
  <si>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</si>
  <si>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</si>
  <si>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</si>
  <si>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</si>
  <si>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</si>
  <si>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</si>
  <si>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</si>
  <si>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</si>
  <si>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</si>
  <si>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</si>
  <si>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左前印花+右侧烫标</t>
  </si>
  <si>
    <t>无脱落开裂</t>
  </si>
  <si>
    <t>制表时间：2026/1/25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</si>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</sst>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微软雅黑"/>
      <charset val="0"/>
    </font>
    <font>
      <sz val="12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9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5" applyNumberFormat="0" applyAlignment="0" applyProtection="0">
      <alignment vertical="center"/>
    </xf>
    <xf numFmtId="0" fontId="64" fillId="11" borderId="86" applyNumberFormat="0" applyAlignment="0" applyProtection="0">
      <alignment vertical="center"/>
    </xf>
    <xf numFmtId="0" fontId="65" fillId="11" borderId="85" applyNumberFormat="0" applyAlignment="0" applyProtection="0">
      <alignment vertical="center"/>
    </xf>
    <xf numFmtId="0" fontId="66" fillId="12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4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  <xf numFmtId="0" fontId="75" fillId="0" borderId="0">
      <alignment horizontal="center"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8" xfId="6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15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6" fillId="0" borderId="16" xfId="53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28" fillId="0" borderId="16" xfId="5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6" xfId="49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center"/>
    </xf>
    <xf numFmtId="178" fontId="35" fillId="0" borderId="16" xfId="0" applyNumberFormat="1" applyFont="1" applyFill="1" applyBorder="1" applyAlignment="1">
      <alignment horizontal="center" vertical="center"/>
    </xf>
    <xf numFmtId="0" fontId="36" fillId="0" borderId="17" xfId="0" applyNumberFormat="1" applyFont="1" applyFill="1" applyBorder="1" applyAlignment="1">
      <alignment shrinkToFit="1"/>
    </xf>
    <xf numFmtId="0" fontId="33" fillId="0" borderId="18" xfId="0" applyNumberFormat="1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7" fillId="0" borderId="0" xfId="53" applyFont="1" applyFill="1" applyAlignment="1"/>
    <xf numFmtId="0" fontId="26" fillId="0" borderId="0" xfId="53" applyFont="1" applyFill="1" applyAlignment="1"/>
    <xf numFmtId="14" fontId="2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8" fillId="0" borderId="20" xfId="52" applyFont="1" applyBorder="1" applyAlignment="1">
      <alignment horizontal="center" vertical="top"/>
    </xf>
    <xf numFmtId="0" fontId="39" fillId="0" borderId="2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vertical="center"/>
    </xf>
    <xf numFmtId="0" fontId="39" fillId="0" borderId="22" xfId="52" applyFont="1" applyFill="1" applyBorder="1" applyAlignment="1">
      <alignment vertical="center"/>
    </xf>
    <xf numFmtId="0" fontId="23" fillId="0" borderId="23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58" fontId="27" fillId="0" borderId="23" xfId="52" applyNumberFormat="1" applyFont="1" applyFill="1" applyBorder="1" applyAlignment="1">
      <alignment horizontal="center" vertical="center"/>
    </xf>
    <xf numFmtId="0" fontId="27" fillId="0" borderId="23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39" fillId="0" borderId="30" xfId="52" applyFont="1" applyFill="1" applyBorder="1" applyAlignment="1">
      <alignment vertical="center"/>
    </xf>
    <xf numFmtId="0" fontId="39" fillId="0" borderId="31" xfId="52" applyFont="1" applyFill="1" applyBorder="1" applyAlignment="1">
      <alignment vertical="center"/>
    </xf>
    <xf numFmtId="0" fontId="39" fillId="0" borderId="32" xfId="52" applyFont="1" applyFill="1" applyBorder="1" applyAlignment="1">
      <alignment vertical="center"/>
    </xf>
    <xf numFmtId="0" fontId="27" fillId="0" borderId="23" xfId="52" applyFont="1" applyFill="1" applyBorder="1" applyAlignment="1">
      <alignment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 wrapText="1"/>
    </xf>
    <xf numFmtId="0" fontId="27" fillId="0" borderId="23" xfId="52" applyFont="1" applyFill="1" applyBorder="1" applyAlignment="1">
      <alignment horizontal="left" vertical="center" wrapText="1"/>
    </xf>
    <xf numFmtId="0" fontId="27" fillId="0" borderId="24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20" fillId="0" borderId="28" xfId="52" applyFill="1" applyBorder="1" applyAlignment="1">
      <alignment horizontal="center" vertical="center"/>
    </xf>
    <xf numFmtId="0" fontId="20" fillId="0" borderId="29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 wrapText="1"/>
    </xf>
    <xf numFmtId="0" fontId="20" fillId="0" borderId="35" xfId="52" applyFont="1" applyFill="1" applyBorder="1" applyAlignment="1">
      <alignment horizontal="center" vertical="center"/>
    </xf>
    <xf numFmtId="0" fontId="10" fillId="0" borderId="35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right" vertical="center"/>
    </xf>
    <xf numFmtId="0" fontId="27" fillId="0" borderId="34" xfId="52" applyFont="1" applyFill="1" applyBorder="1" applyAlignment="1">
      <alignment horizontal="right" vertical="center"/>
    </xf>
    <xf numFmtId="0" fontId="27" fillId="0" borderId="39" xfId="52" applyFont="1" applyFill="1" applyBorder="1" applyAlignment="1">
      <alignment horizontal="right" vertical="center"/>
    </xf>
    <xf numFmtId="0" fontId="27" fillId="0" borderId="40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center" vertical="center"/>
    </xf>
    <xf numFmtId="58" fontId="27" fillId="0" borderId="28" xfId="52" applyNumberFormat="1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26" fillId="0" borderId="5" xfId="53" applyFont="1" applyFill="1" applyBorder="1" applyAlignment="1">
      <alignment horizontal="center" vertical="center"/>
    </xf>
    <xf numFmtId="49" fontId="28" fillId="0" borderId="5" xfId="5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 vertical="center"/>
    </xf>
    <xf numFmtId="0" fontId="32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left" vertical="center"/>
    </xf>
    <xf numFmtId="0" fontId="41" fillId="0" borderId="43" xfId="0" applyFont="1" applyFill="1" applyBorder="1" applyAlignment="1">
      <alignment horizontal="center" vertical="center"/>
    </xf>
    <xf numFmtId="0" fontId="41" fillId="0" borderId="43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178" fontId="35" fillId="0" borderId="5" xfId="0" applyNumberFormat="1" applyFont="1" applyFill="1" applyBorder="1" applyAlignment="1">
      <alignment horizontal="center" vertical="center"/>
    </xf>
    <xf numFmtId="0" fontId="33" fillId="0" borderId="45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0" fillId="0" borderId="46" xfId="52" applyFont="1" applyBorder="1" applyAlignment="1">
      <alignment horizontal="left" vertical="center"/>
    </xf>
    <xf numFmtId="0" fontId="23" fillId="0" borderId="47" xfId="52" applyFont="1" applyBorder="1" applyAlignment="1">
      <alignment horizontal="center" vertical="center"/>
    </xf>
    <xf numFmtId="0" fontId="10" fillId="0" borderId="47" xfId="52" applyFont="1" applyBorder="1" applyAlignment="1">
      <alignment horizontal="center" vertical="center"/>
    </xf>
    <xf numFmtId="0" fontId="40" fillId="0" borderId="47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2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10" fillId="0" borderId="21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14" fontId="23" fillId="0" borderId="23" xfId="52" applyNumberFormat="1" applyFont="1" applyBorder="1" applyAlignment="1">
      <alignment horizontal="center" vertical="center"/>
    </xf>
    <xf numFmtId="14" fontId="23" fillId="0" borderId="24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0" fontId="23" fillId="0" borderId="23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center" vertical="center"/>
    </xf>
    <xf numFmtId="0" fontId="40" fillId="0" borderId="23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20" fillId="0" borderId="23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3" fillId="0" borderId="51" xfId="52" applyFont="1" applyBorder="1" applyAlignment="1">
      <alignment horizontal="center" vertical="center"/>
    </xf>
    <xf numFmtId="0" fontId="23" fillId="0" borderId="40" xfId="52" applyFont="1" applyBorder="1" applyAlignment="1">
      <alignment horizontal="center" vertical="center"/>
    </xf>
    <xf numFmtId="0" fontId="40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14" fontId="23" fillId="0" borderId="28" xfId="52" applyNumberFormat="1" applyFont="1" applyBorder="1" applyAlignment="1">
      <alignment horizontal="center" vertical="center"/>
    </xf>
    <xf numFmtId="14" fontId="23" fillId="0" borderId="29" xfId="52" applyNumberFormat="1" applyFont="1" applyBorder="1" applyAlignment="1">
      <alignment horizontal="center" vertical="center"/>
    </xf>
    <xf numFmtId="0" fontId="23" fillId="0" borderId="28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40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0" fillId="0" borderId="22" xfId="52" applyFont="1" applyBorder="1" applyAlignment="1">
      <alignment vertical="center"/>
    </xf>
    <xf numFmtId="0" fontId="40" fillId="0" borderId="22" xfId="52" applyFont="1" applyBorder="1" applyAlignment="1">
      <alignment vertical="center"/>
    </xf>
    <xf numFmtId="0" fontId="23" fillId="0" borderId="25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52" xfId="52" applyFont="1" applyBorder="1" applyAlignment="1">
      <alignment horizontal="left" vertical="center" wrapText="1"/>
    </xf>
    <xf numFmtId="0" fontId="39" fillId="0" borderId="22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 wrapText="1"/>
    </xf>
    <xf numFmtId="0" fontId="27" fillId="0" borderId="22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29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23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40" fillId="0" borderId="53" xfId="52" applyFont="1" applyFill="1" applyBorder="1" applyAlignment="1">
      <alignment horizontal="left" vertical="center"/>
    </xf>
    <xf numFmtId="0" fontId="40" fillId="0" borderId="54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10" fillId="0" borderId="58" xfId="52" applyFont="1" applyBorder="1" applyAlignment="1">
      <alignment vertical="center"/>
    </xf>
    <xf numFmtId="0" fontId="23" fillId="0" borderId="59" xfId="52" applyFont="1" applyBorder="1" applyAlignment="1">
      <alignment horizontal="center" vertical="center"/>
    </xf>
    <xf numFmtId="0" fontId="10" fillId="0" borderId="59" xfId="52" applyFont="1" applyBorder="1" applyAlignment="1">
      <alignment vertical="center"/>
    </xf>
    <xf numFmtId="58" fontId="20" fillId="0" borderId="59" xfId="52" applyNumberFormat="1" applyFont="1" applyBorder="1" applyAlignment="1">
      <alignment vertical="center"/>
    </xf>
    <xf numFmtId="0" fontId="10" fillId="0" borderId="59" xfId="52" applyFont="1" applyBorder="1" applyAlignment="1">
      <alignment horizontal="center" vertical="center"/>
    </xf>
    <xf numFmtId="0" fontId="23" fillId="0" borderId="60" xfId="52" applyFont="1" applyBorder="1" applyAlignment="1">
      <alignment horizontal="center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center" vertical="center"/>
    </xf>
    <xf numFmtId="0" fontId="10" fillId="0" borderId="64" xfId="52" applyFont="1" applyFill="1" applyBorder="1" applyAlignment="1">
      <alignment horizontal="center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66" xfId="53" applyFont="1" applyFill="1" applyBorder="1" applyAlignment="1">
      <alignment horizontal="center"/>
    </xf>
    <xf numFmtId="0" fontId="19" fillId="0" borderId="13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9" fillId="0" borderId="6" xfId="53" applyFont="1" applyFill="1" applyBorder="1" applyAlignment="1">
      <alignment horizontal="center"/>
    </xf>
    <xf numFmtId="0" fontId="26" fillId="0" borderId="15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9" fontId="29" fillId="0" borderId="69" xfId="0" applyNumberFormat="1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49" fontId="30" fillId="0" borderId="26" xfId="54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19" fillId="0" borderId="23" xfId="53" applyFont="1" applyFill="1" applyBorder="1" applyAlignment="1"/>
    <xf numFmtId="0" fontId="29" fillId="0" borderId="24" xfId="0" applyNumberFormat="1" applyFont="1" applyFill="1" applyBorder="1" applyAlignment="1">
      <alignment horizontal="center" vertical="center"/>
    </xf>
    <xf numFmtId="49" fontId="30" fillId="0" borderId="23" xfId="54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0" fontId="19" fillId="0" borderId="71" xfId="53" applyFont="1" applyFill="1" applyBorder="1" applyAlignment="1">
      <alignment horizontal="center"/>
    </xf>
    <xf numFmtId="49" fontId="19" fillId="0" borderId="27" xfId="53" applyNumberFormat="1" applyFont="1" applyFill="1" applyBorder="1" applyAlignment="1">
      <alignment horizontal="center"/>
    </xf>
    <xf numFmtId="49" fontId="19" fillId="0" borderId="28" xfId="53" applyNumberFormat="1" applyFont="1" applyFill="1" applyBorder="1" applyAlignment="1">
      <alignment horizont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14" fontId="26" fillId="0" borderId="0" xfId="53" applyNumberFormat="1" applyFont="1" applyFill="1" applyAlignment="1">
      <alignment horizontal="left"/>
    </xf>
    <xf numFmtId="58" fontId="19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4" fillId="0" borderId="20" xfId="52" applyFont="1" applyBorder="1" applyAlignment="1">
      <alignment horizontal="center" vertical="top"/>
    </xf>
    <xf numFmtId="0" fontId="40" fillId="0" borderId="72" xfId="52" applyFont="1" applyBorder="1" applyAlignment="1">
      <alignment horizontal="left" vertical="center"/>
    </xf>
    <xf numFmtId="0" fontId="40" fillId="0" borderId="20" xfId="52" applyFont="1" applyBorder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/>
    </xf>
    <xf numFmtId="0" fontId="10" fillId="0" borderId="61" xfId="52" applyFont="1" applyBorder="1" applyAlignment="1">
      <alignment horizontal="left" vertical="center"/>
    </xf>
    <xf numFmtId="0" fontId="10" fillId="0" borderId="59" xfId="52" applyFont="1" applyBorder="1" applyAlignment="1">
      <alignment horizontal="left" vertical="center"/>
    </xf>
    <xf numFmtId="0" fontId="10" fillId="0" borderId="62" xfId="52" applyFont="1" applyBorder="1" applyAlignment="1">
      <alignment horizontal="left" vertical="center"/>
    </xf>
    <xf numFmtId="0" fontId="40" fillId="0" borderId="63" xfId="52" applyFont="1" applyBorder="1" applyAlignment="1">
      <alignment vertical="center"/>
    </xf>
    <xf numFmtId="0" fontId="20" fillId="0" borderId="64" xfId="52" applyFont="1" applyBorder="1" applyAlignment="1">
      <alignment horizontal="left" vertical="center"/>
    </xf>
    <xf numFmtId="0" fontId="23" fillId="0" borderId="64" xfId="52" applyFont="1" applyBorder="1" applyAlignment="1">
      <alignment horizontal="left" vertical="center"/>
    </xf>
    <xf numFmtId="0" fontId="20" fillId="0" borderId="64" xfId="52" applyFont="1" applyBorder="1" applyAlignment="1">
      <alignment vertical="center"/>
    </xf>
    <xf numFmtId="0" fontId="4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40" fillId="0" borderId="63" xfId="52" applyFont="1" applyBorder="1" applyAlignment="1">
      <alignment horizontal="center" vertical="center"/>
    </xf>
    <xf numFmtId="0" fontId="23" fillId="0" borderId="64" xfId="52" applyFont="1" applyBorder="1" applyAlignment="1">
      <alignment horizontal="center" vertical="center"/>
    </xf>
    <xf numFmtId="0" fontId="40" fillId="0" borderId="64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3" fillId="0" borderId="23" xfId="52" applyFont="1" applyBorder="1" applyAlignment="1">
      <alignment horizontal="center" vertical="center"/>
    </xf>
    <xf numFmtId="0" fontId="20" fillId="0" borderId="23" xfId="52" applyFont="1" applyBorder="1" applyAlignment="1">
      <alignment horizontal="center" vertical="center"/>
    </xf>
    <xf numFmtId="0" fontId="40" fillId="0" borderId="0" xfId="52" applyFont="1" applyBorder="1" applyAlignment="1">
      <alignment vertical="center"/>
    </xf>
    <xf numFmtId="0" fontId="40" fillId="0" borderId="53" xfId="52" applyFont="1" applyBorder="1" applyAlignment="1">
      <alignment horizontal="left" vertical="center" wrapText="1"/>
    </xf>
    <xf numFmtId="0" fontId="40" fillId="0" borderId="54" xfId="52" applyFont="1" applyBorder="1" applyAlignment="1">
      <alignment horizontal="left" vertical="center" wrapText="1"/>
    </xf>
    <xf numFmtId="0" fontId="40" fillId="0" borderId="40" xfId="52" applyFont="1" applyBorder="1" applyAlignment="1">
      <alignment horizontal="left" vertical="center" wrapText="1"/>
    </xf>
    <xf numFmtId="0" fontId="40" fillId="0" borderId="74" xfId="52" applyFont="1" applyBorder="1" applyAlignment="1">
      <alignment horizontal="left" vertical="center"/>
    </xf>
    <xf numFmtId="0" fontId="40" fillId="0" borderId="75" xfId="52" applyFont="1" applyBorder="1" applyAlignment="1">
      <alignment horizontal="left" vertical="center"/>
    </xf>
    <xf numFmtId="0" fontId="40" fillId="0" borderId="65" xfId="52" applyFont="1" applyBorder="1" applyAlignment="1">
      <alignment horizontal="left" vertical="center"/>
    </xf>
    <xf numFmtId="0" fontId="45" fillId="0" borderId="7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0" fillId="0" borderId="2" xfId="52" applyFont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23" fillId="0" borderId="2" xfId="52" applyNumberFormat="1" applyFont="1" applyBorder="1" applyAlignment="1">
      <alignment horizontal="center" vertical="center"/>
    </xf>
    <xf numFmtId="0" fontId="48" fillId="0" borderId="35" xfId="52" applyFont="1" applyBorder="1" applyAlignment="1">
      <alignment horizontal="left" vertical="center"/>
    </xf>
    <xf numFmtId="9" fontId="23" fillId="0" borderId="64" xfId="52" applyNumberFormat="1" applyFont="1" applyBorder="1" applyAlignment="1">
      <alignment horizontal="center" vertical="center"/>
    </xf>
    <xf numFmtId="0" fontId="27" fillId="0" borderId="24" xfId="52" applyFont="1" applyBorder="1" applyAlignment="1">
      <alignment horizontal="left" vertical="center"/>
    </xf>
    <xf numFmtId="0" fontId="17" fillId="4" borderId="77" xfId="0" applyFont="1" applyFill="1" applyBorder="1" applyAlignment="1">
      <alignment horizontal="center" vertical="top" wrapText="1"/>
    </xf>
    <xf numFmtId="9" fontId="23" fillId="0" borderId="23" xfId="52" applyNumberFormat="1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9" fontId="23" fillId="0" borderId="38" xfId="52" applyNumberFormat="1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32" xfId="52" applyNumberFormat="1" applyFont="1" applyBorder="1" applyAlignment="1">
      <alignment horizontal="left" vertical="center"/>
    </xf>
    <xf numFmtId="9" fontId="23" fillId="0" borderId="53" xfId="52" applyNumberFormat="1" applyFont="1" applyBorder="1" applyAlignment="1">
      <alignment horizontal="left" vertical="center"/>
    </xf>
    <xf numFmtId="9" fontId="23" fillId="0" borderId="54" xfId="52" applyNumberFormat="1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0" fontId="39" fillId="0" borderId="63" xfId="52" applyFont="1" applyFill="1" applyBorder="1" applyAlignment="1">
      <alignment horizontal="left" vertical="center"/>
    </xf>
    <xf numFmtId="0" fontId="39" fillId="0" borderId="64" xfId="52" applyFont="1" applyFill="1" applyBorder="1" applyAlignment="1">
      <alignment horizontal="left" vertical="center"/>
    </xf>
    <xf numFmtId="0" fontId="39" fillId="0" borderId="65" xfId="52" applyFont="1" applyFill="1" applyBorder="1" applyAlignment="1">
      <alignment horizontal="left" vertical="center"/>
    </xf>
    <xf numFmtId="0" fontId="39" fillId="0" borderId="51" xfId="52" applyFont="1" applyFill="1" applyBorder="1" applyAlignment="1">
      <alignment horizontal="left" vertical="center"/>
    </xf>
    <xf numFmtId="0" fontId="39" fillId="0" borderId="54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6" xfId="52" applyFont="1" applyBorder="1" applyAlignment="1">
      <alignment vertical="center"/>
    </xf>
    <xf numFmtId="0" fontId="49" fillId="0" borderId="59" xfId="52" applyFont="1" applyBorder="1" applyAlignment="1">
      <alignment horizontal="center" vertical="center"/>
    </xf>
    <xf numFmtId="0" fontId="10" fillId="0" borderId="47" xfId="52" applyFont="1" applyBorder="1" applyAlignment="1">
      <alignment vertical="center"/>
    </xf>
    <xf numFmtId="0" fontId="23" fillId="0" borderId="78" xfId="52" applyFont="1" applyBorder="1" applyAlignment="1">
      <alignment vertical="center"/>
    </xf>
    <xf numFmtId="0" fontId="10" fillId="0" borderId="78" xfId="52" applyFont="1" applyBorder="1" applyAlignment="1">
      <alignment vertical="center"/>
    </xf>
    <xf numFmtId="58" fontId="20" fillId="0" borderId="47" xfId="52" applyNumberFormat="1" applyFont="1" applyBorder="1" applyAlignment="1">
      <alignment vertical="center"/>
    </xf>
    <xf numFmtId="0" fontId="10" fillId="0" borderId="37" xfId="52" applyFont="1" applyBorder="1" applyAlignment="1">
      <alignment horizontal="center" vertical="center"/>
    </xf>
    <xf numFmtId="0" fontId="10" fillId="0" borderId="79" xfId="52" applyFont="1" applyBorder="1" applyAlignment="1">
      <alignment horizontal="center" vertical="center"/>
    </xf>
    <xf numFmtId="0" fontId="23" fillId="0" borderId="78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80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5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5" borderId="2" xfId="0" applyFont="1" applyFill="1" applyBorder="1"/>
    <xf numFmtId="0" fontId="51" fillId="0" borderId="16" xfId="0" applyFont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0" borderId="19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1" fillId="7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83502</xdr:colOff>
      <xdr:row>3</xdr:row>
      <xdr:rowOff>126047</xdr:rowOff>
    </xdr:from>
    <xdr:to>
      <xdr:col>8</xdr:col>
      <xdr:colOff>198437</xdr:colOff>
      <xdr:row>4</xdr:row>
      <xdr:rowOff>145097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226935" y="696595"/>
          <a:ext cx="40005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2</xdr:row>
      <xdr:rowOff>26670</xdr:rowOff>
    </xdr:from>
    <xdr:to>
      <xdr:col>8</xdr:col>
      <xdr:colOff>350520</xdr:colOff>
      <xdr:row>3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0370" y="607695"/>
          <a:ext cx="1400175" cy="374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270</v>
      </c>
      <c r="H2" s="4"/>
      <c r="I2" s="4" t="s">
        <v>271</v>
      </c>
      <c r="J2" s="4"/>
      <c r="K2" s="6" t="s">
        <v>272</v>
      </c>
      <c r="L2" s="65" t="s">
        <v>273</v>
      </c>
      <c r="M2" s="7" t="s">
        <v>274</v>
      </c>
    </row>
    <row r="3" s="1" customFormat="1" ht="16.5" spans="1:13">
      <c r="A3" s="4"/>
      <c r="B3" s="8"/>
      <c r="C3" s="8"/>
      <c r="D3" s="8"/>
      <c r="E3" s="8"/>
      <c r="F3" s="8"/>
      <c r="G3" s="4" t="s">
        <v>275</v>
      </c>
      <c r="H3" s="4" t="s">
        <v>276</v>
      </c>
      <c r="I3" s="4" t="s">
        <v>275</v>
      </c>
      <c r="J3" s="4" t="s">
        <v>276</v>
      </c>
      <c r="K3" s="9"/>
      <c r="L3" s="66"/>
      <c r="M3" s="10"/>
    </row>
    <row r="4" ht="22" customHeight="1" spans="1:13">
      <c r="A4" s="67">
        <v>1</v>
      </c>
      <c r="B4" s="23" t="s">
        <v>262</v>
      </c>
      <c r="C4" s="24">
        <v>251010030</v>
      </c>
      <c r="D4" s="24" t="s">
        <v>261</v>
      </c>
      <c r="E4" s="24" t="s">
        <v>112</v>
      </c>
      <c r="F4" s="25" t="s">
        <v>62</v>
      </c>
      <c r="G4" s="68">
        <v>-0.03</v>
      </c>
      <c r="H4" s="69">
        <v>-0.02</v>
      </c>
      <c r="I4" s="69">
        <v>-0.05</v>
      </c>
      <c r="J4" s="69">
        <v>-0.02</v>
      </c>
      <c r="K4" s="70"/>
      <c r="L4" s="11" t="s">
        <v>94</v>
      </c>
      <c r="M4" s="11" t="s">
        <v>277</v>
      </c>
    </row>
    <row r="5" ht="22" customHeight="1" spans="1:13">
      <c r="A5" s="67">
        <v>2</v>
      </c>
      <c r="B5" s="23" t="s">
        <v>262</v>
      </c>
      <c r="C5" s="24" t="s">
        <v>263</v>
      </c>
      <c r="D5" s="24" t="s">
        <v>261</v>
      </c>
      <c r="E5" s="24" t="s">
        <v>110</v>
      </c>
      <c r="F5" s="25" t="s">
        <v>62</v>
      </c>
      <c r="G5" s="68">
        <v>-0.02</v>
      </c>
      <c r="H5" s="69">
        <v>-0.02</v>
      </c>
      <c r="I5" s="69">
        <v>-0.03</v>
      </c>
      <c r="J5" s="69">
        <v>-0.02</v>
      </c>
      <c r="K5" s="70"/>
      <c r="L5" s="11" t="s">
        <v>94</v>
      </c>
      <c r="M5" s="11" t="s">
        <v>277</v>
      </c>
    </row>
    <row r="6" ht="22" customHeight="1" spans="1:13">
      <c r="A6" s="67">
        <v>3</v>
      </c>
      <c r="B6" s="23" t="s">
        <v>262</v>
      </c>
      <c r="C6" s="24" t="s">
        <v>264</v>
      </c>
      <c r="D6" s="24" t="s">
        <v>261</v>
      </c>
      <c r="E6" s="24" t="s">
        <v>265</v>
      </c>
      <c r="F6" s="25" t="s">
        <v>62</v>
      </c>
      <c r="G6" s="68">
        <v>-0.01</v>
      </c>
      <c r="H6" s="69">
        <v>-0.03</v>
      </c>
      <c r="I6" s="69">
        <v>-0.02</v>
      </c>
      <c r="J6" s="69">
        <v>-0.03</v>
      </c>
      <c r="K6" s="70"/>
      <c r="L6" s="11" t="s">
        <v>94</v>
      </c>
      <c r="M6" s="11" t="s">
        <v>277</v>
      </c>
    </row>
    <row r="7" ht="22" customHeight="1" spans="1:13">
      <c r="A7" s="67"/>
      <c r="B7" s="23"/>
      <c r="C7" s="24"/>
      <c r="D7" s="29"/>
      <c r="E7" s="24"/>
      <c r="F7" s="25"/>
      <c r="G7" s="69"/>
      <c r="H7" s="69"/>
      <c r="I7" s="69"/>
      <c r="J7" s="69"/>
      <c r="K7" s="70"/>
      <c r="L7" s="11"/>
      <c r="M7" s="11"/>
    </row>
    <row r="8" ht="22" customHeight="1" spans="1:13">
      <c r="A8" s="67"/>
      <c r="B8" s="71"/>
      <c r="C8" s="72"/>
      <c r="D8" s="72"/>
      <c r="E8" s="72"/>
      <c r="F8" s="73"/>
      <c r="G8" s="70"/>
      <c r="H8" s="74"/>
      <c r="I8" s="74"/>
      <c r="J8" s="74"/>
      <c r="K8" s="70"/>
      <c r="L8" s="12"/>
      <c r="M8" s="12"/>
    </row>
    <row r="9" ht="22" customHeight="1" spans="1:13">
      <c r="A9" s="67"/>
      <c r="B9" s="71"/>
      <c r="C9" s="72"/>
      <c r="D9" s="72"/>
      <c r="E9" s="72"/>
      <c r="F9" s="73"/>
      <c r="G9" s="70"/>
      <c r="H9" s="74"/>
      <c r="I9" s="74"/>
      <c r="J9" s="74"/>
      <c r="K9" s="70"/>
      <c r="L9" s="12"/>
      <c r="M9" s="12"/>
    </row>
    <row r="10" s="2" customFormat="1" ht="18.75" spans="1:13">
      <c r="A10" s="15" t="s">
        <v>266</v>
      </c>
      <c r="B10" s="16"/>
      <c r="C10" s="16"/>
      <c r="D10" s="72"/>
      <c r="E10" s="17"/>
      <c r="F10" s="73"/>
      <c r="G10" s="36"/>
      <c r="H10" s="15" t="s">
        <v>267</v>
      </c>
      <c r="I10" s="16"/>
      <c r="J10" s="16"/>
      <c r="K10" s="17"/>
      <c r="L10" s="75"/>
      <c r="M10" s="19"/>
    </row>
    <row r="11" ht="84" customHeight="1" spans="1:13">
      <c r="A11" s="76" t="s">
        <v>278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2" t="s">
        <v>281</v>
      </c>
      <c r="H2" s="43"/>
      <c r="I2" s="44"/>
      <c r="J2" s="42" t="s">
        <v>282</v>
      </c>
      <c r="K2" s="43"/>
      <c r="L2" s="44"/>
      <c r="M2" s="42" t="s">
        <v>283</v>
      </c>
      <c r="N2" s="43"/>
      <c r="O2" s="44"/>
      <c r="P2" s="42" t="s">
        <v>284</v>
      </c>
      <c r="Q2" s="43"/>
      <c r="R2" s="44"/>
      <c r="S2" s="43" t="s">
        <v>285</v>
      </c>
      <c r="T2" s="43"/>
      <c r="U2" s="44"/>
      <c r="V2" s="38" t="s">
        <v>286</v>
      </c>
      <c r="W2" s="38" t="s">
        <v>260</v>
      </c>
    </row>
    <row r="3" s="1" customFormat="1" ht="16.5" spans="1:23">
      <c r="A3" s="8"/>
      <c r="B3" s="45"/>
      <c r="C3" s="45"/>
      <c r="D3" s="45"/>
      <c r="E3" s="45"/>
      <c r="F3" s="45"/>
      <c r="G3" s="4" t="s">
        <v>287</v>
      </c>
      <c r="H3" s="4" t="s">
        <v>67</v>
      </c>
      <c r="I3" s="4" t="s">
        <v>251</v>
      </c>
      <c r="J3" s="4" t="s">
        <v>287</v>
      </c>
      <c r="K3" s="4" t="s">
        <v>67</v>
      </c>
      <c r="L3" s="4" t="s">
        <v>251</v>
      </c>
      <c r="M3" s="4" t="s">
        <v>287</v>
      </c>
      <c r="N3" s="4" t="s">
        <v>67</v>
      </c>
      <c r="O3" s="4" t="s">
        <v>251</v>
      </c>
      <c r="P3" s="4" t="s">
        <v>287</v>
      </c>
      <c r="Q3" s="4" t="s">
        <v>67</v>
      </c>
      <c r="R3" s="4" t="s">
        <v>251</v>
      </c>
      <c r="S3" s="4" t="s">
        <v>287</v>
      </c>
      <c r="T3" s="4" t="s">
        <v>67</v>
      </c>
      <c r="U3" s="4" t="s">
        <v>251</v>
      </c>
      <c r="V3" s="46"/>
      <c r="W3" s="46"/>
    </row>
    <row r="4" spans="1:23">
      <c r="A4" s="47" t="s">
        <v>288</v>
      </c>
      <c r="B4" s="23" t="s">
        <v>262</v>
      </c>
      <c r="C4" s="24">
        <v>251010030</v>
      </c>
      <c r="D4" s="24" t="s">
        <v>261</v>
      </c>
      <c r="E4" s="24" t="s">
        <v>112</v>
      </c>
      <c r="F4" s="25" t="s">
        <v>62</v>
      </c>
      <c r="G4" s="30" t="s">
        <v>289</v>
      </c>
      <c r="H4" s="48"/>
      <c r="I4" s="49" t="s">
        <v>290</v>
      </c>
      <c r="J4" s="48"/>
      <c r="K4" s="27"/>
      <c r="L4" s="49"/>
      <c r="M4" s="11"/>
      <c r="N4" s="11"/>
      <c r="O4" s="11"/>
      <c r="P4" s="11"/>
      <c r="Q4" s="11"/>
      <c r="R4" s="11"/>
      <c r="S4" s="11"/>
      <c r="T4" s="11"/>
      <c r="U4" s="11"/>
      <c r="V4" s="11" t="s">
        <v>291</v>
      </c>
      <c r="W4" s="11"/>
    </row>
    <row r="5" ht="16.5" spans="1:23">
      <c r="A5" s="50"/>
      <c r="B5" s="23" t="s">
        <v>262</v>
      </c>
      <c r="C5" s="24" t="s">
        <v>263</v>
      </c>
      <c r="D5" s="24" t="s">
        <v>261</v>
      </c>
      <c r="E5" s="24" t="s">
        <v>110</v>
      </c>
      <c r="F5" s="25" t="s">
        <v>62</v>
      </c>
      <c r="G5" s="51" t="s">
        <v>292</v>
      </c>
      <c r="H5" s="52"/>
      <c r="I5" s="53"/>
      <c r="J5" s="51" t="s">
        <v>293</v>
      </c>
      <c r="K5" s="52"/>
      <c r="L5" s="53"/>
      <c r="M5" s="42" t="s">
        <v>294</v>
      </c>
      <c r="N5" s="43"/>
      <c r="O5" s="44"/>
      <c r="P5" s="42" t="s">
        <v>295</v>
      </c>
      <c r="Q5" s="43"/>
      <c r="R5" s="44"/>
      <c r="S5" s="43" t="s">
        <v>296</v>
      </c>
      <c r="T5" s="43"/>
      <c r="U5" s="44"/>
      <c r="V5" s="11"/>
      <c r="W5" s="11"/>
    </row>
    <row r="6" ht="16.5" spans="1:23">
      <c r="A6" s="50"/>
      <c r="B6" s="23" t="s">
        <v>262</v>
      </c>
      <c r="C6" s="24" t="s">
        <v>264</v>
      </c>
      <c r="D6" s="24" t="s">
        <v>261</v>
      </c>
      <c r="E6" s="24" t="s">
        <v>265</v>
      </c>
      <c r="F6" s="25" t="s">
        <v>62</v>
      </c>
      <c r="G6" s="54" t="s">
        <v>287</v>
      </c>
      <c r="H6" s="54" t="s">
        <v>67</v>
      </c>
      <c r="I6" s="54" t="s">
        <v>251</v>
      </c>
      <c r="J6" s="54" t="s">
        <v>287</v>
      </c>
      <c r="K6" s="54" t="s">
        <v>67</v>
      </c>
      <c r="L6" s="54" t="s">
        <v>251</v>
      </c>
      <c r="M6" s="4" t="s">
        <v>287</v>
      </c>
      <c r="N6" s="4" t="s">
        <v>67</v>
      </c>
      <c r="O6" s="4" t="s">
        <v>251</v>
      </c>
      <c r="P6" s="4" t="s">
        <v>287</v>
      </c>
      <c r="Q6" s="4" t="s">
        <v>67</v>
      </c>
      <c r="R6" s="4" t="s">
        <v>251</v>
      </c>
      <c r="S6" s="4" t="s">
        <v>287</v>
      </c>
      <c r="T6" s="4" t="s">
        <v>67</v>
      </c>
      <c r="U6" s="4" t="s">
        <v>251</v>
      </c>
      <c r="V6" s="11"/>
      <c r="W6" s="11"/>
    </row>
    <row r="7" spans="1:23">
      <c r="A7" s="55"/>
      <c r="B7" s="23"/>
      <c r="C7" s="24"/>
      <c r="D7" s="29"/>
      <c r="E7" s="24"/>
      <c r="F7" s="25"/>
      <c r="G7" s="27"/>
      <c r="H7" s="48"/>
      <c r="I7" s="48"/>
      <c r="J7" s="48"/>
      <c r="K7" s="48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297</v>
      </c>
      <c r="B15" s="16"/>
      <c r="C15" s="16"/>
      <c r="D15" s="16"/>
      <c r="E15" s="17"/>
      <c r="F15" s="18"/>
      <c r="G15" s="36"/>
      <c r="H15" s="41"/>
      <c r="I15" s="41"/>
      <c r="J15" s="15" t="s">
        <v>267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3" t="s">
        <v>298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300</v>
      </c>
      <c r="B2" s="38" t="s">
        <v>247</v>
      </c>
      <c r="C2" s="38" t="s">
        <v>248</v>
      </c>
      <c r="D2" s="38" t="s">
        <v>249</v>
      </c>
      <c r="E2" s="38" t="s">
        <v>250</v>
      </c>
      <c r="F2" s="38" t="s">
        <v>251</v>
      </c>
      <c r="G2" s="37" t="s">
        <v>301</v>
      </c>
      <c r="H2" s="37" t="s">
        <v>302</v>
      </c>
      <c r="I2" s="37" t="s">
        <v>303</v>
      </c>
      <c r="J2" s="37" t="s">
        <v>302</v>
      </c>
      <c r="K2" s="37" t="s">
        <v>304</v>
      </c>
      <c r="L2" s="37" t="s">
        <v>302</v>
      </c>
      <c r="M2" s="38" t="s">
        <v>286</v>
      </c>
      <c r="N2" s="38" t="s">
        <v>260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300</v>
      </c>
      <c r="B4" s="40" t="s">
        <v>305</v>
      </c>
      <c r="C4" s="40" t="s">
        <v>287</v>
      </c>
      <c r="D4" s="40" t="s">
        <v>249</v>
      </c>
      <c r="E4" s="38" t="s">
        <v>250</v>
      </c>
      <c r="F4" s="38" t="s">
        <v>251</v>
      </c>
      <c r="G4" s="37" t="s">
        <v>301</v>
      </c>
      <c r="H4" s="37" t="s">
        <v>302</v>
      </c>
      <c r="I4" s="37" t="s">
        <v>303</v>
      </c>
      <c r="J4" s="37" t="s">
        <v>302</v>
      </c>
      <c r="K4" s="37" t="s">
        <v>304</v>
      </c>
      <c r="L4" s="37" t="s">
        <v>302</v>
      </c>
      <c r="M4" s="38" t="s">
        <v>286</v>
      </c>
      <c r="N4" s="38" t="s">
        <v>260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306</v>
      </c>
      <c r="B11" s="16"/>
      <c r="C11" s="16"/>
      <c r="D11" s="17"/>
      <c r="E11" s="18"/>
      <c r="F11" s="41"/>
      <c r="G11" s="36"/>
      <c r="H11" s="41"/>
      <c r="I11" s="15" t="s">
        <v>307</v>
      </c>
      <c r="J11" s="16"/>
      <c r="K11" s="16"/>
      <c r="L11" s="16"/>
      <c r="M11" s="16"/>
      <c r="N11" s="19"/>
    </row>
    <row r="12" ht="16.5" spans="1:14">
      <c r="A12" s="20" t="s">
        <v>308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286</v>
      </c>
      <c r="L2" s="5" t="s">
        <v>260</v>
      </c>
    </row>
    <row r="3" ht="30" customHeight="1" spans="1:12">
      <c r="A3" s="22" t="s">
        <v>288</v>
      </c>
      <c r="B3" s="23" t="s">
        <v>262</v>
      </c>
      <c r="C3" s="24">
        <v>251010030</v>
      </c>
      <c r="D3" s="24" t="s">
        <v>261</v>
      </c>
      <c r="E3" s="24" t="s">
        <v>112</v>
      </c>
      <c r="F3" s="25" t="s">
        <v>62</v>
      </c>
      <c r="G3" s="26" t="s">
        <v>314</v>
      </c>
      <c r="H3" s="27"/>
      <c r="I3" s="27"/>
      <c r="J3" s="11"/>
      <c r="K3" s="28" t="s">
        <v>315</v>
      </c>
      <c r="L3" s="11" t="s">
        <v>277</v>
      </c>
    </row>
    <row r="4" ht="30" customHeight="1" spans="1:12">
      <c r="A4" s="22" t="s">
        <v>288</v>
      </c>
      <c r="B4" s="23" t="s">
        <v>262</v>
      </c>
      <c r="C4" s="24" t="s">
        <v>263</v>
      </c>
      <c r="D4" s="24" t="s">
        <v>261</v>
      </c>
      <c r="E4" s="24" t="s">
        <v>110</v>
      </c>
      <c r="F4" s="25" t="s">
        <v>62</v>
      </c>
      <c r="G4" s="26" t="s">
        <v>314</v>
      </c>
      <c r="H4" s="27"/>
      <c r="I4" s="27"/>
      <c r="J4" s="11"/>
      <c r="K4" s="28" t="s">
        <v>315</v>
      </c>
      <c r="L4" s="11" t="s">
        <v>277</v>
      </c>
    </row>
    <row r="5" ht="30" customHeight="1" spans="1:12">
      <c r="A5" s="22" t="s">
        <v>288</v>
      </c>
      <c r="B5" s="23" t="s">
        <v>262</v>
      </c>
      <c r="C5" s="24" t="s">
        <v>264</v>
      </c>
      <c r="D5" s="24" t="s">
        <v>261</v>
      </c>
      <c r="E5" s="24" t="s">
        <v>265</v>
      </c>
      <c r="F5" s="25" t="s">
        <v>62</v>
      </c>
      <c r="G5" s="26" t="s">
        <v>314</v>
      </c>
      <c r="H5" s="27"/>
      <c r="I5" s="12"/>
      <c r="J5" s="12"/>
      <c r="K5" s="28" t="s">
        <v>315</v>
      </c>
      <c r="L5" s="11" t="s">
        <v>277</v>
      </c>
    </row>
    <row r="6" ht="30" customHeight="1" spans="1:12">
      <c r="A6" s="22"/>
      <c r="B6" s="23"/>
      <c r="C6" s="24"/>
      <c r="D6" s="29"/>
      <c r="E6" s="24"/>
      <c r="F6" s="25"/>
      <c r="G6" s="30"/>
      <c r="H6" s="27"/>
      <c r="I6" s="12"/>
      <c r="J6" s="12"/>
      <c r="K6" s="28"/>
      <c r="L6" s="11"/>
    </row>
    <row r="7" ht="30" customHeight="1" spans="1:12">
      <c r="A7" s="22"/>
      <c r="B7" s="31"/>
      <c r="C7" s="32"/>
      <c r="D7" s="33"/>
      <c r="E7" s="34"/>
      <c r="F7" s="35"/>
      <c r="G7" s="27"/>
      <c r="H7" s="27"/>
      <c r="I7" s="12"/>
      <c r="J7" s="12"/>
      <c r="K7" s="28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316</v>
      </c>
      <c r="B9" s="16"/>
      <c r="C9" s="16"/>
      <c r="D9" s="16"/>
      <c r="E9" s="17"/>
      <c r="F9" s="18"/>
      <c r="G9" s="36"/>
      <c r="H9" s="15" t="s">
        <v>317</v>
      </c>
      <c r="I9" s="16"/>
      <c r="J9" s="16"/>
      <c r="K9" s="16"/>
      <c r="L9" s="19"/>
    </row>
    <row r="10" ht="16.5" spans="1:12">
      <c r="A10" s="20" t="s">
        <v>318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287</v>
      </c>
      <c r="D2" s="5" t="s">
        <v>249</v>
      </c>
      <c r="E2" s="5" t="s">
        <v>250</v>
      </c>
      <c r="F2" s="4" t="s">
        <v>320</v>
      </c>
      <c r="G2" s="4" t="s">
        <v>271</v>
      </c>
      <c r="H2" s="6" t="s">
        <v>272</v>
      </c>
      <c r="I2" s="7" t="s">
        <v>274</v>
      </c>
    </row>
    <row r="3" s="1" customFormat="1" ht="16.5" spans="1:9">
      <c r="A3" s="4"/>
      <c r="B3" s="8"/>
      <c r="C3" s="8"/>
      <c r="D3" s="8"/>
      <c r="E3" s="8"/>
      <c r="F3" s="4" t="s">
        <v>321</v>
      </c>
      <c r="G3" s="4" t="s">
        <v>275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322</v>
      </c>
      <c r="B12" s="16"/>
      <c r="C12" s="16"/>
      <c r="D12" s="17"/>
      <c r="E12" s="18"/>
      <c r="F12" s="15" t="s">
        <v>323</v>
      </c>
      <c r="G12" s="16"/>
      <c r="H12" s="17"/>
      <c r="I12" s="19"/>
    </row>
    <row r="13" ht="16.5" spans="1:9">
      <c r="A13" s="20" t="s">
        <v>324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30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37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8" t="s">
        <v>41</v>
      </c>
      <c r="G4" s="438" t="s">
        <v>42</v>
      </c>
      <c r="H4" s="432" t="s">
        <v>41</v>
      </c>
      <c r="I4" s="439" t="s">
        <v>42</v>
      </c>
    </row>
    <row r="5" ht="27.95" customHeight="1" spans="2:9">
      <c r="B5" s="440" t="s">
        <v>43</v>
      </c>
      <c r="C5" s="12">
        <v>13</v>
      </c>
      <c r="D5" s="12">
        <v>0</v>
      </c>
      <c r="E5" s="12">
        <v>1</v>
      </c>
      <c r="F5" s="441">
        <v>0</v>
      </c>
      <c r="G5" s="441">
        <v>1</v>
      </c>
      <c r="H5" s="12">
        <v>1</v>
      </c>
      <c r="I5" s="442">
        <v>2</v>
      </c>
    </row>
    <row r="6" ht="27.95" customHeight="1" spans="2:9">
      <c r="B6" s="440" t="s">
        <v>44</v>
      </c>
      <c r="C6" s="12">
        <v>20</v>
      </c>
      <c r="D6" s="12">
        <v>0</v>
      </c>
      <c r="E6" s="12">
        <v>1</v>
      </c>
      <c r="F6" s="441">
        <v>1</v>
      </c>
      <c r="G6" s="441">
        <v>2</v>
      </c>
      <c r="H6" s="12">
        <v>2</v>
      </c>
      <c r="I6" s="442">
        <v>3</v>
      </c>
    </row>
    <row r="7" ht="27.95" customHeight="1" spans="2:9">
      <c r="B7" s="440" t="s">
        <v>45</v>
      </c>
      <c r="C7" s="12">
        <v>32</v>
      </c>
      <c r="D7" s="12">
        <v>0</v>
      </c>
      <c r="E7" s="12">
        <v>1</v>
      </c>
      <c r="F7" s="441">
        <v>2</v>
      </c>
      <c r="G7" s="441">
        <v>3</v>
      </c>
      <c r="H7" s="12">
        <v>3</v>
      </c>
      <c r="I7" s="442">
        <v>4</v>
      </c>
    </row>
    <row r="8" ht="27.95" customHeight="1" spans="2:9">
      <c r="B8" s="440" t="s">
        <v>46</v>
      </c>
      <c r="C8" s="12">
        <v>50</v>
      </c>
      <c r="D8" s="12">
        <v>1</v>
      </c>
      <c r="E8" s="12">
        <v>2</v>
      </c>
      <c r="F8" s="441">
        <v>3</v>
      </c>
      <c r="G8" s="441">
        <v>4</v>
      </c>
      <c r="H8" s="12">
        <v>5</v>
      </c>
      <c r="I8" s="442">
        <v>6</v>
      </c>
    </row>
    <row r="9" ht="27.95" customHeight="1" spans="2:9">
      <c r="B9" s="440" t="s">
        <v>47</v>
      </c>
      <c r="C9" s="12">
        <v>80</v>
      </c>
      <c r="D9" s="12">
        <v>2</v>
      </c>
      <c r="E9" s="12">
        <v>3</v>
      </c>
      <c r="F9" s="441">
        <v>5</v>
      </c>
      <c r="G9" s="441">
        <v>6</v>
      </c>
      <c r="H9" s="12">
        <v>7</v>
      </c>
      <c r="I9" s="442">
        <v>8</v>
      </c>
    </row>
    <row r="10" ht="27.95" customHeight="1" spans="2:9">
      <c r="B10" s="440" t="s">
        <v>48</v>
      </c>
      <c r="C10" s="12">
        <v>125</v>
      </c>
      <c r="D10" s="12">
        <v>3</v>
      </c>
      <c r="E10" s="12">
        <v>4</v>
      </c>
      <c r="F10" s="441">
        <v>7</v>
      </c>
      <c r="G10" s="441">
        <v>8</v>
      </c>
      <c r="H10" s="12">
        <v>10</v>
      </c>
      <c r="I10" s="442">
        <v>11</v>
      </c>
    </row>
    <row r="11" ht="27.95" customHeight="1" spans="2:9">
      <c r="B11" s="440" t="s">
        <v>49</v>
      </c>
      <c r="C11" s="12">
        <v>200</v>
      </c>
      <c r="D11" s="12">
        <v>5</v>
      </c>
      <c r="E11" s="12">
        <v>6</v>
      </c>
      <c r="F11" s="441">
        <v>10</v>
      </c>
      <c r="G11" s="441">
        <v>11</v>
      </c>
      <c r="H11" s="12">
        <v>14</v>
      </c>
      <c r="I11" s="442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46">
        <v>22</v>
      </c>
    </row>
    <row r="14" spans="2:9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47" sqref="M47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4.25" spans="1:11">
      <c r="A4" s="252" t="s">
        <v>61</v>
      </c>
      <c r="B4" s="146" t="s">
        <v>62</v>
      </c>
      <c r="C4" s="147"/>
      <c r="D4" s="252" t="s">
        <v>63</v>
      </c>
      <c r="E4" s="253"/>
      <c r="F4" s="254">
        <v>46101</v>
      </c>
      <c r="G4" s="255"/>
      <c r="H4" s="252" t="s">
        <v>64</v>
      </c>
      <c r="I4" s="253"/>
      <c r="J4" s="146" t="s">
        <v>65</v>
      </c>
      <c r="K4" s="147" t="s">
        <v>66</v>
      </c>
    </row>
    <row r="5" ht="14.25" spans="1:11">
      <c r="A5" s="256" t="s">
        <v>67</v>
      </c>
      <c r="B5" s="146" t="s">
        <v>68</v>
      </c>
      <c r="C5" s="147"/>
      <c r="D5" s="252" t="s">
        <v>69</v>
      </c>
      <c r="E5" s="253"/>
      <c r="F5" s="254">
        <v>46084</v>
      </c>
      <c r="G5" s="255"/>
      <c r="H5" s="252" t="s">
        <v>70</v>
      </c>
      <c r="I5" s="253"/>
      <c r="J5" s="146" t="s">
        <v>65</v>
      </c>
      <c r="K5" s="147" t="s">
        <v>66</v>
      </c>
    </row>
    <row r="6" ht="14.25" spans="1:11">
      <c r="A6" s="252" t="s">
        <v>71</v>
      </c>
      <c r="B6" s="257">
        <v>3</v>
      </c>
      <c r="C6" s="258">
        <v>6</v>
      </c>
      <c r="D6" s="256" t="s">
        <v>72</v>
      </c>
      <c r="E6" s="259"/>
      <c r="F6" s="254">
        <v>46089</v>
      </c>
      <c r="G6" s="255"/>
      <c r="H6" s="252" t="s">
        <v>73</v>
      </c>
      <c r="I6" s="253"/>
      <c r="J6" s="146" t="s">
        <v>65</v>
      </c>
      <c r="K6" s="147" t="s">
        <v>66</v>
      </c>
    </row>
    <row r="7" ht="14.25" spans="1:11">
      <c r="A7" s="252" t="s">
        <v>74</v>
      </c>
      <c r="B7" s="260">
        <v>1332</v>
      </c>
      <c r="C7" s="261"/>
      <c r="D7" s="256" t="s">
        <v>75</v>
      </c>
      <c r="E7" s="262"/>
      <c r="F7" s="254">
        <v>46091</v>
      </c>
      <c r="G7" s="255"/>
      <c r="H7" s="252" t="s">
        <v>76</v>
      </c>
      <c r="I7" s="253"/>
      <c r="J7" s="146" t="s">
        <v>65</v>
      </c>
      <c r="K7" s="147" t="s">
        <v>66</v>
      </c>
    </row>
    <row r="8" ht="15" spans="1:11">
      <c r="A8" s="263" t="s">
        <v>77</v>
      </c>
      <c r="B8" s="264" t="s">
        <v>78</v>
      </c>
      <c r="C8" s="265"/>
      <c r="D8" s="266" t="s">
        <v>79</v>
      </c>
      <c r="E8" s="267"/>
      <c r="F8" s="268">
        <v>46093</v>
      </c>
      <c r="G8" s="269"/>
      <c r="H8" s="266" t="s">
        <v>80</v>
      </c>
      <c r="I8" s="267"/>
      <c r="J8" s="270" t="s">
        <v>65</v>
      </c>
      <c r="K8" s="271" t="s">
        <v>66</v>
      </c>
    </row>
    <row r="9" ht="15" spans="1:11">
      <c r="A9" s="361" t="s">
        <v>81</v>
      </c>
      <c r="B9" s="362"/>
      <c r="C9" s="362"/>
      <c r="D9" s="363"/>
      <c r="E9" s="363"/>
      <c r="F9" s="363"/>
      <c r="G9" s="363"/>
      <c r="H9" s="363"/>
      <c r="I9" s="363"/>
      <c r="J9" s="363"/>
      <c r="K9" s="364"/>
    </row>
    <row r="10" ht="15" spans="1:11">
      <c r="A10" s="365" t="s">
        <v>82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7"/>
    </row>
    <row r="11" ht="14.25" spans="1:11">
      <c r="A11" s="368" t="s">
        <v>83</v>
      </c>
      <c r="B11" s="369" t="s">
        <v>84</v>
      </c>
      <c r="C11" s="370" t="s">
        <v>85</v>
      </c>
      <c r="D11" s="371"/>
      <c r="E11" s="372" t="s">
        <v>86</v>
      </c>
      <c r="F11" s="369" t="s">
        <v>84</v>
      </c>
      <c r="G11" s="370" t="s">
        <v>85</v>
      </c>
      <c r="H11" s="370" t="s">
        <v>87</v>
      </c>
      <c r="I11" s="372" t="s">
        <v>88</v>
      </c>
      <c r="J11" s="369" t="s">
        <v>84</v>
      </c>
      <c r="K11" s="373" t="s">
        <v>85</v>
      </c>
    </row>
    <row r="12" ht="14.25" spans="1:11">
      <c r="A12" s="256" t="s">
        <v>89</v>
      </c>
      <c r="B12" s="279" t="s">
        <v>84</v>
      </c>
      <c r="C12" s="146" t="s">
        <v>85</v>
      </c>
      <c r="D12" s="262"/>
      <c r="E12" s="259" t="s">
        <v>90</v>
      </c>
      <c r="F12" s="279" t="s">
        <v>84</v>
      </c>
      <c r="G12" s="146" t="s">
        <v>85</v>
      </c>
      <c r="H12" s="146" t="s">
        <v>87</v>
      </c>
      <c r="I12" s="259" t="s">
        <v>91</v>
      </c>
      <c r="J12" s="279" t="s">
        <v>84</v>
      </c>
      <c r="K12" s="147" t="s">
        <v>85</v>
      </c>
    </row>
    <row r="13" ht="14.25" spans="1:11">
      <c r="A13" s="256" t="s">
        <v>92</v>
      </c>
      <c r="B13" s="279" t="s">
        <v>84</v>
      </c>
      <c r="C13" s="146" t="s">
        <v>85</v>
      </c>
      <c r="D13" s="262"/>
      <c r="E13" s="259" t="s">
        <v>93</v>
      </c>
      <c r="F13" s="146" t="s">
        <v>94</v>
      </c>
      <c r="G13" s="146" t="s">
        <v>95</v>
      </c>
      <c r="H13" s="146" t="s">
        <v>87</v>
      </c>
      <c r="I13" s="259" t="s">
        <v>96</v>
      </c>
      <c r="J13" s="279" t="s">
        <v>84</v>
      </c>
      <c r="K13" s="147" t="s">
        <v>85</v>
      </c>
    </row>
    <row r="14" ht="15" spans="1:11">
      <c r="A14" s="266" t="s">
        <v>97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80"/>
    </row>
    <row r="15" ht="15" spans="1:11">
      <c r="A15" s="365" t="s">
        <v>98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7"/>
    </row>
    <row r="16" ht="14.25" spans="1:11">
      <c r="A16" s="374" t="s">
        <v>99</v>
      </c>
      <c r="B16" s="370" t="s">
        <v>94</v>
      </c>
      <c r="C16" s="370" t="s">
        <v>95</v>
      </c>
      <c r="D16" s="375"/>
      <c r="E16" s="376" t="s">
        <v>100</v>
      </c>
      <c r="F16" s="370" t="s">
        <v>94</v>
      </c>
      <c r="G16" s="370" t="s">
        <v>95</v>
      </c>
      <c r="H16" s="377"/>
      <c r="I16" s="376" t="s">
        <v>101</v>
      </c>
      <c r="J16" s="370" t="s">
        <v>94</v>
      </c>
      <c r="K16" s="373" t="s">
        <v>95</v>
      </c>
    </row>
    <row r="17" customHeight="1" spans="1:22">
      <c r="A17" s="303" t="s">
        <v>102</v>
      </c>
      <c r="B17" s="146" t="s">
        <v>94</v>
      </c>
      <c r="C17" s="146" t="s">
        <v>95</v>
      </c>
      <c r="D17" s="378"/>
      <c r="E17" s="304" t="s">
        <v>103</v>
      </c>
      <c r="F17" s="146" t="s">
        <v>94</v>
      </c>
      <c r="G17" s="146" t="s">
        <v>95</v>
      </c>
      <c r="H17" s="379"/>
      <c r="I17" s="304" t="s">
        <v>104</v>
      </c>
      <c r="J17" s="146" t="s">
        <v>94</v>
      </c>
      <c r="K17" s="147" t="s">
        <v>95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105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59" customFormat="1" ht="18" customHeight="1" spans="1:22">
      <c r="A19" s="365" t="s">
        <v>106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customHeight="1" spans="1:22">
      <c r="A20" s="384" t="s">
        <v>107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ht="21.75" customHeight="1" spans="1:22">
      <c r="A21" s="387" t="s">
        <v>108</v>
      </c>
      <c r="B21" s="116"/>
      <c r="C21" s="388">
        <v>120</v>
      </c>
      <c r="D21" s="388">
        <v>130</v>
      </c>
      <c r="E21" s="388">
        <v>140</v>
      </c>
      <c r="F21" s="388">
        <v>150</v>
      </c>
      <c r="G21" s="388">
        <v>160</v>
      </c>
      <c r="H21" s="389">
        <v>165</v>
      </c>
      <c r="I21" s="116"/>
      <c r="J21" s="390"/>
      <c r="K21" s="293" t="s">
        <v>109</v>
      </c>
    </row>
    <row r="22" ht="23" customHeight="1" spans="1:22">
      <c r="A22" s="391" t="s">
        <v>110</v>
      </c>
      <c r="B22" s="392"/>
      <c r="C22" s="392" t="s">
        <v>94</v>
      </c>
      <c r="D22" s="392" t="s">
        <v>94</v>
      </c>
      <c r="E22" s="392" t="s">
        <v>94</v>
      </c>
      <c r="F22" s="392" t="s">
        <v>94</v>
      </c>
      <c r="G22" s="392" t="s">
        <v>94</v>
      </c>
      <c r="H22" s="392" t="s">
        <v>94</v>
      </c>
      <c r="I22" s="392"/>
      <c r="J22" s="392"/>
      <c r="K22" s="393"/>
    </row>
    <row r="23" ht="23" customHeight="1" spans="1:22">
      <c r="A23" s="391" t="s">
        <v>111</v>
      </c>
      <c r="B23" s="392"/>
      <c r="C23" s="392" t="s">
        <v>94</v>
      </c>
      <c r="D23" s="392" t="s">
        <v>94</v>
      </c>
      <c r="E23" s="392" t="s">
        <v>94</v>
      </c>
      <c r="F23" s="392" t="s">
        <v>94</v>
      </c>
      <c r="G23" s="392" t="s">
        <v>94</v>
      </c>
      <c r="H23" s="392" t="s">
        <v>94</v>
      </c>
      <c r="I23" s="392"/>
      <c r="J23" s="392"/>
      <c r="K23" s="393"/>
    </row>
    <row r="24" ht="23" customHeight="1" spans="1:22">
      <c r="A24" s="391" t="s">
        <v>112</v>
      </c>
      <c r="B24" s="394"/>
      <c r="C24" s="392" t="s">
        <v>94</v>
      </c>
      <c r="D24" s="392" t="s">
        <v>94</v>
      </c>
      <c r="E24" s="392" t="s">
        <v>94</v>
      </c>
      <c r="F24" s="392" t="s">
        <v>94</v>
      </c>
      <c r="G24" s="392" t="s">
        <v>94</v>
      </c>
      <c r="H24" s="392" t="s">
        <v>94</v>
      </c>
      <c r="I24" s="394"/>
      <c r="J24" s="394"/>
      <c r="K24" s="395"/>
    </row>
    <row r="25" ht="23" customHeight="1" spans="1:22">
      <c r="A25" s="396"/>
      <c r="B25" s="397"/>
      <c r="C25" s="392"/>
      <c r="D25" s="392"/>
      <c r="E25" s="392"/>
      <c r="F25" s="392"/>
      <c r="G25" s="392"/>
      <c r="H25" s="392"/>
      <c r="I25" s="397"/>
      <c r="J25" s="397"/>
      <c r="K25" s="395"/>
    </row>
    <row r="26" ht="23" customHeight="1" spans="1:22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395"/>
    </row>
    <row r="27" ht="23" customHeight="1" spans="1:22">
      <c r="A27" s="398"/>
      <c r="B27" s="397"/>
      <c r="C27" s="397"/>
      <c r="D27" s="397"/>
      <c r="E27" s="397"/>
      <c r="F27" s="397"/>
      <c r="G27" s="397"/>
      <c r="H27" s="397"/>
      <c r="I27" s="397"/>
      <c r="J27" s="397"/>
      <c r="K27" s="395"/>
    </row>
    <row r="28" ht="18" customHeight="1" spans="1:22">
      <c r="A28" s="399" t="s">
        <v>113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 t="s">
        <v>112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.75" customHeight="1" spans="1:22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8" customHeight="1" spans="1:22">
      <c r="A31" s="399" t="s">
        <v>114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4.25" spans="1:22">
      <c r="A32" s="408" t="s">
        <v>115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10"/>
    </row>
    <row r="33" ht="15" spans="1:11">
      <c r="A33" s="158" t="s">
        <v>116</v>
      </c>
      <c r="B33" s="159"/>
      <c r="C33" s="146" t="s">
        <v>65</v>
      </c>
      <c r="D33" s="146" t="s">
        <v>66</v>
      </c>
      <c r="E33" s="411" t="s">
        <v>117</v>
      </c>
      <c r="F33" s="412"/>
      <c r="G33" s="412"/>
      <c r="H33" s="412"/>
      <c r="I33" s="412"/>
      <c r="J33" s="412"/>
      <c r="K33" s="413"/>
    </row>
    <row r="34" ht="15" spans="1:11">
      <c r="A34" s="414" t="s">
        <v>118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</row>
    <row r="35" ht="21" customHeight="1" spans="1:11">
      <c r="A35" s="311" t="s">
        <v>119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ht="21" customHeight="1" spans="1:11">
      <c r="A36" s="314" t="s">
        <v>120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ht="21" customHeight="1" spans="1:11">
      <c r="A37" s="314" t="s">
        <v>121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ht="15" spans="1:11">
      <c r="A42" s="307" t="s">
        <v>122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5" spans="1:11">
      <c r="A43" s="365" t="s">
        <v>123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67"/>
    </row>
    <row r="44" ht="14.25" spans="1:11">
      <c r="A44" s="374" t="s">
        <v>124</v>
      </c>
      <c r="B44" s="370" t="s">
        <v>94</v>
      </c>
      <c r="C44" s="370" t="s">
        <v>95</v>
      </c>
      <c r="D44" s="370" t="s">
        <v>87</v>
      </c>
      <c r="E44" s="376" t="s">
        <v>125</v>
      </c>
      <c r="F44" s="370" t="s">
        <v>94</v>
      </c>
      <c r="G44" s="370" t="s">
        <v>95</v>
      </c>
      <c r="H44" s="370" t="s">
        <v>87</v>
      </c>
      <c r="I44" s="376" t="s">
        <v>126</v>
      </c>
      <c r="J44" s="370" t="s">
        <v>94</v>
      </c>
      <c r="K44" s="373" t="s">
        <v>95</v>
      </c>
    </row>
    <row r="45" ht="14.25" spans="1:11">
      <c r="A45" s="303" t="s">
        <v>86</v>
      </c>
      <c r="B45" s="146" t="s">
        <v>94</v>
      </c>
      <c r="C45" s="146" t="s">
        <v>95</v>
      </c>
      <c r="D45" s="146" t="s">
        <v>87</v>
      </c>
      <c r="E45" s="304" t="s">
        <v>93</v>
      </c>
      <c r="F45" s="146" t="s">
        <v>94</v>
      </c>
      <c r="G45" s="146" t="s">
        <v>95</v>
      </c>
      <c r="H45" s="146" t="s">
        <v>87</v>
      </c>
      <c r="I45" s="304" t="s">
        <v>104</v>
      </c>
      <c r="J45" s="146" t="s">
        <v>94</v>
      </c>
      <c r="K45" s="147" t="s">
        <v>95</v>
      </c>
    </row>
    <row r="46" ht="15" spans="1:11">
      <c r="A46" s="266" t="s">
        <v>97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80"/>
    </row>
    <row r="47" ht="15" spans="1:11">
      <c r="A47" s="414" t="s">
        <v>127</v>
      </c>
      <c r="B47" s="414"/>
      <c r="C47" s="414"/>
      <c r="D47" s="414"/>
      <c r="E47" s="414"/>
      <c r="F47" s="414"/>
      <c r="G47" s="414"/>
      <c r="H47" s="414"/>
      <c r="I47" s="414"/>
      <c r="J47" s="414"/>
      <c r="K47" s="414"/>
    </row>
    <row r="48" ht="15" spans="1:11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13"/>
    </row>
    <row r="49" ht="15" spans="1:11">
      <c r="A49" s="415" t="s">
        <v>128</v>
      </c>
      <c r="B49" s="416" t="s">
        <v>129</v>
      </c>
      <c r="C49" s="416"/>
      <c r="D49" s="417" t="s">
        <v>130</v>
      </c>
      <c r="E49" s="418" t="s">
        <v>131</v>
      </c>
      <c r="F49" s="419" t="s">
        <v>132</v>
      </c>
      <c r="G49" s="420">
        <v>46086</v>
      </c>
      <c r="H49" s="421" t="s">
        <v>133</v>
      </c>
      <c r="I49" s="422"/>
      <c r="J49" s="423" t="s">
        <v>134</v>
      </c>
      <c r="K49" s="424"/>
    </row>
    <row r="50" ht="15" spans="1:11">
      <c r="A50" s="414" t="s">
        <v>135</v>
      </c>
      <c r="B50" s="414"/>
      <c r="C50" s="414"/>
      <c r="D50" s="414"/>
      <c r="E50" s="414"/>
      <c r="F50" s="414"/>
      <c r="G50" s="414"/>
      <c r="H50" s="414"/>
      <c r="I50" s="414"/>
      <c r="J50" s="414"/>
      <c r="K50" s="414"/>
    </row>
    <row r="51" ht="15" spans="1:11">
      <c r="A51" s="425" t="s">
        <v>136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7"/>
    </row>
    <row r="52" ht="15" spans="1:11">
      <c r="A52" s="415" t="s">
        <v>128</v>
      </c>
      <c r="B52" s="416" t="s">
        <v>129</v>
      </c>
      <c r="C52" s="416"/>
      <c r="D52" s="417" t="s">
        <v>130</v>
      </c>
      <c r="E52" s="418" t="s">
        <v>131</v>
      </c>
      <c r="F52" s="419" t="s">
        <v>132</v>
      </c>
      <c r="G52" s="420">
        <v>46086</v>
      </c>
      <c r="H52" s="421" t="s">
        <v>133</v>
      </c>
      <c r="I52" s="422"/>
      <c r="J52" s="423" t="s">
        <v>134</v>
      </c>
      <c r="K52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K15" sqref="K15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4" width="13.625" style="91" customWidth="1"/>
    <col min="15" max="15" width="13.625" style="335" customWidth="1"/>
    <col min="16" max="253" width="9" style="91"/>
    <col min="254" max="16384" width="9" style="94"/>
  </cols>
  <sheetData>
    <row r="1" s="91" customFormat="1" ht="29" customHeight="1" spans="1:256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336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104"/>
      <c r="I2" s="337"/>
      <c r="J2" s="98" t="s">
        <v>57</v>
      </c>
      <c r="K2" s="338" t="s">
        <v>56</v>
      </c>
      <c r="L2" s="338"/>
      <c r="M2" s="338"/>
      <c r="N2" s="338"/>
      <c r="O2" s="339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08" t="s">
        <v>138</v>
      </c>
      <c r="B3" s="109" t="s">
        <v>139</v>
      </c>
      <c r="C3" s="110"/>
      <c r="D3" s="109"/>
      <c r="E3" s="109"/>
      <c r="F3" s="109"/>
      <c r="G3" s="109"/>
      <c r="H3" s="111"/>
      <c r="I3" s="340"/>
      <c r="J3" s="341"/>
      <c r="K3" s="112"/>
      <c r="L3" s="112"/>
      <c r="M3" s="112"/>
      <c r="N3" s="112"/>
      <c r="O3" s="342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ht="16.5" spans="1:256">
      <c r="A4" s="108"/>
      <c r="B4" s="113" t="s">
        <v>140</v>
      </c>
      <c r="C4" s="113" t="s">
        <v>141</v>
      </c>
      <c r="D4" s="113" t="s">
        <v>142</v>
      </c>
      <c r="E4" s="113" t="s">
        <v>143</v>
      </c>
      <c r="F4" s="113" t="s">
        <v>144</v>
      </c>
      <c r="G4" s="113" t="s">
        <v>145</v>
      </c>
      <c r="H4" s="114" t="s">
        <v>146</v>
      </c>
      <c r="I4" s="340"/>
      <c r="J4" s="343"/>
      <c r="K4" s="344" t="s">
        <v>112</v>
      </c>
      <c r="L4" s="344" t="s">
        <v>147</v>
      </c>
      <c r="M4" s="344" t="s">
        <v>148</v>
      </c>
      <c r="N4" s="344"/>
      <c r="O4" s="345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08"/>
      <c r="B5" s="116"/>
      <c r="C5" s="116"/>
      <c r="D5" s="117"/>
      <c r="E5" s="117"/>
      <c r="F5" s="117"/>
      <c r="G5" s="117"/>
      <c r="H5" s="114"/>
      <c r="I5" s="340"/>
      <c r="J5" s="346"/>
      <c r="K5" s="347" t="s">
        <v>142</v>
      </c>
      <c r="L5" s="347">
        <v>165</v>
      </c>
      <c r="M5" s="347">
        <v>165</v>
      </c>
      <c r="N5" s="348"/>
      <c r="O5" s="349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5" customHeight="1" spans="1:256">
      <c r="A6" s="119" t="s">
        <v>149</v>
      </c>
      <c r="B6" s="120">
        <f t="shared" ref="B6:B9" si="0">C6-5</f>
        <v>64</v>
      </c>
      <c r="C6" s="120">
        <v>69</v>
      </c>
      <c r="D6" s="120">
        <f>C6+6</f>
        <v>75</v>
      </c>
      <c r="E6" s="120">
        <f>D6+6</f>
        <v>81</v>
      </c>
      <c r="F6" s="120">
        <f>E6+6</f>
        <v>87</v>
      </c>
      <c r="G6" s="120">
        <f t="shared" ref="G6:G9" si="1">F6+3</f>
        <v>90</v>
      </c>
      <c r="H6" s="121" t="s">
        <v>150</v>
      </c>
      <c r="I6" s="340"/>
      <c r="J6" s="346"/>
      <c r="K6" s="350" t="s">
        <v>151</v>
      </c>
      <c r="L6" s="350" t="s">
        <v>152</v>
      </c>
      <c r="M6" s="350" t="s">
        <v>153</v>
      </c>
      <c r="N6" s="350"/>
      <c r="O6" s="351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5" customHeight="1" spans="1:256">
      <c r="A7" s="119" t="s">
        <v>154</v>
      </c>
      <c r="B7" s="120">
        <f>C7-3</f>
        <v>51</v>
      </c>
      <c r="C7" s="120">
        <v>54</v>
      </c>
      <c r="D7" s="120">
        <f>C7+4</f>
        <v>58</v>
      </c>
      <c r="E7" s="120">
        <f>D7+3</f>
        <v>61</v>
      </c>
      <c r="F7" s="120">
        <f>E7+4</f>
        <v>65</v>
      </c>
      <c r="G7" s="120">
        <f>F7+2</f>
        <v>67</v>
      </c>
      <c r="H7" s="121" t="s">
        <v>150</v>
      </c>
      <c r="I7" s="340"/>
      <c r="J7" s="346"/>
      <c r="K7" s="350" t="s">
        <v>155</v>
      </c>
      <c r="L7" s="350" t="s">
        <v>153</v>
      </c>
      <c r="M7" s="350" t="s">
        <v>153</v>
      </c>
      <c r="N7" s="350"/>
      <c r="O7" s="351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5" customHeight="1" spans="1:256">
      <c r="A8" s="119" t="s">
        <v>156</v>
      </c>
      <c r="B8" s="120">
        <f t="shared" si="0"/>
        <v>69</v>
      </c>
      <c r="C8" s="120">
        <v>74</v>
      </c>
      <c r="D8" s="120">
        <f>C8+5</f>
        <v>79</v>
      </c>
      <c r="E8" s="120">
        <f>D8+5</f>
        <v>84</v>
      </c>
      <c r="F8" s="120">
        <f>E8+5</f>
        <v>89</v>
      </c>
      <c r="G8" s="120">
        <f t="shared" si="1"/>
        <v>92</v>
      </c>
      <c r="H8" s="121" t="s">
        <v>150</v>
      </c>
      <c r="I8" s="340"/>
      <c r="J8" s="346"/>
      <c r="K8" s="350"/>
      <c r="L8" s="350" t="s">
        <v>153</v>
      </c>
      <c r="M8" s="350" t="s">
        <v>153</v>
      </c>
      <c r="N8" s="350"/>
      <c r="O8" s="351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5" customHeight="1" spans="1:256">
      <c r="A9" s="119" t="s">
        <v>157</v>
      </c>
      <c r="B9" s="120">
        <f t="shared" si="0"/>
        <v>78</v>
      </c>
      <c r="C9" s="120">
        <v>83</v>
      </c>
      <c r="D9" s="120">
        <f>C9+5</f>
        <v>88</v>
      </c>
      <c r="E9" s="120">
        <f>D9+5</f>
        <v>93</v>
      </c>
      <c r="F9" s="120">
        <f>E9+5</f>
        <v>98</v>
      </c>
      <c r="G9" s="120">
        <f t="shared" si="1"/>
        <v>101</v>
      </c>
      <c r="H9" s="121" t="s">
        <v>158</v>
      </c>
      <c r="I9" s="340"/>
      <c r="J9" s="346"/>
      <c r="K9" s="350" t="s">
        <v>159</v>
      </c>
      <c r="L9" s="350" t="s">
        <v>153</v>
      </c>
      <c r="M9" s="350" t="s">
        <v>160</v>
      </c>
      <c r="N9" s="350"/>
      <c r="O9" s="351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5" customHeight="1" spans="1:256">
      <c r="A10" s="119" t="s">
        <v>161</v>
      </c>
      <c r="B10" s="120">
        <f>C10-1.6</f>
        <v>23.8</v>
      </c>
      <c r="C10" s="120">
        <v>25.4</v>
      </c>
      <c r="D10" s="120">
        <f>C10+1.6</f>
        <v>27</v>
      </c>
      <c r="E10" s="120">
        <f>D10+1.6</f>
        <v>28.6</v>
      </c>
      <c r="F10" s="120">
        <f>E10+1.6</f>
        <v>30.2</v>
      </c>
      <c r="G10" s="120">
        <f>F10+0.9</f>
        <v>31.1</v>
      </c>
      <c r="H10" s="121" t="s">
        <v>158</v>
      </c>
      <c r="I10" s="340"/>
      <c r="J10" s="346"/>
      <c r="K10" s="350" t="s">
        <v>153</v>
      </c>
      <c r="L10" s="350" t="s">
        <v>162</v>
      </c>
      <c r="M10" s="350" t="s">
        <v>153</v>
      </c>
      <c r="N10" s="350"/>
      <c r="O10" s="351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5" customHeight="1" spans="1:256">
      <c r="A11" s="119" t="s">
        <v>163</v>
      </c>
      <c r="B11" s="120">
        <f>C11-1</f>
        <v>18.8</v>
      </c>
      <c r="C11" s="120">
        <v>19.8</v>
      </c>
      <c r="D11" s="120">
        <f>C11+1.2</f>
        <v>21</v>
      </c>
      <c r="E11" s="120">
        <f>D11+1.2</f>
        <v>22.2</v>
      </c>
      <c r="F11" s="120">
        <f>E11+1.2</f>
        <v>23.4</v>
      </c>
      <c r="G11" s="120">
        <f>F11+0.6</f>
        <v>24</v>
      </c>
      <c r="H11" s="121" t="s">
        <v>164</v>
      </c>
      <c r="I11" s="340"/>
      <c r="J11" s="346"/>
      <c r="K11" s="350" t="s">
        <v>159</v>
      </c>
      <c r="L11" s="350" t="s">
        <v>160</v>
      </c>
      <c r="M11" s="350" t="s">
        <v>160</v>
      </c>
      <c r="N11" s="350"/>
      <c r="O11" s="351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5" customHeight="1" spans="1:256">
      <c r="A12" s="119" t="s">
        <v>165</v>
      </c>
      <c r="B12" s="120">
        <f>C12-1.5</f>
        <v>21.5</v>
      </c>
      <c r="C12" s="120">
        <v>23</v>
      </c>
      <c r="D12" s="120">
        <f>C12+1.5</f>
        <v>24.5</v>
      </c>
      <c r="E12" s="120">
        <f>D12+1.5</f>
        <v>26</v>
      </c>
      <c r="F12" s="120">
        <f>E12+1.5</f>
        <v>27.5</v>
      </c>
      <c r="G12" s="120">
        <f>F12+1</f>
        <v>28.5</v>
      </c>
      <c r="H12" s="121" t="s">
        <v>158</v>
      </c>
      <c r="I12" s="340"/>
      <c r="J12" s="346"/>
      <c r="K12" s="350" t="s">
        <v>166</v>
      </c>
      <c r="L12" s="350" t="s">
        <v>159</v>
      </c>
      <c r="M12" s="350" t="s">
        <v>152</v>
      </c>
      <c r="N12" s="350"/>
      <c r="O12" s="351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5" customHeight="1" spans="1:256">
      <c r="A13" s="119" t="s">
        <v>167</v>
      </c>
      <c r="B13" s="120">
        <f>C13-1.8</f>
        <v>30.2</v>
      </c>
      <c r="C13" s="120">
        <v>32</v>
      </c>
      <c r="D13" s="120">
        <f>C13+1.8</f>
        <v>33.8</v>
      </c>
      <c r="E13" s="120">
        <f>D13+1.8</f>
        <v>35.6</v>
      </c>
      <c r="F13" s="120">
        <f>E13+1.8</f>
        <v>37.4</v>
      </c>
      <c r="G13" s="120">
        <f>F13+1.1</f>
        <v>38.5</v>
      </c>
      <c r="H13" s="121">
        <v>0</v>
      </c>
      <c r="I13" s="340"/>
      <c r="J13" s="346"/>
      <c r="K13" s="350" t="s">
        <v>168</v>
      </c>
      <c r="L13" s="350" t="s">
        <v>152</v>
      </c>
      <c r="M13" s="350" t="s">
        <v>168</v>
      </c>
      <c r="N13" s="350"/>
      <c r="O13" s="351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5" customHeight="1" spans="1:256">
      <c r="A14" s="119" t="s">
        <v>169</v>
      </c>
      <c r="B14" s="120">
        <f>C14</f>
        <v>12</v>
      </c>
      <c r="C14" s="120">
        <v>12</v>
      </c>
      <c r="D14" s="120">
        <f>C14+1</f>
        <v>13</v>
      </c>
      <c r="E14" s="120">
        <f>D14</f>
        <v>13</v>
      </c>
      <c r="F14" s="120">
        <v>14.5</v>
      </c>
      <c r="G14" s="120">
        <v>14.5</v>
      </c>
      <c r="H14" s="122"/>
      <c r="I14" s="340"/>
      <c r="J14" s="346"/>
      <c r="K14" s="350" t="s">
        <v>153</v>
      </c>
      <c r="L14" s="350" t="s">
        <v>153</v>
      </c>
      <c r="M14" s="350" t="s">
        <v>153</v>
      </c>
      <c r="N14" s="350"/>
      <c r="O14" s="351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0" customHeight="1" spans="1:256">
      <c r="A15" s="123"/>
      <c r="B15" s="124"/>
      <c r="C15" s="124"/>
      <c r="D15" s="124"/>
      <c r="E15" s="124"/>
      <c r="F15" s="124"/>
      <c r="G15" s="124"/>
      <c r="H15" s="125"/>
      <c r="I15" s="340"/>
      <c r="J15" s="346"/>
      <c r="K15" s="350" t="s">
        <v>170</v>
      </c>
      <c r="L15" s="350"/>
      <c r="M15" s="350"/>
      <c r="N15" s="350"/>
      <c r="O15" s="351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0" customHeight="1" spans="1:256">
      <c r="A16" s="126"/>
      <c r="B16" s="127"/>
      <c r="C16" s="127"/>
      <c r="D16" s="127"/>
      <c r="E16" s="128"/>
      <c r="F16" s="127"/>
      <c r="G16" s="127"/>
      <c r="H16" s="129"/>
      <c r="I16" s="352"/>
      <c r="J16" s="353"/>
      <c r="K16" s="354"/>
      <c r="L16" s="355"/>
      <c r="M16" s="354"/>
      <c r="N16" s="354"/>
      <c r="O16" s="356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="91" customFormat="1" ht="16.5" spans="1:256">
      <c r="A17" s="130"/>
      <c r="B17" s="130"/>
      <c r="C17" s="131"/>
      <c r="D17" s="131"/>
      <c r="E17" s="132"/>
      <c r="F17" s="131"/>
      <c r="G17" s="131"/>
      <c r="H17" s="131"/>
      <c r="O17" s="336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="91" customFormat="1" spans="1:256">
      <c r="A18" s="133" t="s">
        <v>171</v>
      </c>
      <c r="B18" s="133"/>
      <c r="C18" s="134"/>
      <c r="D18" s="134"/>
      <c r="O18" s="336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="91" customFormat="1" spans="1:256">
      <c r="C19" s="92"/>
      <c r="D19" s="92"/>
      <c r="J19" s="135" t="s">
        <v>172</v>
      </c>
      <c r="K19" s="357">
        <v>46086</v>
      </c>
      <c r="L19" s="135" t="s">
        <v>173</v>
      </c>
      <c r="M19" s="135" t="s">
        <v>131</v>
      </c>
      <c r="N19" s="135" t="s">
        <v>174</v>
      </c>
      <c r="O19" s="336" t="s">
        <v>134</v>
      </c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pans="1:256">
      <c r="K20" s="358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6">
      <c r="A1" s="140" t="s">
        <v>175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6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customHeight="1" spans="1:16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6">
      <c r="A4" s="252" t="s">
        <v>61</v>
      </c>
      <c r="B4" s="146"/>
      <c r="C4" s="147"/>
      <c r="D4" s="252" t="s">
        <v>63</v>
      </c>
      <c r="E4" s="253"/>
      <c r="F4" s="254"/>
      <c r="G4" s="255"/>
      <c r="H4" s="252" t="s">
        <v>64</v>
      </c>
      <c r="I4" s="253"/>
      <c r="J4" s="146" t="s">
        <v>65</v>
      </c>
      <c r="K4" s="147" t="s">
        <v>66</v>
      </c>
    </row>
    <row r="5" customHeight="1" spans="1:16">
      <c r="A5" s="256" t="s">
        <v>67</v>
      </c>
      <c r="B5" s="146"/>
      <c r="C5" s="147"/>
      <c r="D5" s="252" t="s">
        <v>69</v>
      </c>
      <c r="E5" s="253"/>
      <c r="F5" s="254"/>
      <c r="G5" s="255"/>
      <c r="H5" s="252" t="s">
        <v>70</v>
      </c>
      <c r="I5" s="253"/>
      <c r="J5" s="146" t="s">
        <v>65</v>
      </c>
      <c r="K5" s="147" t="s">
        <v>66</v>
      </c>
    </row>
    <row r="6" customHeight="1" spans="1:16">
      <c r="A6" s="252" t="s">
        <v>71</v>
      </c>
      <c r="B6" s="257"/>
      <c r="C6" s="258"/>
      <c r="D6" s="256" t="s">
        <v>72</v>
      </c>
      <c r="E6" s="259"/>
      <c r="F6" s="254"/>
      <c r="G6" s="255"/>
      <c r="H6" s="252" t="s">
        <v>73</v>
      </c>
      <c r="I6" s="253"/>
      <c r="J6" s="146" t="s">
        <v>65</v>
      </c>
      <c r="K6" s="147" t="s">
        <v>66</v>
      </c>
    </row>
    <row r="7" customHeight="1" spans="1:16">
      <c r="A7" s="252" t="s">
        <v>74</v>
      </c>
      <c r="B7" s="260"/>
      <c r="C7" s="261"/>
      <c r="D7" s="256" t="s">
        <v>75</v>
      </c>
      <c r="E7" s="262"/>
      <c r="F7" s="254"/>
      <c r="G7" s="255"/>
      <c r="H7" s="252" t="s">
        <v>76</v>
      </c>
      <c r="I7" s="253"/>
      <c r="J7" s="146" t="s">
        <v>65</v>
      </c>
      <c r="K7" s="147" t="s">
        <v>66</v>
      </c>
    </row>
    <row r="8" customHeight="1" spans="1:16">
      <c r="A8" s="263" t="s">
        <v>77</v>
      </c>
      <c r="B8" s="264"/>
      <c r="C8" s="265"/>
      <c r="D8" s="266" t="s">
        <v>79</v>
      </c>
      <c r="E8" s="267"/>
      <c r="F8" s="268"/>
      <c r="G8" s="269"/>
      <c r="H8" s="266" t="s">
        <v>80</v>
      </c>
      <c r="I8" s="267"/>
      <c r="J8" s="270" t="s">
        <v>65</v>
      </c>
      <c r="K8" s="271" t="s">
        <v>66</v>
      </c>
      <c r="P8" s="168" t="s">
        <v>176</v>
      </c>
    </row>
    <row r="9" customHeight="1" spans="1:16">
      <c r="A9" s="272" t="s">
        <v>177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6">
      <c r="A10" s="273" t="s">
        <v>83</v>
      </c>
      <c r="B10" s="274" t="s">
        <v>84</v>
      </c>
      <c r="C10" s="275" t="s">
        <v>85</v>
      </c>
      <c r="D10" s="276"/>
      <c r="E10" s="277" t="s">
        <v>88</v>
      </c>
      <c r="F10" s="274" t="s">
        <v>84</v>
      </c>
      <c r="G10" s="275" t="s">
        <v>85</v>
      </c>
      <c r="H10" s="274"/>
      <c r="I10" s="277" t="s">
        <v>86</v>
      </c>
      <c r="J10" s="274" t="s">
        <v>84</v>
      </c>
      <c r="K10" s="278" t="s">
        <v>85</v>
      </c>
    </row>
    <row r="11" customHeight="1" spans="1:16">
      <c r="A11" s="256" t="s">
        <v>89</v>
      </c>
      <c r="B11" s="279" t="s">
        <v>84</v>
      </c>
      <c r="C11" s="146" t="s">
        <v>85</v>
      </c>
      <c r="D11" s="262"/>
      <c r="E11" s="259" t="s">
        <v>91</v>
      </c>
      <c r="F11" s="279" t="s">
        <v>84</v>
      </c>
      <c r="G11" s="146" t="s">
        <v>85</v>
      </c>
      <c r="H11" s="279"/>
      <c r="I11" s="259" t="s">
        <v>96</v>
      </c>
      <c r="J11" s="279" t="s">
        <v>84</v>
      </c>
      <c r="K11" s="147" t="s">
        <v>85</v>
      </c>
    </row>
    <row r="12" customHeight="1" spans="1:16">
      <c r="A12" s="266" t="s">
        <v>117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80"/>
    </row>
    <row r="13" customHeight="1" spans="1:16">
      <c r="A13" s="281" t="s">
        <v>178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customHeight="1" spans="1:16">
      <c r="A14" s="282" t="s">
        <v>179</v>
      </c>
      <c r="B14" s="283"/>
      <c r="C14" s="283"/>
      <c r="D14" s="283"/>
      <c r="E14" s="283"/>
      <c r="F14" s="283"/>
      <c r="G14" s="283"/>
      <c r="H14" s="284"/>
      <c r="I14" s="285"/>
      <c r="J14" s="285"/>
      <c r="K14" s="286"/>
    </row>
    <row r="15" customHeight="1" spans="1:16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customHeight="1" spans="1:16">
      <c r="A16" s="294"/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customHeight="1" spans="1:11">
      <c r="A17" s="281" t="s">
        <v>180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customHeight="1" spans="1:11">
      <c r="A18" s="295" t="s">
        <v>181</v>
      </c>
      <c r="B18" s="296"/>
      <c r="C18" s="296"/>
      <c r="D18" s="296"/>
      <c r="E18" s="296"/>
      <c r="F18" s="296"/>
      <c r="G18" s="296"/>
      <c r="H18" s="296"/>
      <c r="I18" s="285"/>
      <c r="J18" s="285"/>
      <c r="K18" s="286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customHeight="1" spans="1:11">
      <c r="A20" s="294"/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customHeight="1" spans="1:11">
      <c r="A21" s="297" t="s">
        <v>114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customHeight="1" spans="1:11">
      <c r="A22" s="141" t="s">
        <v>115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5"/>
    </row>
    <row r="23" customHeight="1" spans="1:11">
      <c r="A23" s="158" t="s">
        <v>116</v>
      </c>
      <c r="B23" s="159"/>
      <c r="C23" s="146" t="s">
        <v>65</v>
      </c>
      <c r="D23" s="146" t="s">
        <v>66</v>
      </c>
      <c r="E23" s="156"/>
      <c r="F23" s="156"/>
      <c r="G23" s="156"/>
      <c r="H23" s="156"/>
      <c r="I23" s="156"/>
      <c r="J23" s="156"/>
      <c r="K23" s="157"/>
    </row>
    <row r="24" customHeight="1" spans="1:11">
      <c r="A24" s="298" t="s">
        <v>182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299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customHeight="1" spans="1:11">
      <c r="A26" s="272" t="s">
        <v>123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6" t="s">
        <v>124</v>
      </c>
      <c r="B27" s="275" t="s">
        <v>94</v>
      </c>
      <c r="C27" s="275" t="s">
        <v>95</v>
      </c>
      <c r="D27" s="275" t="s">
        <v>87</v>
      </c>
      <c r="E27" s="247" t="s">
        <v>125</v>
      </c>
      <c r="F27" s="275" t="s">
        <v>94</v>
      </c>
      <c r="G27" s="275" t="s">
        <v>95</v>
      </c>
      <c r="H27" s="275" t="s">
        <v>87</v>
      </c>
      <c r="I27" s="247" t="s">
        <v>126</v>
      </c>
      <c r="J27" s="275" t="s">
        <v>94</v>
      </c>
      <c r="K27" s="278" t="s">
        <v>95</v>
      </c>
    </row>
    <row r="28" customHeight="1" spans="1:11">
      <c r="A28" s="303" t="s">
        <v>86</v>
      </c>
      <c r="B28" s="146" t="s">
        <v>94</v>
      </c>
      <c r="C28" s="146" t="s">
        <v>95</v>
      </c>
      <c r="D28" s="146" t="s">
        <v>87</v>
      </c>
      <c r="E28" s="304" t="s">
        <v>93</v>
      </c>
      <c r="F28" s="146" t="s">
        <v>94</v>
      </c>
      <c r="G28" s="146" t="s">
        <v>95</v>
      </c>
      <c r="H28" s="146" t="s">
        <v>87</v>
      </c>
      <c r="I28" s="304" t="s">
        <v>104</v>
      </c>
      <c r="J28" s="146" t="s">
        <v>94</v>
      </c>
      <c r="K28" s="147" t="s">
        <v>95</v>
      </c>
    </row>
    <row r="29" customHeight="1" spans="1:11">
      <c r="A29" s="252" t="s">
        <v>97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customHeight="1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customHeight="1" spans="1:11">
      <c r="A31" s="310" t="s">
        <v>183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21" customHeight="1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ht="21" customHeight="1" spans="1:1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ht="17.25" customHeight="1" spans="1:11">
      <c r="A43" s="307" t="s">
        <v>122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customHeight="1" spans="1:11">
      <c r="A44" s="310" t="s">
        <v>184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7" t="s">
        <v>117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ht="18" customHeight="1" spans="1:11">
      <c r="A46" s="317" t="s">
        <v>185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ht="21" customHeight="1" spans="1:11">
      <c r="A48" s="320" t="s">
        <v>128</v>
      </c>
      <c r="B48" s="321" t="s">
        <v>129</v>
      </c>
      <c r="C48" s="321"/>
      <c r="D48" s="322" t="s">
        <v>130</v>
      </c>
      <c r="E48" s="322" t="s">
        <v>131</v>
      </c>
      <c r="F48" s="322" t="s">
        <v>132</v>
      </c>
      <c r="G48" s="323"/>
      <c r="H48" s="324" t="s">
        <v>133</v>
      </c>
      <c r="I48" s="324"/>
      <c r="J48" s="321" t="s">
        <v>134</v>
      </c>
      <c r="K48" s="325"/>
    </row>
    <row r="49" customHeight="1" spans="1:11">
      <c r="A49" s="326" t="s">
        <v>135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ht="21" customHeight="1" spans="1:11">
      <c r="A52" s="320" t="s">
        <v>128</v>
      </c>
      <c r="B52" s="321" t="s">
        <v>129</v>
      </c>
      <c r="C52" s="321"/>
      <c r="D52" s="322" t="s">
        <v>130</v>
      </c>
      <c r="E52" s="322" t="s">
        <v>131</v>
      </c>
      <c r="F52" s="322" t="s">
        <v>132</v>
      </c>
      <c r="G52" s="323"/>
      <c r="H52" s="324" t="s">
        <v>133</v>
      </c>
      <c r="I52" s="324"/>
      <c r="J52" s="321" t="s">
        <v>134</v>
      </c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A6" sqref="A6:G14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4.875" style="91" customWidth="1"/>
    <col min="9" max="12" width="13.625" style="91" customWidth="1"/>
    <col min="13" max="14" width="13.625" style="219" customWidth="1"/>
    <col min="15" max="246" width="9" style="91"/>
    <col min="247" max="16384" width="9" style="94"/>
  </cols>
  <sheetData>
    <row r="1" s="91" customFormat="1" ht="29" customHeight="1" spans="1:249">
      <c r="A1" s="95" t="s">
        <v>137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220"/>
      <c r="N1" s="220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</row>
    <row r="2" s="91" customFormat="1" ht="20" customHeight="1" spans="1:249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221"/>
      <c r="I2" s="106" t="s">
        <v>57</v>
      </c>
      <c r="J2" s="107"/>
      <c r="K2" s="107"/>
      <c r="L2" s="107"/>
      <c r="M2" s="71"/>
      <c r="N2" s="71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</row>
    <row r="3" s="91" customFormat="1" spans="1:249">
      <c r="A3" s="108" t="s">
        <v>138</v>
      </c>
      <c r="B3" s="109" t="s">
        <v>139</v>
      </c>
      <c r="C3" s="110"/>
      <c r="D3" s="109"/>
      <c r="E3" s="109"/>
      <c r="F3" s="109"/>
      <c r="G3" s="109"/>
      <c r="H3" s="222"/>
      <c r="I3" s="112"/>
      <c r="J3" s="112"/>
      <c r="K3" s="112"/>
      <c r="L3" s="112"/>
      <c r="M3" s="112"/>
      <c r="N3" s="71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</row>
    <row r="4" s="91" customFormat="1" spans="1:249">
      <c r="A4" s="108"/>
      <c r="B4" s="115" t="s">
        <v>140</v>
      </c>
      <c r="C4" s="115" t="s">
        <v>141</v>
      </c>
      <c r="D4" s="115" t="s">
        <v>186</v>
      </c>
      <c r="E4" s="115" t="s">
        <v>187</v>
      </c>
      <c r="F4" s="115" t="s">
        <v>188</v>
      </c>
      <c r="G4" s="115" t="s">
        <v>189</v>
      </c>
      <c r="H4" s="223" t="s">
        <v>146</v>
      </c>
      <c r="I4" s="224" t="s">
        <v>190</v>
      </c>
      <c r="J4" s="224" t="s">
        <v>191</v>
      </c>
      <c r="K4" s="224" t="s">
        <v>190</v>
      </c>
      <c r="L4" s="224" t="s">
        <v>192</v>
      </c>
      <c r="M4" s="224" t="s">
        <v>190</v>
      </c>
      <c r="N4" s="224" t="s">
        <v>191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</row>
    <row r="5" s="91" customFormat="1" ht="20" customHeight="1" spans="1:249">
      <c r="A5" s="108"/>
      <c r="B5" s="116"/>
      <c r="C5" s="116"/>
      <c r="D5" s="117"/>
      <c r="E5" s="117"/>
      <c r="F5" s="117"/>
      <c r="G5" s="117"/>
      <c r="H5" s="223"/>
      <c r="I5" s="115" t="s">
        <v>140</v>
      </c>
      <c r="J5" s="115" t="s">
        <v>141</v>
      </c>
      <c r="K5" s="115" t="s">
        <v>186</v>
      </c>
      <c r="L5" s="115" t="s">
        <v>187</v>
      </c>
      <c r="M5" s="115" t="s">
        <v>188</v>
      </c>
      <c r="N5" s="115" t="s">
        <v>189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</row>
    <row r="6" s="91" customFormat="1" ht="25" customHeight="1" spans="1:249">
      <c r="A6" s="225"/>
      <c r="B6" s="226"/>
      <c r="C6" s="226"/>
      <c r="D6" s="226"/>
      <c r="E6" s="226"/>
      <c r="F6" s="226"/>
      <c r="G6" s="227"/>
      <c r="H6" s="228" t="s">
        <v>150</v>
      </c>
      <c r="I6" s="229"/>
      <c r="J6" s="118"/>
      <c r="K6" s="118"/>
      <c r="L6" s="118"/>
      <c r="M6" s="229"/>
      <c r="N6" s="229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</row>
    <row r="7" s="91" customFormat="1" ht="25" customHeight="1" spans="1:249">
      <c r="A7" s="230"/>
      <c r="B7" s="226"/>
      <c r="C7" s="226"/>
      <c r="D7" s="226"/>
      <c r="E7" s="226"/>
      <c r="F7" s="226"/>
      <c r="G7" s="227"/>
      <c r="H7" s="228" t="s">
        <v>150</v>
      </c>
      <c r="I7" s="229"/>
      <c r="J7" s="118"/>
      <c r="K7" s="118"/>
      <c r="L7" s="118"/>
      <c r="M7" s="229"/>
      <c r="N7" s="229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</row>
    <row r="8" s="91" customFormat="1" ht="25" customHeight="1" spans="1:249">
      <c r="A8" s="230"/>
      <c r="B8" s="226"/>
      <c r="C8" s="226"/>
      <c r="D8" s="226"/>
      <c r="E8" s="226"/>
      <c r="F8" s="226"/>
      <c r="G8" s="227"/>
      <c r="H8" s="228" t="s">
        <v>150</v>
      </c>
      <c r="I8" s="229"/>
      <c r="J8" s="118"/>
      <c r="K8" s="118"/>
      <c r="L8" s="118"/>
      <c r="M8" s="118"/>
      <c r="N8" s="229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</row>
    <row r="9" s="91" customFormat="1" ht="25" customHeight="1" spans="1:249">
      <c r="A9" s="225"/>
      <c r="B9" s="226"/>
      <c r="C9" s="226"/>
      <c r="D9" s="226"/>
      <c r="E9" s="226"/>
      <c r="F9" s="226"/>
      <c r="G9" s="227"/>
      <c r="H9" s="228" t="s">
        <v>158</v>
      </c>
      <c r="I9" s="229"/>
      <c r="J9" s="118"/>
      <c r="K9" s="118"/>
      <c r="L9" s="118"/>
      <c r="M9" s="229"/>
      <c r="N9" s="229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</row>
    <row r="10" s="91" customFormat="1" ht="25" customHeight="1" spans="1:249">
      <c r="A10" s="119"/>
      <c r="B10" s="226"/>
      <c r="C10" s="226"/>
      <c r="D10" s="226"/>
      <c r="E10" s="226"/>
      <c r="F10" s="226"/>
      <c r="G10" s="227"/>
      <c r="H10" s="228" t="s">
        <v>158</v>
      </c>
      <c r="I10" s="229"/>
      <c r="J10" s="118"/>
      <c r="K10" s="118"/>
      <c r="L10" s="118"/>
      <c r="M10" s="229"/>
      <c r="N10" s="229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</row>
    <row r="11" s="91" customFormat="1" ht="25" customHeight="1" spans="1:249">
      <c r="A11" s="225"/>
      <c r="B11" s="226"/>
      <c r="C11" s="226"/>
      <c r="D11" s="226"/>
      <c r="E11" s="226"/>
      <c r="F11" s="226"/>
      <c r="G11" s="227"/>
      <c r="H11" s="228" t="s">
        <v>164</v>
      </c>
      <c r="I11" s="229"/>
      <c r="J11" s="118"/>
      <c r="K11" s="118"/>
      <c r="L11" s="118"/>
      <c r="M11" s="118"/>
      <c r="N11" s="229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</row>
    <row r="12" s="91" customFormat="1" ht="25" customHeight="1" spans="1:249">
      <c r="A12" s="225"/>
      <c r="B12" s="226"/>
      <c r="C12" s="226"/>
      <c r="D12" s="226"/>
      <c r="E12" s="226"/>
      <c r="F12" s="226"/>
      <c r="G12" s="227"/>
      <c r="H12" s="228" t="s">
        <v>158</v>
      </c>
      <c r="I12" s="229"/>
      <c r="J12" s="118"/>
      <c r="K12" s="118"/>
      <c r="L12" s="118"/>
      <c r="M12" s="118"/>
      <c r="N12" s="229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</row>
    <row r="13" s="91" customFormat="1" ht="25" customHeight="1" spans="1:249">
      <c r="A13" s="225"/>
      <c r="B13" s="226"/>
      <c r="C13" s="226"/>
      <c r="D13" s="226"/>
      <c r="E13" s="226"/>
      <c r="F13" s="226"/>
      <c r="G13" s="227"/>
      <c r="H13" s="228">
        <v>0</v>
      </c>
      <c r="I13" s="229"/>
      <c r="J13" s="118"/>
      <c r="K13" s="229"/>
      <c r="L13" s="118"/>
      <c r="M13" s="118"/>
      <c r="N13" s="229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</row>
    <row r="14" s="91" customFormat="1" ht="25" customHeight="1" spans="1:249">
      <c r="A14" s="225"/>
      <c r="B14" s="231"/>
      <c r="C14" s="231"/>
      <c r="D14" s="231"/>
      <c r="E14" s="231"/>
      <c r="F14" s="232"/>
      <c r="G14" s="233"/>
      <c r="H14" s="234"/>
      <c r="I14" s="118"/>
      <c r="J14" s="118"/>
      <c r="K14" s="118"/>
      <c r="L14" s="118"/>
      <c r="M14" s="118"/>
      <c r="N14" s="229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</row>
    <row r="15" s="91" customFormat="1" ht="25" customHeight="1" spans="1:249">
      <c r="A15" s="123"/>
      <c r="B15" s="124"/>
      <c r="C15" s="124"/>
      <c r="D15" s="124"/>
      <c r="E15" s="124"/>
      <c r="F15" s="124"/>
      <c r="G15" s="124"/>
      <c r="H15" s="235"/>
      <c r="I15" s="118"/>
      <c r="J15" s="118"/>
      <c r="K15" s="118"/>
      <c r="L15" s="118"/>
      <c r="M15" s="118"/>
      <c r="N15" s="229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</row>
    <row r="16" s="91" customFormat="1" ht="17.25" spans="1:249">
      <c r="A16" s="126"/>
      <c r="B16" s="127"/>
      <c r="C16" s="127"/>
      <c r="D16" s="127"/>
      <c r="E16" s="128"/>
      <c r="F16" s="127"/>
      <c r="G16" s="127"/>
      <c r="H16" s="236"/>
      <c r="I16" s="237"/>
      <c r="J16" s="237"/>
      <c r="K16" s="237"/>
      <c r="L16" s="237"/>
      <c r="M16" s="71"/>
      <c r="N16" s="71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</row>
    <row r="17" s="91" customFormat="1" spans="1:249">
      <c r="A17" s="133" t="s">
        <v>171</v>
      </c>
      <c r="B17" s="133"/>
      <c r="C17" s="134"/>
      <c r="M17" s="220"/>
      <c r="N17" s="220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</row>
    <row r="18" s="91" customFormat="1" spans="1:249">
      <c r="C18" s="92"/>
      <c r="I18" s="135" t="s">
        <v>172</v>
      </c>
      <c r="J18" s="238"/>
      <c r="K18" s="135" t="s">
        <v>173</v>
      </c>
      <c r="L18" s="135" t="s">
        <v>131</v>
      </c>
      <c r="M18" s="135" t="s">
        <v>174</v>
      </c>
      <c r="N18" s="220" t="s">
        <v>134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N36" sqref="N36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193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3">
      <c r="A2" s="141" t="s">
        <v>53</v>
      </c>
      <c r="B2" s="142" t="s">
        <v>54</v>
      </c>
      <c r="C2" s="142"/>
      <c r="D2" s="143" t="s">
        <v>61</v>
      </c>
      <c r="E2" s="144" t="str">
        <f>首期!B4</f>
        <v>QAMMAO84332</v>
      </c>
      <c r="F2" s="145" t="s">
        <v>194</v>
      </c>
      <c r="G2" s="146" t="s">
        <v>195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74</v>
      </c>
      <c r="B3" s="152">
        <v>1332</v>
      </c>
      <c r="C3" s="152"/>
      <c r="D3" s="153" t="s">
        <v>196</v>
      </c>
      <c r="E3" s="154">
        <v>45736</v>
      </c>
      <c r="F3" s="155"/>
      <c r="G3" s="155"/>
      <c r="H3" s="156" t="s">
        <v>197</v>
      </c>
      <c r="I3" s="156"/>
      <c r="J3" s="156"/>
      <c r="K3" s="157"/>
    </row>
    <row r="4" ht="18" customHeight="1" spans="1:13">
      <c r="A4" s="158" t="s">
        <v>71</v>
      </c>
      <c r="B4" s="152">
        <v>3</v>
      </c>
      <c r="C4" s="152">
        <v>6</v>
      </c>
      <c r="D4" s="159" t="s">
        <v>198</v>
      </c>
      <c r="E4" s="155" t="s">
        <v>199</v>
      </c>
      <c r="F4" s="155"/>
      <c r="G4" s="155"/>
      <c r="H4" s="159" t="s">
        <v>200</v>
      </c>
      <c r="I4" s="159"/>
      <c r="J4" s="160" t="s">
        <v>65</v>
      </c>
      <c r="K4" s="161" t="s">
        <v>66</v>
      </c>
    </row>
    <row r="5" ht="18" customHeight="1" spans="1:13">
      <c r="A5" s="158" t="s">
        <v>201</v>
      </c>
      <c r="B5" s="152">
        <v>1</v>
      </c>
      <c r="C5" s="152"/>
      <c r="D5" s="153" t="s">
        <v>202</v>
      </c>
      <c r="E5" s="153"/>
      <c r="G5" s="153"/>
      <c r="H5" s="159" t="s">
        <v>203</v>
      </c>
      <c r="I5" s="159"/>
      <c r="J5" s="160" t="s">
        <v>65</v>
      </c>
      <c r="K5" s="161" t="s">
        <v>66</v>
      </c>
    </row>
    <row r="6" ht="18" customHeight="1" spans="1:13">
      <c r="A6" s="162" t="s">
        <v>204</v>
      </c>
      <c r="B6" s="163">
        <v>125</v>
      </c>
      <c r="C6" s="163"/>
      <c r="D6" s="164" t="s">
        <v>205</v>
      </c>
      <c r="E6" s="165"/>
      <c r="F6" s="165"/>
      <c r="G6" s="164"/>
      <c r="H6" s="166" t="s">
        <v>206</v>
      </c>
      <c r="I6" s="166"/>
      <c r="J6" s="165" t="s">
        <v>65</v>
      </c>
      <c r="K6" s="167" t="s">
        <v>66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207</v>
      </c>
      <c r="B8" s="145" t="s">
        <v>208</v>
      </c>
      <c r="C8" s="145" t="s">
        <v>209</v>
      </c>
      <c r="D8" s="145" t="s">
        <v>210</v>
      </c>
      <c r="E8" s="145" t="s">
        <v>211</v>
      </c>
      <c r="F8" s="145" t="s">
        <v>212</v>
      </c>
      <c r="G8" s="173" t="s">
        <v>77</v>
      </c>
      <c r="H8" s="174"/>
      <c r="I8" s="174" t="s">
        <v>213</v>
      </c>
      <c r="J8" s="174"/>
      <c r="K8" s="175"/>
    </row>
    <row r="9" ht="18" customHeight="1" spans="1:13">
      <c r="A9" s="158" t="s">
        <v>214</v>
      </c>
      <c r="B9" s="159"/>
      <c r="C9" s="160" t="s">
        <v>65</v>
      </c>
      <c r="D9" s="160" t="s">
        <v>66</v>
      </c>
      <c r="E9" s="153" t="s">
        <v>215</v>
      </c>
      <c r="F9" s="176" t="s">
        <v>216</v>
      </c>
      <c r="G9" s="177"/>
      <c r="H9" s="178"/>
      <c r="I9" s="178"/>
      <c r="J9" s="178"/>
      <c r="K9" s="179"/>
    </row>
    <row r="10" ht="18" customHeight="1" spans="1:13">
      <c r="A10" s="158" t="s">
        <v>217</v>
      </c>
      <c r="B10" s="159"/>
      <c r="C10" s="160" t="s">
        <v>65</v>
      </c>
      <c r="D10" s="160" t="s">
        <v>66</v>
      </c>
      <c r="E10" s="153" t="s">
        <v>218</v>
      </c>
      <c r="F10" s="176" t="s">
        <v>219</v>
      </c>
      <c r="G10" s="177" t="s">
        <v>220</v>
      </c>
      <c r="H10" s="178"/>
      <c r="I10" s="178"/>
      <c r="J10" s="178"/>
      <c r="K10" s="179"/>
    </row>
    <row r="11" ht="18" customHeight="1" spans="1:13">
      <c r="A11" s="180" t="s">
        <v>177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88</v>
      </c>
      <c r="B12" s="160" t="s">
        <v>84</v>
      </c>
      <c r="C12" s="160" t="s">
        <v>85</v>
      </c>
      <c r="D12" s="176"/>
      <c r="E12" s="153" t="s">
        <v>86</v>
      </c>
      <c r="F12" s="160" t="s">
        <v>84</v>
      </c>
      <c r="G12" s="160" t="s">
        <v>85</v>
      </c>
      <c r="H12" s="160"/>
      <c r="I12" s="153" t="s">
        <v>221</v>
      </c>
      <c r="J12" s="160" t="s">
        <v>84</v>
      </c>
      <c r="K12" s="161" t="s">
        <v>85</v>
      </c>
    </row>
    <row r="13" ht="18" customHeight="1" spans="1:13">
      <c r="A13" s="151" t="s">
        <v>91</v>
      </c>
      <c r="B13" s="160" t="s">
        <v>84</v>
      </c>
      <c r="C13" s="160" t="s">
        <v>85</v>
      </c>
      <c r="D13" s="176"/>
      <c r="E13" s="153" t="s">
        <v>96</v>
      </c>
      <c r="F13" s="160" t="s">
        <v>84</v>
      </c>
      <c r="G13" s="160" t="s">
        <v>85</v>
      </c>
      <c r="H13" s="160"/>
      <c r="I13" s="153" t="s">
        <v>222</v>
      </c>
      <c r="J13" s="160" t="s">
        <v>84</v>
      </c>
      <c r="K13" s="161" t="s">
        <v>85</v>
      </c>
    </row>
    <row r="14" ht="18" customHeight="1" spans="1:13">
      <c r="A14" s="162" t="s">
        <v>223</v>
      </c>
      <c r="B14" s="165" t="s">
        <v>84</v>
      </c>
      <c r="C14" s="165" t="s">
        <v>85</v>
      </c>
      <c r="D14" s="183"/>
      <c r="E14" s="164" t="s">
        <v>224</v>
      </c>
      <c r="F14" s="165" t="s">
        <v>84</v>
      </c>
      <c r="G14" s="165" t="s">
        <v>85</v>
      </c>
      <c r="H14" s="165"/>
      <c r="I14" s="164" t="s">
        <v>225</v>
      </c>
      <c r="J14" s="165" t="s">
        <v>84</v>
      </c>
      <c r="K14" s="167" t="s">
        <v>85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226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227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228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116</v>
      </c>
      <c r="B24" s="159"/>
      <c r="C24" s="160" t="s">
        <v>65</v>
      </c>
      <c r="D24" s="160" t="s">
        <v>66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229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230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00" t="s">
        <v>231</v>
      </c>
    </row>
    <row r="28" ht="23" customHeight="1" spans="1:11">
      <c r="A28" s="188" t="s">
        <v>232</v>
      </c>
      <c r="B28" s="189"/>
      <c r="C28" s="189"/>
      <c r="D28" s="189"/>
      <c r="E28" s="189"/>
      <c r="F28" s="189"/>
      <c r="G28" s="189"/>
      <c r="H28" s="189"/>
      <c r="I28" s="189"/>
      <c r="J28" s="201"/>
      <c r="K28" s="202">
        <v>1</v>
      </c>
    </row>
    <row r="29" ht="23" customHeight="1" spans="1:11">
      <c r="A29" s="188" t="s">
        <v>233</v>
      </c>
      <c r="B29" s="189"/>
      <c r="C29" s="189"/>
      <c r="D29" s="189"/>
      <c r="E29" s="189"/>
      <c r="F29" s="189"/>
      <c r="G29" s="189"/>
      <c r="H29" s="189"/>
      <c r="I29" s="189"/>
      <c r="J29" s="201"/>
      <c r="K29" s="179">
        <v>1</v>
      </c>
    </row>
    <row r="30" ht="23" customHeight="1" spans="1:11">
      <c r="A30" s="188" t="s">
        <v>234</v>
      </c>
      <c r="B30" s="189"/>
      <c r="C30" s="189"/>
      <c r="D30" s="189"/>
      <c r="E30" s="189"/>
      <c r="F30" s="189"/>
      <c r="G30" s="189"/>
      <c r="H30" s="189"/>
      <c r="I30" s="189"/>
      <c r="J30" s="201"/>
      <c r="K30" s="179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1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1"/>
      <c r="K32" s="20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1"/>
      <c r="K33" s="20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1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1"/>
      <c r="K35" s="205"/>
    </row>
    <row r="36" ht="23" customHeight="1" spans="1:11">
      <c r="A36" s="206" t="s">
        <v>235</v>
      </c>
      <c r="B36" s="207"/>
      <c r="C36" s="207"/>
      <c r="D36" s="207"/>
      <c r="E36" s="207"/>
      <c r="F36" s="207"/>
      <c r="G36" s="207"/>
      <c r="H36" s="207"/>
      <c r="I36" s="207"/>
      <c r="J36" s="208"/>
      <c r="K36" s="209">
        <f>SUM(K28:K35)</f>
        <v>4</v>
      </c>
    </row>
    <row r="37" ht="18.75" customHeight="1" spans="1:11">
      <c r="A37" s="210" t="s">
        <v>236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="138" customFormat="1" ht="18.75" customHeight="1" spans="1:11">
      <c r="A38" s="158" t="s">
        <v>237</v>
      </c>
      <c r="B38" s="159"/>
      <c r="C38" s="159"/>
      <c r="D38" s="156" t="s">
        <v>238</v>
      </c>
      <c r="E38" s="156"/>
      <c r="F38" s="213" t="s">
        <v>239</v>
      </c>
      <c r="G38" s="214"/>
      <c r="H38" s="159" t="s">
        <v>240</v>
      </c>
      <c r="I38" s="159"/>
      <c r="J38" s="159" t="s">
        <v>241</v>
      </c>
      <c r="K38" s="186"/>
    </row>
    <row r="39" ht="18.75" customHeight="1" spans="1:11">
      <c r="A39" s="158" t="s">
        <v>117</v>
      </c>
      <c r="B39" s="159" t="s">
        <v>242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128</v>
      </c>
      <c r="B42" s="215" t="s">
        <v>243</v>
      </c>
      <c r="C42" s="215"/>
      <c r="D42" s="164" t="s">
        <v>244</v>
      </c>
      <c r="E42" s="183" t="s">
        <v>131</v>
      </c>
      <c r="F42" s="164" t="s">
        <v>132</v>
      </c>
      <c r="G42" s="216"/>
      <c r="H42" s="217" t="s">
        <v>133</v>
      </c>
      <c r="I42" s="217"/>
      <c r="J42" s="215" t="s">
        <v>134</v>
      </c>
      <c r="K42" s="21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J23" sqref="J23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5.375" style="91" customWidth="1"/>
    <col min="9" max="9" width="2.75" style="91" customWidth="1"/>
    <col min="10" max="11" width="15.625" style="91" customWidth="1"/>
    <col min="12" max="12" width="17.875" style="91" customWidth="1"/>
    <col min="13" max="13" width="18.625" style="93" customWidth="1"/>
    <col min="14" max="15" width="15.625" style="93" customWidth="1"/>
    <col min="16" max="253" width="9" style="91"/>
    <col min="254" max="16384" width="9" style="94"/>
  </cols>
  <sheetData>
    <row r="1" s="91" customFormat="1" ht="29" customHeight="1" spans="1:256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104"/>
      <c r="I2" s="105"/>
      <c r="J2" s="106" t="s">
        <v>57</v>
      </c>
      <c r="K2" s="107" t="s">
        <v>56</v>
      </c>
      <c r="L2" s="107"/>
      <c r="M2" s="107"/>
      <c r="N2" s="107"/>
      <c r="O2" s="107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08" t="s">
        <v>138</v>
      </c>
      <c r="B3" s="109" t="s">
        <v>139</v>
      </c>
      <c r="C3" s="110"/>
      <c r="D3" s="109"/>
      <c r="E3" s="109"/>
      <c r="F3" s="109"/>
      <c r="G3" s="109"/>
      <c r="H3" s="111"/>
      <c r="I3" s="105"/>
      <c r="J3" s="112"/>
      <c r="K3" s="112"/>
      <c r="L3" s="112"/>
      <c r="M3" s="112"/>
      <c r="N3" s="112"/>
      <c r="O3" s="112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spans="1:256">
      <c r="A4" s="108"/>
      <c r="B4" s="113" t="s">
        <v>140</v>
      </c>
      <c r="C4" s="113" t="s">
        <v>141</v>
      </c>
      <c r="D4" s="113" t="s">
        <v>142</v>
      </c>
      <c r="E4" s="113" t="s">
        <v>143</v>
      </c>
      <c r="F4" s="113" t="s">
        <v>144</v>
      </c>
      <c r="G4" s="113" t="s">
        <v>145</v>
      </c>
      <c r="H4" s="114" t="s">
        <v>146</v>
      </c>
      <c r="I4" s="105"/>
      <c r="J4" s="115" t="s">
        <v>140</v>
      </c>
      <c r="K4" s="115" t="s">
        <v>141</v>
      </c>
      <c r="L4" s="115" t="s">
        <v>186</v>
      </c>
      <c r="M4" s="115" t="s">
        <v>187</v>
      </c>
      <c r="N4" s="115" t="s">
        <v>188</v>
      </c>
      <c r="O4" s="115" t="s">
        <v>189</v>
      </c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08"/>
      <c r="B5" s="116"/>
      <c r="C5" s="116"/>
      <c r="D5" s="117"/>
      <c r="E5" s="117"/>
      <c r="F5" s="117"/>
      <c r="G5" s="117"/>
      <c r="H5" s="114"/>
      <c r="I5" s="105"/>
      <c r="J5" s="118"/>
      <c r="K5" s="118"/>
      <c r="L5" s="118"/>
      <c r="M5" s="118"/>
      <c r="N5" s="118"/>
      <c r="O5" s="118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1" customHeight="1" spans="1:256">
      <c r="A6" s="119" t="s">
        <v>149</v>
      </c>
      <c r="B6" s="120">
        <f t="shared" ref="B6:B9" si="0">C6-5</f>
        <v>64</v>
      </c>
      <c r="C6" s="120">
        <v>69</v>
      </c>
      <c r="D6" s="120">
        <f>C6+6</f>
        <v>75</v>
      </c>
      <c r="E6" s="120">
        <f>D6+6</f>
        <v>81</v>
      </c>
      <c r="F6" s="120">
        <f>E6+6</f>
        <v>87</v>
      </c>
      <c r="G6" s="120">
        <f t="shared" ref="G6:G9" si="1">F6+3</f>
        <v>90</v>
      </c>
      <c r="H6" s="121" t="s">
        <v>150</v>
      </c>
      <c r="I6" s="105"/>
      <c r="J6" s="118"/>
      <c r="K6" s="118"/>
      <c r="L6" s="118"/>
      <c r="M6" s="118"/>
      <c r="N6" s="118"/>
      <c r="O6" s="118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1" customHeight="1" spans="1:256">
      <c r="A7" s="119" t="s">
        <v>154</v>
      </c>
      <c r="B7" s="120">
        <f>C7-3</f>
        <v>51</v>
      </c>
      <c r="C7" s="120">
        <v>54</v>
      </c>
      <c r="D7" s="120">
        <f>C7+4</f>
        <v>58</v>
      </c>
      <c r="E7" s="120">
        <f>D7+3</f>
        <v>61</v>
      </c>
      <c r="F7" s="120">
        <f>E7+4</f>
        <v>65</v>
      </c>
      <c r="G7" s="120">
        <f>F7+2</f>
        <v>67</v>
      </c>
      <c r="H7" s="121" t="s">
        <v>150</v>
      </c>
      <c r="I7" s="105"/>
      <c r="J7" s="118"/>
      <c r="K7" s="118"/>
      <c r="L7" s="118"/>
      <c r="M7" s="118"/>
      <c r="N7" s="118"/>
      <c r="O7" s="118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1" customHeight="1" spans="1:256">
      <c r="A8" s="119" t="s">
        <v>156</v>
      </c>
      <c r="B8" s="120">
        <f t="shared" si="0"/>
        <v>69</v>
      </c>
      <c r="C8" s="120">
        <v>74</v>
      </c>
      <c r="D8" s="120">
        <f>C8+5</f>
        <v>79</v>
      </c>
      <c r="E8" s="120">
        <f>D8+5</f>
        <v>84</v>
      </c>
      <c r="F8" s="120">
        <f>E8+5</f>
        <v>89</v>
      </c>
      <c r="G8" s="120">
        <f t="shared" si="1"/>
        <v>92</v>
      </c>
      <c r="H8" s="121" t="s">
        <v>150</v>
      </c>
      <c r="I8" s="105"/>
      <c r="J8" s="118"/>
      <c r="K8" s="118"/>
      <c r="L8" s="118"/>
      <c r="M8" s="118"/>
      <c r="N8" s="118"/>
      <c r="O8" s="118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1" customHeight="1" spans="1:256">
      <c r="A9" s="119" t="s">
        <v>157</v>
      </c>
      <c r="B9" s="120">
        <f t="shared" si="0"/>
        <v>78</v>
      </c>
      <c r="C9" s="120">
        <v>83</v>
      </c>
      <c r="D9" s="120">
        <f>C9+5</f>
        <v>88</v>
      </c>
      <c r="E9" s="120">
        <f>D9+5</f>
        <v>93</v>
      </c>
      <c r="F9" s="120">
        <f>E9+5</f>
        <v>98</v>
      </c>
      <c r="G9" s="120">
        <f t="shared" si="1"/>
        <v>101</v>
      </c>
      <c r="H9" s="121" t="s">
        <v>158</v>
      </c>
      <c r="I9" s="105"/>
      <c r="J9" s="118"/>
      <c r="K9" s="118"/>
      <c r="L9" s="118"/>
      <c r="M9" s="118"/>
      <c r="N9" s="118"/>
      <c r="O9" s="118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1" customHeight="1" spans="1:256">
      <c r="A10" s="119" t="s">
        <v>161</v>
      </c>
      <c r="B10" s="120">
        <f>C10-1.6</f>
        <v>23.8</v>
      </c>
      <c r="C10" s="120">
        <v>25.4</v>
      </c>
      <c r="D10" s="120">
        <f>C10+1.6</f>
        <v>27</v>
      </c>
      <c r="E10" s="120">
        <f>D10+1.6</f>
        <v>28.6</v>
      </c>
      <c r="F10" s="120">
        <f>E10+1.6</f>
        <v>30.2</v>
      </c>
      <c r="G10" s="120">
        <f>F10+0.9</f>
        <v>31.1</v>
      </c>
      <c r="H10" s="121" t="s">
        <v>158</v>
      </c>
      <c r="I10" s="105"/>
      <c r="J10" s="118"/>
      <c r="K10" s="118"/>
      <c r="L10" s="118"/>
      <c r="M10" s="118"/>
      <c r="N10" s="118"/>
      <c r="O10" s="11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1" customHeight="1" spans="1:256">
      <c r="A11" s="119" t="s">
        <v>163</v>
      </c>
      <c r="B11" s="120">
        <f>C11-1</f>
        <v>18.8</v>
      </c>
      <c r="C11" s="120">
        <v>19.8</v>
      </c>
      <c r="D11" s="120">
        <f>C11+1.2</f>
        <v>21</v>
      </c>
      <c r="E11" s="120">
        <f>D11+1.2</f>
        <v>22.2</v>
      </c>
      <c r="F11" s="120">
        <f>E11+1.2</f>
        <v>23.4</v>
      </c>
      <c r="G11" s="120">
        <f>F11+0.6</f>
        <v>24</v>
      </c>
      <c r="H11" s="121" t="s">
        <v>164</v>
      </c>
      <c r="I11" s="105"/>
      <c r="J11" s="118"/>
      <c r="K11" s="118"/>
      <c r="L11" s="118"/>
      <c r="M11" s="118"/>
      <c r="N11" s="118"/>
      <c r="O11" s="118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1" customHeight="1" spans="1:256">
      <c r="A12" s="119" t="s">
        <v>165</v>
      </c>
      <c r="B12" s="120">
        <f>C12-1.5</f>
        <v>21.5</v>
      </c>
      <c r="C12" s="120">
        <v>23</v>
      </c>
      <c r="D12" s="120">
        <f>C12+1.5</f>
        <v>24.5</v>
      </c>
      <c r="E12" s="120">
        <f>D12+1.5</f>
        <v>26</v>
      </c>
      <c r="F12" s="120">
        <f>E12+1.5</f>
        <v>27.5</v>
      </c>
      <c r="G12" s="120">
        <f>F12+1</f>
        <v>28.5</v>
      </c>
      <c r="H12" s="121" t="s">
        <v>158</v>
      </c>
      <c r="I12" s="105"/>
      <c r="J12" s="118"/>
      <c r="K12" s="118"/>
      <c r="L12" s="118"/>
      <c r="M12" s="118"/>
      <c r="N12" s="118"/>
      <c r="O12" s="118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1" customHeight="1" spans="1:256">
      <c r="A13" s="119" t="s">
        <v>167</v>
      </c>
      <c r="B13" s="120">
        <f>C13-1.8</f>
        <v>30.2</v>
      </c>
      <c r="C13" s="120">
        <v>32</v>
      </c>
      <c r="D13" s="120">
        <f>C13+1.8</f>
        <v>33.8</v>
      </c>
      <c r="E13" s="120">
        <f>D13+1.8</f>
        <v>35.6</v>
      </c>
      <c r="F13" s="120">
        <f>E13+1.8</f>
        <v>37.4</v>
      </c>
      <c r="G13" s="120">
        <f>F13+1.1</f>
        <v>38.5</v>
      </c>
      <c r="H13" s="121">
        <v>0</v>
      </c>
      <c r="I13" s="105"/>
      <c r="J13" s="118"/>
      <c r="K13" s="118"/>
      <c r="L13" s="118"/>
      <c r="M13" s="118"/>
      <c r="N13" s="118"/>
      <c r="O13" s="118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1" customHeight="1" spans="1:256">
      <c r="A14" s="119" t="s">
        <v>169</v>
      </c>
      <c r="B14" s="120">
        <f>C14</f>
        <v>12</v>
      </c>
      <c r="C14" s="120">
        <v>12</v>
      </c>
      <c r="D14" s="120">
        <f>C14+1</f>
        <v>13</v>
      </c>
      <c r="E14" s="120">
        <f>D14</f>
        <v>13</v>
      </c>
      <c r="F14" s="120">
        <v>14.5</v>
      </c>
      <c r="G14" s="120">
        <v>14.5</v>
      </c>
      <c r="H14" s="122"/>
      <c r="I14" s="105"/>
      <c r="J14" s="118"/>
      <c r="K14" s="118"/>
      <c r="L14" s="118"/>
      <c r="M14" s="118"/>
      <c r="N14" s="118"/>
      <c r="O14" s="118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1" customHeight="1" spans="1:256">
      <c r="A15" s="123"/>
      <c r="B15" s="124"/>
      <c r="C15" s="124"/>
      <c r="D15" s="124"/>
      <c r="E15" s="124"/>
      <c r="F15" s="124"/>
      <c r="G15" s="124"/>
      <c r="H15" s="125"/>
      <c r="I15" s="105"/>
      <c r="J15" s="118"/>
      <c r="K15" s="118"/>
      <c r="L15" s="118"/>
      <c r="M15" s="118"/>
      <c r="N15" s="118"/>
      <c r="O15" s="118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1" customHeight="1" spans="1:256">
      <c r="A16" s="126"/>
      <c r="B16" s="127"/>
      <c r="C16" s="127"/>
      <c r="D16" s="127"/>
      <c r="E16" s="128"/>
      <c r="F16" s="127"/>
      <c r="G16" s="127"/>
      <c r="H16" s="129"/>
      <c r="I16" s="105"/>
      <c r="J16" s="118"/>
      <c r="K16" s="118"/>
      <c r="L16" s="118"/>
      <c r="M16" s="118"/>
      <c r="N16" s="118"/>
      <c r="O16" s="11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16.5" spans="1:16">
      <c r="A17" s="130"/>
      <c r="B17" s="130"/>
      <c r="C17" s="131"/>
      <c r="D17" s="131"/>
      <c r="E17" s="132"/>
      <c r="F17" s="131"/>
      <c r="G17" s="131"/>
      <c r="H17" s="131"/>
      <c r="M17" s="91"/>
      <c r="N17" s="91"/>
      <c r="O17" s="91"/>
      <c r="P17" s="94"/>
    </row>
    <row r="18" spans="1:16">
      <c r="A18" s="133" t="s">
        <v>171</v>
      </c>
      <c r="B18" s="133"/>
      <c r="C18" s="134"/>
      <c r="D18" s="134"/>
      <c r="M18" s="91"/>
      <c r="N18" s="91"/>
      <c r="O18" s="91"/>
      <c r="P18" s="94"/>
    </row>
    <row r="19" spans="1:16">
      <c r="C19" s="92"/>
      <c r="J19" s="135" t="s">
        <v>172</v>
      </c>
      <c r="K19" s="136"/>
      <c r="L19" s="135" t="s">
        <v>173</v>
      </c>
      <c r="M19" s="135" t="s">
        <v>131</v>
      </c>
      <c r="N19" s="135" t="s">
        <v>174</v>
      </c>
      <c r="O19" s="91" t="s">
        <v>134</v>
      </c>
      <c r="P19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0.6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81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8"/>
      <c r="C3" s="8"/>
      <c r="D3" s="8"/>
      <c r="E3" s="8"/>
      <c r="F3" s="8"/>
      <c r="G3" s="8"/>
      <c r="H3" s="82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8"/>
      <c r="O3" s="8"/>
    </row>
    <row r="4" s="79" customFormat="1" ht="20" customHeight="1" spans="1:15">
      <c r="A4" s="28">
        <v>1</v>
      </c>
      <c r="B4" s="24">
        <v>251010030</v>
      </c>
      <c r="C4" s="24" t="s">
        <v>261</v>
      </c>
      <c r="D4" s="24" t="s">
        <v>112</v>
      </c>
      <c r="E4" s="25" t="s">
        <v>62</v>
      </c>
      <c r="F4" s="23" t="s">
        <v>262</v>
      </c>
      <c r="G4" s="28" t="s">
        <v>65</v>
      </c>
      <c r="H4" s="28" t="s">
        <v>65</v>
      </c>
      <c r="I4" s="83">
        <v>1</v>
      </c>
      <c r="J4" s="84">
        <v>1</v>
      </c>
      <c r="K4" s="84">
        <v>1</v>
      </c>
      <c r="L4" s="84">
        <v>0</v>
      </c>
      <c r="M4" s="28">
        <v>0</v>
      </c>
      <c r="N4" s="28">
        <f t="shared" ref="N4:N6" si="0">SUM(I4:M4)</f>
        <v>3</v>
      </c>
      <c r="O4" s="28"/>
    </row>
    <row r="5" s="79" customFormat="1" ht="20" customHeight="1" spans="1:15">
      <c r="A5" s="28">
        <v>2</v>
      </c>
      <c r="B5" s="24" t="s">
        <v>263</v>
      </c>
      <c r="C5" s="24" t="s">
        <v>261</v>
      </c>
      <c r="D5" s="24" t="s">
        <v>110</v>
      </c>
      <c r="E5" s="25" t="s">
        <v>62</v>
      </c>
      <c r="F5" s="23" t="s">
        <v>262</v>
      </c>
      <c r="G5" s="85" t="s">
        <v>65</v>
      </c>
      <c r="H5" s="85" t="s">
        <v>65</v>
      </c>
      <c r="I5" s="83">
        <v>3</v>
      </c>
      <c r="J5" s="84">
        <v>2</v>
      </c>
      <c r="K5" s="84">
        <v>1</v>
      </c>
      <c r="L5" s="84">
        <v>0</v>
      </c>
      <c r="M5" s="28">
        <v>0</v>
      </c>
      <c r="N5" s="28">
        <f t="shared" si="0"/>
        <v>6</v>
      </c>
      <c r="O5" s="28"/>
    </row>
    <row r="6" s="79" customFormat="1" ht="20" customHeight="1" spans="1:15">
      <c r="A6" s="28">
        <v>3</v>
      </c>
      <c r="B6" s="24" t="s">
        <v>264</v>
      </c>
      <c r="C6" s="24" t="s">
        <v>261</v>
      </c>
      <c r="D6" s="24" t="s">
        <v>265</v>
      </c>
      <c r="E6" s="25" t="s">
        <v>62</v>
      </c>
      <c r="F6" s="23" t="s">
        <v>262</v>
      </c>
      <c r="G6" s="28" t="s">
        <v>65</v>
      </c>
      <c r="H6" s="28" t="s">
        <v>65</v>
      </c>
      <c r="I6" s="83">
        <v>1</v>
      </c>
      <c r="J6" s="84">
        <v>1</v>
      </c>
      <c r="K6" s="84">
        <v>1</v>
      </c>
      <c r="L6" s="84">
        <v>0</v>
      </c>
      <c r="M6" s="28">
        <v>0</v>
      </c>
      <c r="N6" s="28">
        <f t="shared" si="0"/>
        <v>3</v>
      </c>
      <c r="O6" s="28"/>
    </row>
    <row r="7" s="79" customFormat="1" ht="20" customHeight="1" spans="1:15">
      <c r="A7" s="28"/>
      <c r="B7" s="24"/>
      <c r="C7" s="29"/>
      <c r="D7" s="24"/>
      <c r="E7" s="25"/>
      <c r="F7" s="23"/>
      <c r="G7" s="85"/>
      <c r="H7" s="85"/>
      <c r="I7" s="83"/>
      <c r="J7" s="84"/>
      <c r="K7" s="84"/>
      <c r="L7" s="84"/>
      <c r="M7" s="28"/>
      <c r="N7" s="28"/>
      <c r="O7" s="28"/>
    </row>
    <row r="8" ht="20" customHeight="1" spans="1:15">
      <c r="A8" s="11"/>
      <c r="B8" s="72"/>
      <c r="C8" s="72"/>
      <c r="D8" s="72"/>
      <c r="E8" s="73"/>
      <c r="F8" s="72"/>
      <c r="G8" s="11"/>
      <c r="H8" s="12"/>
      <c r="I8" s="86"/>
      <c r="J8" s="87"/>
      <c r="K8" s="87"/>
      <c r="L8" s="87"/>
      <c r="M8" s="11"/>
      <c r="N8" s="11"/>
      <c r="O8" s="12"/>
    </row>
    <row r="9" ht="20" customHeight="1" spans="1:15">
      <c r="A9" s="11"/>
      <c r="B9" s="72"/>
      <c r="C9" s="72"/>
      <c r="D9" s="72"/>
      <c r="E9" s="73"/>
      <c r="F9" s="72"/>
      <c r="G9" s="11"/>
      <c r="H9" s="12"/>
      <c r="I9" s="86"/>
      <c r="J9" s="87"/>
      <c r="K9" s="87"/>
      <c r="L9" s="87"/>
      <c r="M9" s="11"/>
      <c r="N9" s="11"/>
      <c r="O9" s="12"/>
    </row>
    <row r="10" s="2" customFormat="1" ht="18.75" spans="1:15">
      <c r="A10" s="15" t="s">
        <v>266</v>
      </c>
      <c r="B10" s="16"/>
      <c r="C10" s="72"/>
      <c r="D10" s="17"/>
      <c r="E10" s="18"/>
      <c r="F10" s="72"/>
      <c r="G10" s="11"/>
      <c r="H10" s="41"/>
      <c r="I10" s="36"/>
      <c r="J10" s="15" t="s">
        <v>267</v>
      </c>
      <c r="K10" s="16"/>
      <c r="L10" s="16"/>
      <c r="M10" s="17"/>
      <c r="N10" s="16"/>
      <c r="O10" s="19"/>
    </row>
    <row r="11" ht="61" customHeight="1" spans="1:15">
      <c r="A11" s="88" t="s">
        <v>268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2026-03-06T08:46:45Z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