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尺寸）" sheetId="14" r:id="rId6"/>
    <sheet name="验货尺寸表 （中期洗水尺寸）" sheetId="16" r:id="rId7"/>
    <sheet name="尾期1" sheetId="5" r:id="rId8"/>
    <sheet name="尾期2" sheetId="15" state="hidden" r:id="rId9"/>
    <sheet name="验货尺寸表" sheetId="6" r:id="rId10"/>
    <sheet name="尾期2 " sheetId="17" r:id="rId11"/>
    <sheet name="验货尺寸表 (2)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<sst xmlns="http://schemas.openxmlformats.org/spreadsheetml/2006/main" count="1520" uniqueCount="452">
  <si>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</si>
  <si>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</si>
  <si>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</si>
  <si>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</si>
  <si>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</si>
  <si>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</si>
  <si>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</si>
  <si>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</si>
  <si>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</si>
  <si>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</si>
  <si>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</si>
  <si>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</si>
  <si>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</si>
  <si>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</si>
  <si>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</si>
  <si>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</si>
  <si>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</si>
  <si>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</si>
  <si>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</si>
  <si>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</si>
  <si>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</si>
  <si>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</si>
  <si>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</si>
  <si>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</si>
  <si>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</si>
  <si>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</si>
  <si>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</si>
  <si>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</si>
  <si>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</si>
  <si>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</si>
  <si>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</si>
  <si>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</si>
  <si>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</si>
  <si>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</si>
  <si>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</si>
  <si>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</si>
  <si>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</si>
  <si>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</si>
  <si>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</si>
  <si>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</si>
  <si>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</si>
  <si>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</si>
  <si>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</si>
  <si>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</si>
  <si>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</si>
  <si>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</si>
  <si>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</si>
  <si>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</si>
  <si>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</si>
  <si>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</si>
  <si>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</si>
  <si>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</si>
  <si>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</si>
  <si>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</si>
  <si>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</si>
  <si>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</si>
  <si>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</si>
  <si>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</si>
  <si>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</si>
  <si>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</si>
  <si>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</si>
  <si>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</si>
  <si>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TAJJFO81931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</si>
  <si>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</si>
  <si>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</si>
  <si>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</si>
  <si>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</si>
  <si>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</si>
  <si>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</si>
  <si>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</si>
  <si>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</si>
  <si>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</si>
  <si>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</si>
  <si>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</si>
  <si>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</si>
  <si>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15004件</t>
  </si>
  <si>
    <t>包装预计完成日</t>
  </si>
  <si>
    <t>印花、刺绣确认样</t>
  </si>
  <si>
    <t>采购凭证编号：</t>
  </si>
  <si>
    <t>CGDD26011200008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</si>
  <si>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</si>
  <si>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</si>
  <si>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</si>
  <si>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</si>
  <si>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</si>
  <si>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</si>
  <si>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</si>
  <si>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</si>
  <si>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</si>
  <si>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</si>
  <si>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</si>
  <si>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</si>
  <si>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</si>
  <si>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</si>
  <si>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</si>
  <si>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</si>
  <si>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</si>
  <si>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</si>
  <si>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</si>
  <si>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</si>
  <si>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</si>
  <si>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</si>
  <si>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</si>
  <si>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</si>
  <si>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</si>
  <si>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</si>
  <si>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</si>
  <si>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</si>
  <si>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</si>
  <si>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</si>
  <si>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</si>
  <si>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</si>
  <si>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</si>
  <si>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</si>
  <si>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</si>
  <si>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</si>
  <si>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</si>
  <si>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藏蓝C03X</t>
  </si>
  <si>
    <t>已裁齐</t>
  </si>
  <si>
    <t>暮灰色GB7X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</si>
  <si>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</si>
  <si>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</si>
  <si>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</si>
  <si>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</si>
  <si>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</si>
  <si>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</si>
  <si>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</si>
  <si>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</si>
  <si>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 前领骨左右长短</t>
  </si>
  <si>
    <t>2.前领骨起皱</t>
  </si>
  <si>
    <t>3.筒底起猫须</t>
  </si>
  <si>
    <t xml:space="preserve">4.底面筒长短 </t>
  </si>
  <si>
    <t>5.上袖欠分中 夹底多布</t>
  </si>
  <si>
    <t>6.冚衫脚袖口外露猫边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</si>
  <si>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</si>
  <si>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</si>
  <si>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</si>
  <si>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</si>
  <si>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</si>
  <si>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</si>
  <si>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</si>
  <si>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</si>
  <si>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</si>
  <si>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</si>
  <si>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</si>
  <si>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</si>
  <si>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</si>
  <si>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</si>
  <si>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</si>
  <si>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</si>
  <si>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</si>
  <si>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</si>
  <si>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</si>
  <si>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</si>
  <si>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</si>
  <si>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</si>
  <si>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</si>
  <si>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</si>
  <si>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</si>
  <si>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</si>
  <si>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</si>
  <si>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</si>
  <si>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XL藏蓝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</si>
  <si>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</si>
  <si>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</si>
  <si>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</si>
  <si>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</si>
  <si>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</si>
  <si>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</si>
  <si>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</si>
  <si>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</si>
  <si>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</si>
  <si>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</si>
  <si>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+1.5/+1</t>
  </si>
  <si>
    <t>+1.5</t>
  </si>
  <si>
    <t>胸围</t>
  </si>
  <si>
    <t>-/-</t>
  </si>
  <si>
    <t>-</t>
  </si>
  <si>
    <t>+1</t>
  </si>
  <si>
    <t>腰围</t>
  </si>
  <si>
    <t>+2</t>
  </si>
  <si>
    <t>下摆</t>
  </si>
  <si>
    <t>106</t>
  </si>
  <si>
    <t>肩宽</t>
  </si>
  <si>
    <t>45.5</t>
  </si>
  <si>
    <t>-0.2</t>
  </si>
  <si>
    <t>+0.3</t>
  </si>
  <si>
    <t>肩点短袖长</t>
  </si>
  <si>
    <t>+0.5</t>
  </si>
  <si>
    <t>袖肥</t>
  </si>
  <si>
    <t>19.5</t>
  </si>
  <si>
    <t>-0.2/-0.3</t>
  </si>
  <si>
    <t>-0.5</t>
  </si>
  <si>
    <t>袖口松量</t>
  </si>
  <si>
    <t>-/-0.2</t>
  </si>
  <si>
    <t>+0.6</t>
  </si>
  <si>
    <t>底领高</t>
  </si>
  <si>
    <t>扁机领长</t>
  </si>
  <si>
    <t>领尖长</t>
  </si>
  <si>
    <t>门襟高</t>
  </si>
  <si>
    <t>门襟宽</t>
  </si>
  <si>
    <t>备注：</t>
  </si>
  <si>
    <t xml:space="preserve">     初期请洗测2-3件，有问题的另加测量数量。</t>
  </si>
  <si>
    <t>验货时间：1-26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</si>
  <si>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</si>
  <si>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</si>
  <si>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</si>
  <si>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</si>
  <si>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</si>
  <si>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</si>
  <si>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</si>
  <si>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</si>
  <si>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</si>
  <si>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</si>
  <si>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</si>
  <si>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</si>
  <si>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</si>
  <si>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藏蓝M/20 XL/20 XXL/20 5XL/10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</si>
  <si>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</si>
  <si>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</si>
  <si>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</si>
  <si>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</si>
  <si>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前领骨长短</t>
  </si>
  <si>
    <t>3.筒底起猫须  及双线宽窄</t>
  </si>
  <si>
    <t>4.面筒偏左</t>
  </si>
  <si>
    <t>5.上袖欠分中 夹底多布 不平服 及夹骨起皱</t>
  </si>
  <si>
    <t>6.冚衫脚 袖口外露毛边</t>
  </si>
  <si>
    <t>【整改的严重缺陷及整改复核时间】</t>
  </si>
  <si>
    <t>尾期复核品质情况</t>
  </si>
  <si>
    <t>5XL</t>
  </si>
  <si>
    <t>藏蓝</t>
  </si>
  <si>
    <t>+2/+1.5</t>
  </si>
  <si>
    <t>+1.5/+1.5</t>
  </si>
  <si>
    <t>+1.5/+1.2</t>
  </si>
  <si>
    <t>-/+2</t>
  </si>
  <si>
    <t>+2/+2</t>
  </si>
  <si>
    <t>+1/-</t>
  </si>
  <si>
    <t>+1/+1</t>
  </si>
  <si>
    <t>+1/+2</t>
  </si>
  <si>
    <t>-/-0.3</t>
  </si>
  <si>
    <t>+0.5/+</t>
  </si>
  <si>
    <t>-/+0.5</t>
  </si>
  <si>
    <t>+0.6/+0.4</t>
  </si>
  <si>
    <t>+0.7/-0.3</t>
  </si>
  <si>
    <t>-0.5/-</t>
  </si>
  <si>
    <t>+0.2/+0.4</t>
  </si>
  <si>
    <t>+0.5/+0.5</t>
  </si>
  <si>
    <t>-0.3/-0.2</t>
  </si>
  <si>
    <t>+0.5/+0.2</t>
  </si>
  <si>
    <t>-/+0.2</t>
  </si>
  <si>
    <t>+0.5/-</t>
  </si>
  <si>
    <t>+0.8/+1</t>
  </si>
  <si>
    <t>-/+0.4</t>
  </si>
  <si>
    <t>-/+1</t>
  </si>
  <si>
    <t>+0.5/-0.3</t>
  </si>
  <si>
    <t>-0.1/-</t>
  </si>
  <si>
    <t>验货时间：2-1</t>
  </si>
  <si>
    <t>藏蓝洗前/洗后</t>
  </si>
  <si>
    <t>+1.5/+0.5</t>
  </si>
  <si>
    <t>+2/+1</t>
  </si>
  <si>
    <t>+0.6/+0.6</t>
  </si>
  <si>
    <t>-/-0.5</t>
  </si>
  <si>
    <t>+0.2/+0.2</t>
  </si>
  <si>
    <t>+0.4/+0.4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</si>
  <si>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</si>
  <si>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</si>
  <si>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</si>
  <si>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</si>
  <si>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</si>
  <si>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</si>
  <si>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</si>
  <si>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</si>
  <si>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</si>
  <si>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</si>
  <si>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</si>
  <si>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</si>
  <si>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</si>
  <si>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</si>
  <si>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</si>
  <si>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</si>
  <si>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</si>
  <si>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</si>
  <si>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</si>
  <si>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</si>
  <si>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</si>
  <si>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</si>
  <si>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</si>
  <si>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</si>
  <si>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</si>
  <si>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</si>
  <si>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</si>
  <si>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</si>
  <si>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</si>
  <si>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</si>
  <si>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</si>
  <si>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</si>
  <si>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</si>
  <si>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</si>
  <si>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</si>
  <si>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</si>
  <si>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</si>
  <si>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</si>
  <si>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</si>
  <si>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</si>
  <si>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</si>
  <si>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</si>
  <si>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1.筒边扭及欠顺直</t>
  </si>
  <si>
    <t>2.线头</t>
  </si>
  <si>
    <t>3.下摆扭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</si>
  <si>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</si>
  <si>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</si>
  <si>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</si>
  <si>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</si>
  <si>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</si>
  <si>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</si>
  <si>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</si>
  <si>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</si>
  <si>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</si>
  <si>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</si>
  <si>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</si>
  <si>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</si>
  <si>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</si>
  <si>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</si>
  <si>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</si>
  <si>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</si>
  <si>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</si>
  <si>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</si>
  <si>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</si>
  <si>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</si>
  <si>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</si>
  <si>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</si>
  <si>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</si>
  <si>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</si>
  <si>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</si>
  <si>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4XL</t>
  </si>
  <si>
    <t>+2/+3</t>
  </si>
  <si>
    <t>-1/+1</t>
  </si>
  <si>
    <t>+0.7/+1.2</t>
  </si>
  <si>
    <t>+1/+0.5</t>
  </si>
  <si>
    <t>+0.8</t>
  </si>
  <si>
    <t>+0.6/-</t>
  </si>
  <si>
    <t>-0.5/+0.5</t>
  </si>
  <si>
    <t>+0.7/+0.7</t>
  </si>
  <si>
    <t>-0.4</t>
  </si>
  <si>
    <t>+0.3/+0.3</t>
  </si>
  <si>
    <t>验货时间：2-5</t>
  </si>
  <si>
    <t>齐色齐码抽查125件</t>
  </si>
  <si>
    <t>1.线头</t>
  </si>
  <si>
    <t>2.下摆扭</t>
  </si>
  <si>
    <t>暮色灰</t>
  </si>
  <si>
    <t>+1/+1.5</t>
  </si>
  <si>
    <t>+1.5/+2</t>
  </si>
  <si>
    <t>+0.5/+1</t>
  </si>
  <si>
    <t>+0.5/+0.8</t>
  </si>
  <si>
    <t>-/+0.3</t>
  </si>
  <si>
    <t>+0.5/+0.3</t>
  </si>
  <si>
    <t>+0.3/-</t>
  </si>
  <si>
    <t>验货时间：3-2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</si>
  <si>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</si>
  <si>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</si>
  <si>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</si>
  <si>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</si>
  <si>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</si>
  <si>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</si>
  <si>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</si>
  <si>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</si>
  <si>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</si>
  <si>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</si>
  <si>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</si>
  <si>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</si>
  <si>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</si>
  <si>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</si>
  <si>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</si>
  <si>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</si>
  <si>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</si>
  <si>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</si>
  <si>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C03X藏蓝</t>
  </si>
  <si>
    <t>新诚</t>
  </si>
  <si>
    <t>合格</t>
  </si>
  <si>
    <t>YES</t>
  </si>
  <si>
    <t>951217017A</t>
  </si>
  <si>
    <t>GB7X暮色灰</t>
  </si>
  <si>
    <t>951227360R</t>
  </si>
  <si>
    <t>951227359r</t>
  </si>
  <si>
    <t>951217290A</t>
  </si>
  <si>
    <t>制表时间：1-10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</si>
  <si>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</si>
  <si>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</si>
  <si>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</si>
  <si>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</si>
  <si>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</si>
  <si>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</si>
  <si>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</si>
  <si>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</si>
  <si>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</si>
  <si>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</si>
  <si>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径向：-2纬向+1</t>
  </si>
  <si>
    <t>径向：- 2纬向-1</t>
  </si>
  <si>
    <t>径向：-1纬向-1</t>
  </si>
  <si>
    <t>径向：-3纬向-1</t>
  </si>
  <si>
    <t>径向：- 3.5纬向-1.5</t>
  </si>
  <si>
    <t>径向：- 3.5纬向-1</t>
  </si>
  <si>
    <t>径向：-2纬向-2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</si>
  <si>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</si>
  <si>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</si>
  <si>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</si>
  <si>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</si>
  <si>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</si>
  <si>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</si>
  <si>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</si>
  <si>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</si>
  <si>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</si>
  <si>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</si>
  <si>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</si>
  <si>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</si>
  <si>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</si>
  <si>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</si>
  <si>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</si>
  <si>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</si>
  <si>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</si>
  <si>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</si>
  <si>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</si>
  <si>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</si>
  <si>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</si>
  <si>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</si>
  <si>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</si>
  <si>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</si>
  <si>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</si>
  <si>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</si>
  <si>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</si>
  <si>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</si>
  <si>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</si>
  <si>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</si>
  <si>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</si>
  <si>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</si>
  <si>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</si>
  <si>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</si>
  <si>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</si>
  <si>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</si>
  <si>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</si>
  <si>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</si>
  <si>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</si>
  <si>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</si>
  <si>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</si>
  <si>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</si>
  <si>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</si>
  <si>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</si>
  <si>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</si>
  <si>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后幅</t>
  </si>
  <si>
    <t>烫唛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</si>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</sst>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59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4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14" fillId="0" borderId="8" xfId="55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0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8" fillId="0" borderId="29" xfId="49" applyFill="1" applyBorder="1" applyAlignment="1">
      <alignment horizontal="left" vertical="center"/>
    </xf>
    <xf numFmtId="0" fontId="18" fillId="0" borderId="30" xfId="49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27" xfId="49" applyNumberFormat="1" applyFont="1" applyBorder="1" applyAlignment="1">
      <alignment horizontal="center" vertical="center"/>
    </xf>
    <xf numFmtId="0" fontId="28" fillId="0" borderId="26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9" fontId="21" fillId="0" borderId="26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28" xfId="49" applyFont="1" applyBorder="1" applyAlignment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14" fontId="21" fillId="0" borderId="2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8" fillId="0" borderId="3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25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8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42" xfId="49" applyNumberFormat="1" applyFont="1" applyBorder="1" applyAlignment="1">
      <alignment horizontal="center" vertical="center"/>
    </xf>
    <xf numFmtId="9" fontId="28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8" fillId="0" borderId="5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24" xfId="49" applyNumberFormat="1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0" xfId="49" applyNumberFormat="1" applyFont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33" fillId="0" borderId="47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8" fillId="0" borderId="21" xfId="49" applyFont="1" applyBorder="1" applyAlignment="1">
      <alignment horizontal="center" vertical="center"/>
    </xf>
    <xf numFmtId="0" fontId="28" fillId="0" borderId="55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4" borderId="2" xfId="0" applyFont="1" applyFill="1" applyBorder="1"/>
    <xf numFmtId="0" fontId="35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6.xml"/><Relationship Id="rId8" Type="http://schemas.openxmlformats.org/officeDocument/2006/relationships/ctrlProp" Target="../ctrlProps/ctrlProp255.xml"/><Relationship Id="rId7" Type="http://schemas.openxmlformats.org/officeDocument/2006/relationships/ctrlProp" Target="../ctrlProps/ctrlProp254.xml"/><Relationship Id="rId6" Type="http://schemas.openxmlformats.org/officeDocument/2006/relationships/ctrlProp" Target="../ctrlProps/ctrlProp253.xml"/><Relationship Id="rId5" Type="http://schemas.openxmlformats.org/officeDocument/2006/relationships/ctrlProp" Target="../ctrlProps/ctrlProp252.xml"/><Relationship Id="rId44" Type="http://schemas.openxmlformats.org/officeDocument/2006/relationships/ctrlProp" Target="../ctrlProps/ctrlProp291.xml"/><Relationship Id="rId43" Type="http://schemas.openxmlformats.org/officeDocument/2006/relationships/ctrlProp" Target="../ctrlProps/ctrlProp290.xml"/><Relationship Id="rId42" Type="http://schemas.openxmlformats.org/officeDocument/2006/relationships/ctrlProp" Target="../ctrlProps/ctrlProp289.xml"/><Relationship Id="rId41" Type="http://schemas.openxmlformats.org/officeDocument/2006/relationships/ctrlProp" Target="../ctrlProps/ctrlProp288.xml"/><Relationship Id="rId40" Type="http://schemas.openxmlformats.org/officeDocument/2006/relationships/ctrlProp" Target="../ctrlProps/ctrlProp287.xml"/><Relationship Id="rId4" Type="http://schemas.openxmlformats.org/officeDocument/2006/relationships/ctrlProp" Target="../ctrlProps/ctrlProp251.xml"/><Relationship Id="rId39" Type="http://schemas.openxmlformats.org/officeDocument/2006/relationships/ctrlProp" Target="../ctrlProps/ctrlProp286.xml"/><Relationship Id="rId38" Type="http://schemas.openxmlformats.org/officeDocument/2006/relationships/ctrlProp" Target="../ctrlProps/ctrlProp285.xml"/><Relationship Id="rId37" Type="http://schemas.openxmlformats.org/officeDocument/2006/relationships/ctrlProp" Target="../ctrlProps/ctrlProp284.xml"/><Relationship Id="rId36" Type="http://schemas.openxmlformats.org/officeDocument/2006/relationships/ctrlProp" Target="../ctrlProps/ctrlProp283.xml"/><Relationship Id="rId35" Type="http://schemas.openxmlformats.org/officeDocument/2006/relationships/ctrlProp" Target="../ctrlProps/ctrlProp282.xml"/><Relationship Id="rId34" Type="http://schemas.openxmlformats.org/officeDocument/2006/relationships/ctrlProp" Target="../ctrlProps/ctrlProp281.xml"/><Relationship Id="rId33" Type="http://schemas.openxmlformats.org/officeDocument/2006/relationships/ctrlProp" Target="../ctrlProps/ctrlProp280.xml"/><Relationship Id="rId32" Type="http://schemas.openxmlformats.org/officeDocument/2006/relationships/ctrlProp" Target="../ctrlProps/ctrlProp279.xml"/><Relationship Id="rId31" Type="http://schemas.openxmlformats.org/officeDocument/2006/relationships/ctrlProp" Target="../ctrlProps/ctrlProp278.xml"/><Relationship Id="rId30" Type="http://schemas.openxmlformats.org/officeDocument/2006/relationships/ctrlProp" Target="../ctrlProps/ctrlProp277.xml"/><Relationship Id="rId3" Type="http://schemas.openxmlformats.org/officeDocument/2006/relationships/ctrlProp" Target="../ctrlProps/ctrlProp250.xml"/><Relationship Id="rId29" Type="http://schemas.openxmlformats.org/officeDocument/2006/relationships/ctrlProp" Target="../ctrlProps/ctrlProp276.xml"/><Relationship Id="rId28" Type="http://schemas.openxmlformats.org/officeDocument/2006/relationships/ctrlProp" Target="../ctrlProps/ctrlProp275.xml"/><Relationship Id="rId27" Type="http://schemas.openxmlformats.org/officeDocument/2006/relationships/ctrlProp" Target="../ctrlProps/ctrlProp274.xml"/><Relationship Id="rId26" Type="http://schemas.openxmlformats.org/officeDocument/2006/relationships/ctrlProp" Target="../ctrlProps/ctrlProp273.xml"/><Relationship Id="rId25" Type="http://schemas.openxmlformats.org/officeDocument/2006/relationships/ctrlProp" Target="../ctrlProps/ctrlProp272.xml"/><Relationship Id="rId24" Type="http://schemas.openxmlformats.org/officeDocument/2006/relationships/ctrlProp" Target="../ctrlProps/ctrlProp271.xml"/><Relationship Id="rId23" Type="http://schemas.openxmlformats.org/officeDocument/2006/relationships/ctrlProp" Target="../ctrlProps/ctrlProp270.xml"/><Relationship Id="rId22" Type="http://schemas.openxmlformats.org/officeDocument/2006/relationships/ctrlProp" Target="../ctrlProps/ctrlProp269.xml"/><Relationship Id="rId21" Type="http://schemas.openxmlformats.org/officeDocument/2006/relationships/ctrlProp" Target="../ctrlProps/ctrlProp268.xml"/><Relationship Id="rId20" Type="http://schemas.openxmlformats.org/officeDocument/2006/relationships/ctrlProp" Target="../ctrlProps/ctrlProp26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66.xml"/><Relationship Id="rId18" Type="http://schemas.openxmlformats.org/officeDocument/2006/relationships/ctrlProp" Target="../ctrlProps/ctrlProp265.xml"/><Relationship Id="rId17" Type="http://schemas.openxmlformats.org/officeDocument/2006/relationships/ctrlProp" Target="../ctrlProps/ctrlProp264.xml"/><Relationship Id="rId16" Type="http://schemas.openxmlformats.org/officeDocument/2006/relationships/ctrlProp" Target="../ctrlProps/ctrlProp263.xml"/><Relationship Id="rId15" Type="http://schemas.openxmlformats.org/officeDocument/2006/relationships/ctrlProp" Target="../ctrlProps/ctrlProp262.xml"/><Relationship Id="rId14" Type="http://schemas.openxmlformats.org/officeDocument/2006/relationships/ctrlProp" Target="../ctrlProps/ctrlProp261.xml"/><Relationship Id="rId13" Type="http://schemas.openxmlformats.org/officeDocument/2006/relationships/ctrlProp" Target="../ctrlProps/ctrlProp260.xml"/><Relationship Id="rId12" Type="http://schemas.openxmlformats.org/officeDocument/2006/relationships/ctrlProp" Target="../ctrlProps/ctrlProp259.xml"/><Relationship Id="rId11" Type="http://schemas.openxmlformats.org/officeDocument/2006/relationships/ctrlProp" Target="../ctrlProps/ctrlProp258.xml"/><Relationship Id="rId10" Type="http://schemas.openxmlformats.org/officeDocument/2006/relationships/ctrlProp" Target="../ctrlProps/ctrlProp25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5" customWidth="1"/>
    <col min="3" max="3" width="10.1666666666667" customWidth="1"/>
  </cols>
  <sheetData>
    <row r="1" ht="21" customHeight="1" spans="1:2">
      <c r="A1" s="396"/>
      <c r="B1" s="397" t="s">
        <v>0</v>
      </c>
    </row>
    <row r="2" spans="1:2">
      <c r="A2" s="11">
        <v>1</v>
      </c>
      <c r="B2" s="398" t="s">
        <v>1</v>
      </c>
    </row>
    <row r="3" spans="1:2">
      <c r="A3" s="11">
        <v>2</v>
      </c>
      <c r="B3" s="398" t="s">
        <v>2</v>
      </c>
    </row>
    <row r="4" spans="1:2">
      <c r="A4" s="11">
        <v>3</v>
      </c>
      <c r="B4" s="398" t="s">
        <v>3</v>
      </c>
    </row>
    <row r="5" spans="1:2">
      <c r="A5" s="11">
        <v>4</v>
      </c>
      <c r="B5" s="398" t="s">
        <v>4</v>
      </c>
    </row>
    <row r="6" spans="1:2">
      <c r="A6" s="11">
        <v>5</v>
      </c>
      <c r="B6" s="398" t="s">
        <v>5</v>
      </c>
    </row>
    <row r="7" spans="1:2">
      <c r="A7" s="11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9" customHeight="1" spans="1:2">
      <c r="A9" s="396"/>
      <c r="B9" s="401" t="s">
        <v>8</v>
      </c>
    </row>
    <row r="10" ht="16" customHeight="1" spans="1:2">
      <c r="A10" s="11">
        <v>1</v>
      </c>
      <c r="B10" s="402" t="s">
        <v>9</v>
      </c>
    </row>
    <row r="11" spans="1:2">
      <c r="A11" s="11">
        <v>2</v>
      </c>
      <c r="B11" s="398" t="s">
        <v>10</v>
      </c>
    </row>
    <row r="12" spans="1:2">
      <c r="A12" s="11">
        <v>3</v>
      </c>
      <c r="B12" s="400" t="s">
        <v>11</v>
      </c>
    </row>
    <row r="13" spans="1:2">
      <c r="A13" s="11">
        <v>4</v>
      </c>
      <c r="B13" s="398" t="s">
        <v>12</v>
      </c>
    </row>
    <row r="14" spans="1:2">
      <c r="A14" s="11">
        <v>5</v>
      </c>
      <c r="B14" s="398" t="s">
        <v>13</v>
      </c>
    </row>
    <row r="15" spans="1:2">
      <c r="A15" s="11">
        <v>6</v>
      </c>
      <c r="B15" s="398" t="s">
        <v>14</v>
      </c>
    </row>
    <row r="16" spans="1:2">
      <c r="A16" s="11">
        <v>7</v>
      </c>
      <c r="B16" s="398" t="s">
        <v>15</v>
      </c>
    </row>
    <row r="17" spans="1:2">
      <c r="A17" s="11">
        <v>8</v>
      </c>
      <c r="B17" s="398" t="s">
        <v>16</v>
      </c>
    </row>
    <row r="18" spans="1:2">
      <c r="A18" s="11">
        <v>9</v>
      </c>
      <c r="B18" s="398" t="s">
        <v>17</v>
      </c>
    </row>
    <row r="19" spans="1:2">
      <c r="A19" s="11"/>
      <c r="B19" s="398"/>
    </row>
    <row r="20" ht="20.25" spans="1:2">
      <c r="A20" s="396"/>
      <c r="B20" s="397" t="s">
        <v>18</v>
      </c>
    </row>
    <row r="21" spans="1:2">
      <c r="A21" s="11">
        <v>1</v>
      </c>
      <c r="B21" s="403" t="s">
        <v>19</v>
      </c>
    </row>
    <row r="22" spans="1:2">
      <c r="A22" s="11">
        <v>2</v>
      </c>
      <c r="B22" s="398" t="s">
        <v>20</v>
      </c>
    </row>
    <row r="23" spans="1:2">
      <c r="A23" s="11">
        <v>3</v>
      </c>
      <c r="B23" s="398" t="s">
        <v>21</v>
      </c>
    </row>
    <row r="24" spans="1:2">
      <c r="A24" s="11">
        <v>4</v>
      </c>
      <c r="B24" s="398" t="s">
        <v>22</v>
      </c>
    </row>
    <row r="25" spans="1:2">
      <c r="A25" s="11">
        <v>5</v>
      </c>
      <c r="B25" s="398" t="s">
        <v>23</v>
      </c>
    </row>
    <row r="26" spans="1:2">
      <c r="A26" s="11">
        <v>6</v>
      </c>
      <c r="B26" s="398" t="s">
        <v>24</v>
      </c>
    </row>
    <row r="27" spans="1:2">
      <c r="A27" s="11">
        <v>7</v>
      </c>
      <c r="B27" s="398" t="s">
        <v>25</v>
      </c>
    </row>
    <row r="28" spans="1:2">
      <c r="A28" s="11"/>
      <c r="B28" s="398"/>
    </row>
    <row r="29" ht="20.25" spans="1:2">
      <c r="A29" s="396"/>
      <c r="B29" s="397" t="s">
        <v>26</v>
      </c>
    </row>
    <row r="30" spans="1:2">
      <c r="A30" s="11">
        <v>1</v>
      </c>
      <c r="B30" s="403" t="s">
        <v>27</v>
      </c>
    </row>
    <row r="31" spans="1:2">
      <c r="A31" s="11">
        <v>2</v>
      </c>
      <c r="B31" s="398" t="s">
        <v>28</v>
      </c>
    </row>
    <row r="32" spans="1:2">
      <c r="A32" s="11">
        <v>3</v>
      </c>
      <c r="B32" s="398" t="s">
        <v>29</v>
      </c>
    </row>
    <row r="33" ht="28.5" spans="1:2">
      <c r="A33" s="11">
        <v>4</v>
      </c>
      <c r="B33" s="398" t="s">
        <v>30</v>
      </c>
    </row>
    <row r="34" spans="1:2">
      <c r="A34" s="11">
        <v>5</v>
      </c>
      <c r="B34" s="398" t="s">
        <v>31</v>
      </c>
    </row>
    <row r="35" spans="1:2">
      <c r="A35" s="11">
        <v>6</v>
      </c>
      <c r="B35" s="398" t="s">
        <v>32</v>
      </c>
    </row>
    <row r="36" spans="1:2">
      <c r="A36" s="11">
        <v>7</v>
      </c>
      <c r="B36" s="398" t="s">
        <v>33</v>
      </c>
    </row>
    <row r="37" spans="1:2">
      <c r="A37" s="11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21"/>
  <sheetViews>
    <sheetView zoomScale="80" zoomScaleNormal="80" workbookViewId="0">
      <selection activeCell="N23" sqref="N23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69"/>
      <c r="J3" s="71" t="s">
        <v>154</v>
      </c>
      <c r="K3" s="71"/>
      <c r="L3" s="71"/>
      <c r="M3" s="71"/>
      <c r="N3" s="71"/>
      <c r="O3" s="71"/>
      <c r="P3" s="71"/>
      <c r="Q3" s="71"/>
    </row>
    <row r="4" s="62" customFormat="1" ht="19.5" customHeight="1" spans="1:17">
      <c r="A4" s="71"/>
      <c r="B4" s="73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69"/>
      <c r="J4" s="71" t="s">
        <v>155</v>
      </c>
      <c r="K4" s="71" t="s">
        <v>156</v>
      </c>
      <c r="L4" s="71" t="s">
        <v>157</v>
      </c>
      <c r="M4" s="71" t="s">
        <v>158</v>
      </c>
      <c r="N4" s="71" t="s">
        <v>159</v>
      </c>
      <c r="O4" s="71" t="s">
        <v>160</v>
      </c>
      <c r="P4" s="71" t="s">
        <v>334</v>
      </c>
      <c r="Q4" s="71" t="s">
        <v>229</v>
      </c>
    </row>
    <row r="5" s="62" customFormat="1" ht="19.5" customHeight="1" spans="1:17">
      <c r="A5" s="71"/>
      <c r="B5" s="73" t="s">
        <v>163</v>
      </c>
      <c r="C5" s="74" t="s">
        <v>164</v>
      </c>
      <c r="D5" s="74" t="s">
        <v>165</v>
      </c>
      <c r="E5" s="74" t="s">
        <v>166</v>
      </c>
      <c r="F5" s="74" t="s">
        <v>167</v>
      </c>
      <c r="G5" s="74" t="s">
        <v>168</v>
      </c>
      <c r="H5" s="74" t="s">
        <v>169</v>
      </c>
      <c r="I5" s="69"/>
      <c r="J5" s="75"/>
      <c r="K5" s="75" t="s">
        <v>230</v>
      </c>
      <c r="L5" s="75" t="s">
        <v>230</v>
      </c>
      <c r="M5" s="75" t="s">
        <v>230</v>
      </c>
      <c r="N5" s="75" t="s">
        <v>230</v>
      </c>
      <c r="O5" s="75"/>
      <c r="P5" s="75"/>
      <c r="Q5" s="181"/>
    </row>
    <row r="6" s="62" customFormat="1" ht="19.5" customHeight="1" spans="1:17">
      <c r="A6" s="76" t="s">
        <v>172</v>
      </c>
      <c r="B6" s="77">
        <f>C6-1</f>
        <v>66</v>
      </c>
      <c r="C6" s="77">
        <f>D6-2</f>
        <v>67</v>
      </c>
      <c r="D6" s="78">
        <v>69</v>
      </c>
      <c r="E6" s="77">
        <f>D6+2</f>
        <v>71</v>
      </c>
      <c r="F6" s="77">
        <f>E6+2</f>
        <v>73</v>
      </c>
      <c r="G6" s="77">
        <f>F6+1</f>
        <v>74</v>
      </c>
      <c r="H6" s="77">
        <f>G6+1</f>
        <v>75</v>
      </c>
      <c r="I6" s="69"/>
      <c r="J6" s="79"/>
      <c r="K6" s="79" t="s">
        <v>235</v>
      </c>
      <c r="L6" s="79" t="s">
        <v>232</v>
      </c>
      <c r="M6" s="79" t="s">
        <v>174</v>
      </c>
      <c r="N6" s="79" t="s">
        <v>237</v>
      </c>
      <c r="O6" s="79"/>
      <c r="P6" s="79"/>
      <c r="Q6" s="182"/>
    </row>
    <row r="7" s="62" customFormat="1" ht="19.5" customHeight="1" spans="1:17">
      <c r="A7" s="74" t="s">
        <v>175</v>
      </c>
      <c r="B7" s="77">
        <f t="shared" ref="B7:B9" si="0">C7-4</f>
        <v>100</v>
      </c>
      <c r="C7" s="77">
        <f t="shared" ref="C7:C9" si="1">D7-4</f>
        <v>104</v>
      </c>
      <c r="D7" s="78">
        <v>108</v>
      </c>
      <c r="E7" s="77">
        <f t="shared" ref="E7:E9" si="2">D7+4</f>
        <v>112</v>
      </c>
      <c r="F7" s="77">
        <f>E7+4</f>
        <v>116</v>
      </c>
      <c r="G7" s="77">
        <f t="shared" ref="G7:G9" si="3">F7+6</f>
        <v>122</v>
      </c>
      <c r="H7" s="77">
        <f>G7+6</f>
        <v>128</v>
      </c>
      <c r="I7" s="69"/>
      <c r="J7" s="79"/>
      <c r="K7" s="79" t="s">
        <v>335</v>
      </c>
      <c r="L7" s="79" t="s">
        <v>238</v>
      </c>
      <c r="M7" s="79" t="s">
        <v>180</v>
      </c>
      <c r="N7" s="79" t="s">
        <v>235</v>
      </c>
      <c r="O7" s="79"/>
      <c r="P7" s="79"/>
      <c r="Q7" s="182"/>
    </row>
    <row r="8" s="62" customFormat="1" ht="19.5" customHeight="1" spans="1:17">
      <c r="A8" s="74" t="s">
        <v>179</v>
      </c>
      <c r="B8" s="77">
        <f t="shared" si="0"/>
        <v>98</v>
      </c>
      <c r="C8" s="77">
        <f t="shared" si="1"/>
        <v>102</v>
      </c>
      <c r="D8" s="80">
        <v>106</v>
      </c>
      <c r="E8" s="77">
        <f t="shared" si="2"/>
        <v>110</v>
      </c>
      <c r="F8" s="77">
        <f>E8+5</f>
        <v>115</v>
      </c>
      <c r="G8" s="77">
        <f t="shared" si="3"/>
        <v>121</v>
      </c>
      <c r="H8" s="77">
        <f>G8+7</f>
        <v>128</v>
      </c>
      <c r="I8" s="69"/>
      <c r="J8" s="79"/>
      <c r="K8" s="79" t="s">
        <v>235</v>
      </c>
      <c r="L8" s="79" t="s">
        <v>235</v>
      </c>
      <c r="M8" s="79" t="s">
        <v>180</v>
      </c>
      <c r="N8" s="79" t="s">
        <v>237</v>
      </c>
      <c r="O8" s="79"/>
      <c r="P8" s="79"/>
      <c r="Q8" s="182"/>
    </row>
    <row r="9" s="62" customFormat="1" ht="19.5" customHeight="1" spans="1:17">
      <c r="A9" s="74" t="s">
        <v>181</v>
      </c>
      <c r="B9" s="77">
        <f t="shared" si="0"/>
        <v>98</v>
      </c>
      <c r="C9" s="77">
        <f t="shared" si="1"/>
        <v>102</v>
      </c>
      <c r="D9" s="81" t="s">
        <v>182</v>
      </c>
      <c r="E9" s="77">
        <f t="shared" si="2"/>
        <v>110</v>
      </c>
      <c r="F9" s="77">
        <f>E9+5</f>
        <v>115</v>
      </c>
      <c r="G9" s="77">
        <f t="shared" si="3"/>
        <v>121</v>
      </c>
      <c r="H9" s="77">
        <f>G9+7</f>
        <v>128</v>
      </c>
      <c r="I9" s="69"/>
      <c r="J9" s="79"/>
      <c r="K9" s="79" t="s">
        <v>336</v>
      </c>
      <c r="L9" s="79" t="s">
        <v>259</v>
      </c>
      <c r="M9" s="79" t="s">
        <v>177</v>
      </c>
      <c r="N9" s="79" t="s">
        <v>237</v>
      </c>
      <c r="O9" s="79"/>
      <c r="P9" s="79"/>
      <c r="Q9" s="182"/>
    </row>
    <row r="10" s="62" customFormat="1" ht="19.5" customHeight="1" spans="1:17">
      <c r="A10" s="74" t="s">
        <v>183</v>
      </c>
      <c r="B10" s="77">
        <f>C10-1.2</f>
        <v>43.1</v>
      </c>
      <c r="C10" s="77">
        <f>D10-1.2</f>
        <v>44.3</v>
      </c>
      <c r="D10" s="81" t="s">
        <v>184</v>
      </c>
      <c r="E10" s="77">
        <f>D10+1.2</f>
        <v>46.7</v>
      </c>
      <c r="F10" s="77">
        <f>E10+1.2</f>
        <v>47.9</v>
      </c>
      <c r="G10" s="77">
        <f>F10+1.4</f>
        <v>49.3</v>
      </c>
      <c r="H10" s="77">
        <f>G10+1.4</f>
        <v>50.7</v>
      </c>
      <c r="I10" s="69"/>
      <c r="J10" s="79"/>
      <c r="K10" s="79" t="s">
        <v>337</v>
      </c>
      <c r="L10" s="79" t="s">
        <v>338</v>
      </c>
      <c r="M10" s="79" t="s">
        <v>339</v>
      </c>
      <c r="N10" s="79" t="s">
        <v>340</v>
      </c>
      <c r="O10" s="79"/>
      <c r="P10" s="79"/>
      <c r="Q10" s="182"/>
    </row>
    <row r="11" s="62" customFormat="1" ht="19.5" customHeight="1" spans="1:17">
      <c r="A11" s="74" t="s">
        <v>187</v>
      </c>
      <c r="B11" s="82">
        <f>C11-0.5</f>
        <v>21</v>
      </c>
      <c r="C11" s="82">
        <f>D11-0.5</f>
        <v>21.5</v>
      </c>
      <c r="D11" s="83">
        <v>22</v>
      </c>
      <c r="E11" s="82">
        <f t="shared" ref="E11:H11" si="4">D11+0.5</f>
        <v>22.5</v>
      </c>
      <c r="F11" s="82">
        <f t="shared" si="4"/>
        <v>23</v>
      </c>
      <c r="G11" s="82">
        <f t="shared" si="4"/>
        <v>23.5</v>
      </c>
      <c r="H11" s="82">
        <f t="shared" si="4"/>
        <v>24</v>
      </c>
      <c r="I11" s="69"/>
      <c r="J11" s="79"/>
      <c r="K11" s="79" t="s">
        <v>241</v>
      </c>
      <c r="L11" s="79" t="s">
        <v>241</v>
      </c>
      <c r="M11" s="79" t="s">
        <v>188</v>
      </c>
      <c r="N11" s="79" t="s">
        <v>341</v>
      </c>
      <c r="O11" s="79"/>
      <c r="P11" s="79"/>
      <c r="Q11" s="182"/>
    </row>
    <row r="12" s="62" customFormat="1" ht="19.5" customHeight="1" spans="1:17">
      <c r="A12" s="74" t="s">
        <v>189</v>
      </c>
      <c r="B12" s="77">
        <f>C12-0.7</f>
        <v>18.1</v>
      </c>
      <c r="C12" s="77">
        <f>D12-0.7</f>
        <v>18.8</v>
      </c>
      <c r="D12" s="81" t="s">
        <v>190</v>
      </c>
      <c r="E12" s="77">
        <f>D12+0.7</f>
        <v>20.2</v>
      </c>
      <c r="F12" s="77">
        <f>E12+0.7</f>
        <v>20.9</v>
      </c>
      <c r="G12" s="77">
        <f>F12+0.95</f>
        <v>21.85</v>
      </c>
      <c r="H12" s="77">
        <f>G12+0.95</f>
        <v>22.8</v>
      </c>
      <c r="I12" s="69"/>
      <c r="J12" s="79"/>
      <c r="K12" s="79" t="s">
        <v>342</v>
      </c>
      <c r="L12" s="79" t="s">
        <v>241</v>
      </c>
      <c r="M12" s="79" t="s">
        <v>339</v>
      </c>
      <c r="N12" s="79" t="s">
        <v>343</v>
      </c>
      <c r="O12" s="79"/>
      <c r="P12" s="79"/>
      <c r="Q12" s="182"/>
    </row>
    <row r="13" s="62" customFormat="1" ht="19.5" customHeight="1" spans="1:17">
      <c r="A13" s="84" t="s">
        <v>193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69"/>
      <c r="J13" s="79"/>
      <c r="K13" s="79" t="s">
        <v>344</v>
      </c>
      <c r="L13" s="79" t="s">
        <v>246</v>
      </c>
      <c r="M13" s="79" t="s">
        <v>177</v>
      </c>
      <c r="N13" s="79" t="s">
        <v>195</v>
      </c>
      <c r="O13" s="79"/>
      <c r="P13" s="79"/>
      <c r="Q13" s="182"/>
    </row>
    <row r="14" s="62" customFormat="1" ht="19.5" customHeight="1" spans="1:17">
      <c r="A14" s="84" t="s">
        <v>196</v>
      </c>
      <c r="B14" s="82">
        <f t="shared" ref="B14:B18" si="5">C14</f>
        <v>2.5</v>
      </c>
      <c r="C14" s="82">
        <f t="shared" ref="C14:C18" si="6">D14</f>
        <v>2.5</v>
      </c>
      <c r="D14" s="78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86"/>
      <c r="K14" s="86" t="s">
        <v>177</v>
      </c>
      <c r="L14" s="86" t="s">
        <v>177</v>
      </c>
      <c r="M14" s="86" t="s">
        <v>177</v>
      </c>
      <c r="N14" s="86" t="s">
        <v>177</v>
      </c>
      <c r="O14" s="86"/>
      <c r="P14" s="86"/>
      <c r="Q14" s="182"/>
    </row>
    <row r="15" s="62" customFormat="1" ht="19.5" customHeight="1" spans="1:17">
      <c r="A15" s="74" t="s">
        <v>197</v>
      </c>
      <c r="B15" s="82">
        <f>C15-1</f>
        <v>43</v>
      </c>
      <c r="C15" s="82">
        <f>D15-1</f>
        <v>44</v>
      </c>
      <c r="D15" s="78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86"/>
      <c r="K15" s="86" t="s">
        <v>177</v>
      </c>
      <c r="L15" s="86" t="s">
        <v>177</v>
      </c>
      <c r="M15" s="86" t="s">
        <v>177</v>
      </c>
      <c r="N15" s="86" t="s">
        <v>177</v>
      </c>
      <c r="O15" s="86"/>
      <c r="P15" s="86"/>
      <c r="Q15" s="182"/>
    </row>
    <row r="16" s="62" customFormat="1" ht="19.5" customHeight="1" spans="1:17">
      <c r="A16" s="74" t="s">
        <v>198</v>
      </c>
      <c r="B16" s="82">
        <f t="shared" si="5"/>
        <v>5</v>
      </c>
      <c r="C16" s="82">
        <f t="shared" si="6"/>
        <v>5</v>
      </c>
      <c r="D16" s="83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86"/>
      <c r="K16" s="86" t="s">
        <v>177</v>
      </c>
      <c r="L16" s="86" t="s">
        <v>177</v>
      </c>
      <c r="M16" s="86" t="s">
        <v>177</v>
      </c>
      <c r="N16" s="86" t="s">
        <v>177</v>
      </c>
      <c r="O16" s="86"/>
      <c r="P16" s="86"/>
      <c r="Q16" s="183"/>
    </row>
    <row r="17" s="62" customFormat="1" ht="19.5" customHeight="1" spans="1:17">
      <c r="A17" s="78" t="s">
        <v>199</v>
      </c>
      <c r="B17" s="82">
        <f t="shared" si="5"/>
        <v>12</v>
      </c>
      <c r="C17" s="82">
        <f>D17-1.5</f>
        <v>12</v>
      </c>
      <c r="D17" s="87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86"/>
      <c r="K17" s="86" t="s">
        <v>177</v>
      </c>
      <c r="L17" s="86" t="s">
        <v>177</v>
      </c>
      <c r="M17" s="86" t="s">
        <v>177</v>
      </c>
      <c r="N17" s="86" t="s">
        <v>177</v>
      </c>
      <c r="O17" s="86"/>
      <c r="P17" s="86"/>
      <c r="Q17" s="184"/>
    </row>
    <row r="18" s="62" customFormat="1" ht="19.5" customHeight="1" spans="1:17">
      <c r="A18" s="74" t="s">
        <v>200</v>
      </c>
      <c r="B18" s="82">
        <f t="shared" si="5"/>
        <v>2.5</v>
      </c>
      <c r="C18" s="82">
        <f t="shared" si="6"/>
        <v>2.5</v>
      </c>
      <c r="D18" s="78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86"/>
      <c r="K18" s="86" t="s">
        <v>177</v>
      </c>
      <c r="L18" s="86" t="s">
        <v>177</v>
      </c>
      <c r="M18" s="86" t="s">
        <v>177</v>
      </c>
      <c r="N18" s="86" t="s">
        <v>177</v>
      </c>
      <c r="O18" s="79"/>
      <c r="P18" s="79"/>
      <c r="Q18" s="184"/>
    </row>
    <row r="19" s="62" customFormat="1" ht="14.25" spans="1:17">
      <c r="A19" s="88" t="s">
        <v>201</v>
      </c>
      <c r="D19" s="89"/>
      <c r="E19" s="89"/>
      <c r="F19" s="89"/>
      <c r="G19" s="89"/>
      <c r="H19" s="89"/>
      <c r="I19" s="89"/>
      <c r="J19" s="90"/>
      <c r="K19" s="90"/>
      <c r="L19" s="89"/>
      <c r="M19" s="89"/>
      <c r="N19" s="89"/>
      <c r="O19" s="89"/>
      <c r="P19" s="89"/>
      <c r="Q19" s="89"/>
    </row>
    <row r="20" s="62" customFormat="1" ht="14.25" spans="1:17">
      <c r="A20" s="62" t="s">
        <v>202</v>
      </c>
      <c r="D20" s="89"/>
      <c r="E20" s="89"/>
      <c r="F20" s="89"/>
      <c r="G20" s="89"/>
      <c r="H20" s="89"/>
      <c r="I20" s="89"/>
      <c r="J20" s="90"/>
      <c r="K20" s="90"/>
      <c r="L20" s="89"/>
      <c r="M20" s="89"/>
      <c r="N20" s="89"/>
      <c r="O20" s="89"/>
      <c r="P20" s="89"/>
      <c r="Q20" s="89"/>
    </row>
    <row r="21" s="62" customFormat="1" ht="14.25" spans="1:17">
      <c r="A21" s="89"/>
      <c r="B21" s="89"/>
      <c r="C21" s="89"/>
      <c r="D21" s="89"/>
      <c r="E21" s="89"/>
      <c r="F21" s="89"/>
      <c r="G21" s="89"/>
      <c r="H21" s="89"/>
      <c r="I21" s="89"/>
      <c r="J21" s="91" t="s">
        <v>345</v>
      </c>
      <c r="K21" s="91"/>
      <c r="L21" s="88" t="s">
        <v>204</v>
      </c>
      <c r="M21" s="88"/>
      <c r="N21" s="88"/>
      <c r="O21" s="88"/>
      <c r="P21" s="88"/>
      <c r="Q21" s="88" t="s">
        <v>205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9" sqref="M9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265</v>
      </c>
      <c r="G2" s="101" t="s">
        <v>68</v>
      </c>
      <c r="H2" s="102"/>
      <c r="I2" s="103" t="s">
        <v>57</v>
      </c>
      <c r="J2" s="104" t="s">
        <v>56</v>
      </c>
      <c r="K2" s="105"/>
    </row>
    <row r="3" spans="1:11">
      <c r="A3" s="106" t="s">
        <v>74</v>
      </c>
      <c r="B3" s="107">
        <v>15004</v>
      </c>
      <c r="C3" s="107"/>
      <c r="D3" s="108" t="s">
        <v>266</v>
      </c>
      <c r="E3" s="109">
        <v>46054</v>
      </c>
      <c r="F3" s="110"/>
      <c r="G3" s="110"/>
      <c r="H3" s="111" t="s">
        <v>267</v>
      </c>
      <c r="I3" s="111"/>
      <c r="J3" s="111"/>
      <c r="K3" s="112"/>
    </row>
    <row r="4" spans="1:11">
      <c r="A4" s="113" t="s">
        <v>71</v>
      </c>
      <c r="B4" s="114">
        <v>2</v>
      </c>
      <c r="C4" s="114">
        <v>8</v>
      </c>
      <c r="D4" s="115" t="s">
        <v>268</v>
      </c>
      <c r="E4" s="110" t="s">
        <v>269</v>
      </c>
      <c r="F4" s="110"/>
      <c r="G4" s="110"/>
      <c r="H4" s="115" t="s">
        <v>270</v>
      </c>
      <c r="I4" s="115"/>
      <c r="J4" s="116" t="s">
        <v>65</v>
      </c>
      <c r="K4" s="117" t="s">
        <v>66</v>
      </c>
    </row>
    <row r="5" spans="1:11">
      <c r="A5" s="113" t="s">
        <v>271</v>
      </c>
      <c r="B5" s="107">
        <v>2</v>
      </c>
      <c r="C5" s="107"/>
      <c r="D5" s="108" t="s">
        <v>273</v>
      </c>
      <c r="E5" s="108" t="s">
        <v>274</v>
      </c>
      <c r="F5" s="108" t="s">
        <v>275</v>
      </c>
      <c r="G5" s="108" t="s">
        <v>269</v>
      </c>
      <c r="H5" s="115" t="s">
        <v>276</v>
      </c>
      <c r="I5" s="115"/>
      <c r="J5" s="116" t="s">
        <v>65</v>
      </c>
      <c r="K5" s="117" t="s">
        <v>66</v>
      </c>
    </row>
    <row r="6" spans="1:11">
      <c r="A6" s="118" t="s">
        <v>277</v>
      </c>
      <c r="B6" s="119">
        <v>50</v>
      </c>
      <c r="C6" s="119"/>
      <c r="D6" s="120" t="s">
        <v>279</v>
      </c>
      <c r="E6" s="121"/>
      <c r="F6" s="122">
        <v>430</v>
      </c>
      <c r="G6" s="120"/>
      <c r="H6" s="123" t="s">
        <v>280</v>
      </c>
      <c r="I6" s="123"/>
      <c r="J6" s="124" t="s">
        <v>65</v>
      </c>
      <c r="K6" s="125" t="s">
        <v>66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281</v>
      </c>
      <c r="B8" s="100" t="s">
        <v>282</v>
      </c>
      <c r="C8" s="100" t="s">
        <v>283</v>
      </c>
      <c r="D8" s="100" t="s">
        <v>284</v>
      </c>
      <c r="E8" s="100" t="s">
        <v>285</v>
      </c>
      <c r="F8" s="100" t="s">
        <v>286</v>
      </c>
      <c r="G8" s="130" t="s">
        <v>287</v>
      </c>
      <c r="H8" s="131"/>
      <c r="I8" s="131"/>
      <c r="J8" s="131"/>
      <c r="K8" s="132"/>
    </row>
    <row r="9" spans="1:11">
      <c r="A9" s="113" t="s">
        <v>288</v>
      </c>
      <c r="B9" s="115"/>
      <c r="C9" s="116" t="s">
        <v>65</v>
      </c>
      <c r="D9" s="116" t="s">
        <v>66</v>
      </c>
      <c r="E9" s="108" t="s">
        <v>289</v>
      </c>
      <c r="F9" s="133" t="s">
        <v>290</v>
      </c>
      <c r="G9" s="134" t="s">
        <v>291</v>
      </c>
      <c r="H9" s="135"/>
      <c r="I9" s="135"/>
      <c r="J9" s="135"/>
      <c r="K9" s="136"/>
    </row>
    <row r="10" spans="1:11">
      <c r="A10" s="113" t="s">
        <v>292</v>
      </c>
      <c r="B10" s="115"/>
      <c r="C10" s="116" t="s">
        <v>65</v>
      </c>
      <c r="D10" s="116" t="s">
        <v>66</v>
      </c>
      <c r="E10" s="108" t="s">
        <v>293</v>
      </c>
      <c r="F10" s="133" t="s">
        <v>291</v>
      </c>
      <c r="G10" s="134" t="s">
        <v>294</v>
      </c>
      <c r="H10" s="135"/>
      <c r="I10" s="135"/>
      <c r="J10" s="135"/>
      <c r="K10" s="136"/>
    </row>
    <row r="11" spans="1:11">
      <c r="A11" s="137" t="s">
        <v>214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6" t="s">
        <v>89</v>
      </c>
      <c r="B12" s="116" t="s">
        <v>85</v>
      </c>
      <c r="C12" s="116" t="s">
        <v>86</v>
      </c>
      <c r="D12" s="133"/>
      <c r="E12" s="108" t="s">
        <v>87</v>
      </c>
      <c r="F12" s="116" t="s">
        <v>85</v>
      </c>
      <c r="G12" s="116" t="s">
        <v>86</v>
      </c>
      <c r="H12" s="116"/>
      <c r="I12" s="108" t="s">
        <v>295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3"/>
      <c r="E13" s="108" t="s">
        <v>97</v>
      </c>
      <c r="F13" s="116" t="s">
        <v>85</v>
      </c>
      <c r="G13" s="116" t="s">
        <v>86</v>
      </c>
      <c r="H13" s="116"/>
      <c r="I13" s="108" t="s">
        <v>296</v>
      </c>
      <c r="J13" s="116" t="s">
        <v>85</v>
      </c>
      <c r="K13" s="117" t="s">
        <v>86</v>
      </c>
    </row>
    <row r="14" ht="15" spans="1:11">
      <c r="A14" s="118" t="s">
        <v>297</v>
      </c>
      <c r="B14" s="124" t="s">
        <v>85</v>
      </c>
      <c r="C14" s="124" t="s">
        <v>86</v>
      </c>
      <c r="D14" s="121"/>
      <c r="E14" s="120" t="s">
        <v>298</v>
      </c>
      <c r="F14" s="124" t="s">
        <v>85</v>
      </c>
      <c r="G14" s="124" t="s">
        <v>86</v>
      </c>
      <c r="H14" s="124"/>
      <c r="I14" s="120" t="s">
        <v>299</v>
      </c>
      <c r="J14" s="124" t="s">
        <v>85</v>
      </c>
      <c r="K14" s="125" t="s">
        <v>86</v>
      </c>
    </row>
    <row r="15" ht="15" spans="1:11">
      <c r="A15" s="126" t="s">
        <v>201</v>
      </c>
      <c r="B15" s="140" t="s">
        <v>291</v>
      </c>
      <c r="C15" s="141"/>
      <c r="D15" s="127"/>
      <c r="E15" s="126"/>
      <c r="F15" s="141"/>
      <c r="G15" s="141"/>
      <c r="H15" s="141"/>
      <c r="I15" s="126"/>
      <c r="J15" s="141"/>
      <c r="K15" s="141"/>
    </row>
    <row r="16" s="92" customFormat="1" spans="1:11">
      <c r="A16" s="96" t="s">
        <v>300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pans="1:11">
      <c r="A17" s="113" t="s">
        <v>301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3"/>
    </row>
    <row r="18" spans="1:11">
      <c r="A18" s="113" t="s">
        <v>302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3"/>
    </row>
    <row r="19" spans="1:11">
      <c r="A19" s="144" t="s">
        <v>346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>
      <c r="A21" s="150"/>
      <c r="B21" s="135"/>
      <c r="C21" s="135"/>
      <c r="D21" s="135"/>
      <c r="E21" s="135"/>
      <c r="F21" s="135"/>
      <c r="G21" s="135"/>
      <c r="H21" s="135"/>
      <c r="I21" s="135"/>
      <c r="J21" s="135"/>
      <c r="K21" s="136"/>
    </row>
    <row r="22" spans="1:11">
      <c r="A22" s="150"/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3" t="s">
        <v>124</v>
      </c>
      <c r="B24" s="115"/>
      <c r="C24" s="116" t="s">
        <v>65</v>
      </c>
      <c r="D24" s="116" t="s">
        <v>66</v>
      </c>
      <c r="E24" s="111"/>
      <c r="F24" s="111"/>
      <c r="G24" s="111"/>
      <c r="H24" s="111"/>
      <c r="I24" s="111"/>
      <c r="J24" s="111"/>
      <c r="K24" s="112"/>
    </row>
    <row r="25" ht="15" spans="1:11">
      <c r="A25" s="154" t="s">
        <v>304</v>
      </c>
      <c r="B25" s="155" t="s">
        <v>291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305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347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 t="s">
        <v>348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50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ht="23" customHeight="1" spans="1:13">
      <c r="A35" s="166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23" customHeight="1" spans="1:13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ht="18.75" customHeight="1" spans="1:13">
      <c r="A37" s="170" t="s">
        <v>309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2"/>
    </row>
    <row r="38" s="93" customFormat="1" ht="18.75" customHeight="1" spans="1:13">
      <c r="A38" s="113" t="s">
        <v>310</v>
      </c>
      <c r="B38" s="115"/>
      <c r="C38" s="115"/>
      <c r="D38" s="111" t="s">
        <v>311</v>
      </c>
      <c r="E38" s="111"/>
      <c r="F38" s="173" t="s">
        <v>312</v>
      </c>
      <c r="G38" s="174"/>
      <c r="H38" s="115" t="s">
        <v>313</v>
      </c>
      <c r="I38" s="115"/>
      <c r="J38" s="115" t="s">
        <v>314</v>
      </c>
      <c r="K38" s="143"/>
    </row>
    <row r="39" ht="18.75" customHeight="1" spans="1:13">
      <c r="A39" s="113" t="s">
        <v>201</v>
      </c>
      <c r="B39" s="175" t="s">
        <v>315</v>
      </c>
      <c r="C39" s="175"/>
      <c r="D39" s="175"/>
      <c r="E39" s="175"/>
      <c r="F39" s="175"/>
      <c r="G39" s="175"/>
      <c r="H39" s="175"/>
      <c r="I39" s="175"/>
      <c r="J39" s="175"/>
      <c r="K39" s="176"/>
      <c r="M39" s="93"/>
    </row>
    <row r="40" ht="31" customHeight="1" spans="1:13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3"/>
    </row>
    <row r="41" ht="18.75" customHeight="1" spans="1:13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3"/>
    </row>
    <row r="42" ht="32" customHeight="1" spans="1:13">
      <c r="A42" s="118" t="s">
        <v>142</v>
      </c>
      <c r="B42" s="122" t="s">
        <v>316</v>
      </c>
      <c r="C42" s="122"/>
      <c r="D42" s="120" t="s">
        <v>317</v>
      </c>
      <c r="E42" s="177" t="s">
        <v>318</v>
      </c>
      <c r="F42" s="120" t="s">
        <v>146</v>
      </c>
      <c r="G42" s="178">
        <v>46083</v>
      </c>
      <c r="H42" s="179" t="s">
        <v>147</v>
      </c>
      <c r="I42" s="179"/>
      <c r="J42" s="122" t="s">
        <v>148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topLeftCell="B1" workbookViewId="0">
      <selection activeCell="J22" sqref="J22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69"/>
      <c r="J3" s="71" t="s">
        <v>154</v>
      </c>
      <c r="K3" s="71"/>
      <c r="L3" s="71"/>
      <c r="M3" s="71"/>
      <c r="N3" s="71"/>
      <c r="O3" s="71"/>
      <c r="P3" s="71"/>
      <c r="Q3" s="71"/>
    </row>
    <row r="4" s="62" customFormat="1" ht="19.5" customHeight="1" spans="1:17">
      <c r="A4" s="71"/>
      <c r="B4" s="73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69"/>
      <c r="J4" s="71" t="s">
        <v>155</v>
      </c>
      <c r="K4" s="71" t="s">
        <v>156</v>
      </c>
      <c r="L4" s="71" t="s">
        <v>157</v>
      </c>
      <c r="M4" s="71" t="s">
        <v>158</v>
      </c>
      <c r="N4" s="71" t="s">
        <v>159</v>
      </c>
      <c r="O4" s="71" t="s">
        <v>160</v>
      </c>
      <c r="P4" s="71" t="s">
        <v>334</v>
      </c>
      <c r="Q4" s="71" t="s">
        <v>229</v>
      </c>
    </row>
    <row r="5" s="62" customFormat="1" ht="19.5" customHeight="1" spans="1:17">
      <c r="A5" s="71"/>
      <c r="B5" s="73" t="s">
        <v>163</v>
      </c>
      <c r="C5" s="74" t="s">
        <v>164</v>
      </c>
      <c r="D5" s="74" t="s">
        <v>165</v>
      </c>
      <c r="E5" s="74" t="s">
        <v>166</v>
      </c>
      <c r="F5" s="74" t="s">
        <v>167</v>
      </c>
      <c r="G5" s="74" t="s">
        <v>168</v>
      </c>
      <c r="H5" s="74" t="s">
        <v>169</v>
      </c>
      <c r="I5" s="69"/>
      <c r="J5" s="75" t="s">
        <v>349</v>
      </c>
      <c r="K5" s="75" t="s">
        <v>230</v>
      </c>
      <c r="L5" s="75" t="s">
        <v>349</v>
      </c>
      <c r="M5" s="75" t="s">
        <v>349</v>
      </c>
      <c r="N5" s="75" t="s">
        <v>230</v>
      </c>
      <c r="O5" s="75" t="s">
        <v>230</v>
      </c>
      <c r="P5" s="75" t="s">
        <v>349</v>
      </c>
      <c r="Q5" s="75" t="s">
        <v>230</v>
      </c>
    </row>
    <row r="6" s="62" customFormat="1" ht="19.5" customHeight="1" spans="1:17">
      <c r="A6" s="76" t="s">
        <v>172</v>
      </c>
      <c r="B6" s="77">
        <f>C6-1</f>
        <v>66</v>
      </c>
      <c r="C6" s="77">
        <f>D6-2</f>
        <v>67</v>
      </c>
      <c r="D6" s="78">
        <v>69</v>
      </c>
      <c r="E6" s="77">
        <f>D6+2</f>
        <v>71</v>
      </c>
      <c r="F6" s="77">
        <f>E6+2</f>
        <v>73</v>
      </c>
      <c r="G6" s="77">
        <f>F6+1</f>
        <v>74</v>
      </c>
      <c r="H6" s="77">
        <f>G6+1</f>
        <v>75</v>
      </c>
      <c r="I6" s="69"/>
      <c r="J6" s="79" t="s">
        <v>350</v>
      </c>
      <c r="K6" s="79" t="s">
        <v>238</v>
      </c>
      <c r="L6" s="79" t="s">
        <v>231</v>
      </c>
      <c r="M6" s="79" t="s">
        <v>237</v>
      </c>
      <c r="N6" s="79" t="s">
        <v>232</v>
      </c>
      <c r="O6" s="79" t="s">
        <v>253</v>
      </c>
      <c r="P6" s="79" t="s">
        <v>176</v>
      </c>
      <c r="Q6" s="79" t="s">
        <v>351</v>
      </c>
    </row>
    <row r="7" s="62" customFormat="1" ht="19.5" customHeight="1" spans="1:17">
      <c r="A7" s="74" t="s">
        <v>175</v>
      </c>
      <c r="B7" s="77">
        <f t="shared" ref="B7:B9" si="0">C7-4</f>
        <v>100</v>
      </c>
      <c r="C7" s="77">
        <f t="shared" ref="C7:C9" si="1">D7-4</f>
        <v>104</v>
      </c>
      <c r="D7" s="78">
        <v>108</v>
      </c>
      <c r="E7" s="77">
        <f t="shared" ref="E7:E9" si="2">D7+4</f>
        <v>112</v>
      </c>
      <c r="F7" s="77">
        <f>E7+4</f>
        <v>116</v>
      </c>
      <c r="G7" s="77">
        <f t="shared" ref="G7:G9" si="3">F7+6</f>
        <v>122</v>
      </c>
      <c r="H7" s="77">
        <f>G7+6</f>
        <v>128</v>
      </c>
      <c r="I7" s="69"/>
      <c r="J7" s="79" t="s">
        <v>259</v>
      </c>
      <c r="K7" s="79" t="s">
        <v>238</v>
      </c>
      <c r="L7" s="79" t="s">
        <v>237</v>
      </c>
      <c r="M7" s="79" t="s">
        <v>234</v>
      </c>
      <c r="N7" s="79" t="s">
        <v>237</v>
      </c>
      <c r="O7" s="79" t="s">
        <v>238</v>
      </c>
      <c r="P7" s="79" t="s">
        <v>235</v>
      </c>
      <c r="Q7" s="79" t="s">
        <v>237</v>
      </c>
    </row>
    <row r="8" s="62" customFormat="1" ht="19.5" customHeight="1" spans="1:17">
      <c r="A8" s="74" t="s">
        <v>179</v>
      </c>
      <c r="B8" s="77">
        <f t="shared" si="0"/>
        <v>98</v>
      </c>
      <c r="C8" s="77">
        <f t="shared" si="1"/>
        <v>102</v>
      </c>
      <c r="D8" s="80">
        <v>106</v>
      </c>
      <c r="E8" s="77">
        <f t="shared" si="2"/>
        <v>110</v>
      </c>
      <c r="F8" s="77">
        <f>E8+5</f>
        <v>115</v>
      </c>
      <c r="G8" s="77">
        <f t="shared" si="3"/>
        <v>121</v>
      </c>
      <c r="H8" s="77">
        <f>G8+7</f>
        <v>128</v>
      </c>
      <c r="I8" s="69"/>
      <c r="J8" s="79" t="s">
        <v>237</v>
      </c>
      <c r="K8" s="79" t="s">
        <v>259</v>
      </c>
      <c r="L8" s="79" t="s">
        <v>235</v>
      </c>
      <c r="M8" s="79" t="s">
        <v>259</v>
      </c>
      <c r="N8" s="79" t="s">
        <v>236</v>
      </c>
      <c r="O8" s="79" t="s">
        <v>237</v>
      </c>
      <c r="P8" s="79" t="s">
        <v>237</v>
      </c>
      <c r="Q8" s="79" t="s">
        <v>238</v>
      </c>
    </row>
    <row r="9" s="62" customFormat="1" ht="19.5" customHeight="1" spans="1:17">
      <c r="A9" s="74" t="s">
        <v>181</v>
      </c>
      <c r="B9" s="77">
        <f t="shared" si="0"/>
        <v>98</v>
      </c>
      <c r="C9" s="77">
        <f t="shared" si="1"/>
        <v>102</v>
      </c>
      <c r="D9" s="81" t="s">
        <v>182</v>
      </c>
      <c r="E9" s="77">
        <f t="shared" si="2"/>
        <v>110</v>
      </c>
      <c r="F9" s="77">
        <f>E9+5</f>
        <v>115</v>
      </c>
      <c r="G9" s="77">
        <f t="shared" si="3"/>
        <v>121</v>
      </c>
      <c r="H9" s="77">
        <f>G9+7</f>
        <v>128</v>
      </c>
      <c r="I9" s="69"/>
      <c r="J9" s="79" t="s">
        <v>253</v>
      </c>
      <c r="K9" s="79" t="s">
        <v>237</v>
      </c>
      <c r="L9" s="79" t="s">
        <v>238</v>
      </c>
      <c r="M9" s="79" t="s">
        <v>176</v>
      </c>
      <c r="N9" s="79" t="s">
        <v>238</v>
      </c>
      <c r="O9" s="79" t="s">
        <v>237</v>
      </c>
      <c r="P9" s="79" t="s">
        <v>173</v>
      </c>
      <c r="Q9" s="79" t="s">
        <v>237</v>
      </c>
    </row>
    <row r="10" s="62" customFormat="1" ht="19.5" customHeight="1" spans="1:17">
      <c r="A10" s="74" t="s">
        <v>183</v>
      </c>
      <c r="B10" s="77">
        <f>C10-1.2</f>
        <v>43.1</v>
      </c>
      <c r="C10" s="77">
        <f>D10-1.2</f>
        <v>44.3</v>
      </c>
      <c r="D10" s="81" t="s">
        <v>184</v>
      </c>
      <c r="E10" s="77">
        <f>D10+1.2</f>
        <v>46.7</v>
      </c>
      <c r="F10" s="77">
        <f>E10+1.2</f>
        <v>47.9</v>
      </c>
      <c r="G10" s="77">
        <f>F10+1.4</f>
        <v>49.3</v>
      </c>
      <c r="H10" s="77">
        <f>G10+1.4</f>
        <v>50.7</v>
      </c>
      <c r="I10" s="69"/>
      <c r="J10" s="79" t="s">
        <v>352</v>
      </c>
      <c r="K10" s="79" t="s">
        <v>352</v>
      </c>
      <c r="L10" s="79" t="s">
        <v>246</v>
      </c>
      <c r="M10" s="79" t="s">
        <v>246</v>
      </c>
      <c r="N10" s="79" t="s">
        <v>353</v>
      </c>
      <c r="O10" s="79" t="s">
        <v>236</v>
      </c>
      <c r="P10" s="79" t="s">
        <v>241</v>
      </c>
      <c r="Q10" s="79" t="s">
        <v>354</v>
      </c>
    </row>
    <row r="11" s="62" customFormat="1" ht="19.5" customHeight="1" spans="1:17">
      <c r="A11" s="74" t="s">
        <v>187</v>
      </c>
      <c r="B11" s="82">
        <f>C11-0.5</f>
        <v>21</v>
      </c>
      <c r="C11" s="82">
        <f>D11-0.5</f>
        <v>21.5</v>
      </c>
      <c r="D11" s="83">
        <v>22</v>
      </c>
      <c r="E11" s="82">
        <f t="shared" ref="E11:H11" si="4">D11+0.5</f>
        <v>22.5</v>
      </c>
      <c r="F11" s="82">
        <f t="shared" si="4"/>
        <v>23</v>
      </c>
      <c r="G11" s="82">
        <f t="shared" si="4"/>
        <v>23.5</v>
      </c>
      <c r="H11" s="82">
        <f t="shared" si="4"/>
        <v>24</v>
      </c>
      <c r="I11" s="69"/>
      <c r="J11" s="79" t="s">
        <v>176</v>
      </c>
      <c r="K11" s="79" t="s">
        <v>241</v>
      </c>
      <c r="L11" s="79" t="s">
        <v>241</v>
      </c>
      <c r="M11" s="79" t="s">
        <v>250</v>
      </c>
      <c r="N11" s="79" t="s">
        <v>176</v>
      </c>
      <c r="O11" s="79" t="s">
        <v>241</v>
      </c>
      <c r="P11" s="79" t="s">
        <v>250</v>
      </c>
      <c r="Q11" s="79" t="s">
        <v>176</v>
      </c>
    </row>
    <row r="12" s="62" customFormat="1" ht="19.5" customHeight="1" spans="1:17">
      <c r="A12" s="74" t="s">
        <v>189</v>
      </c>
      <c r="B12" s="77">
        <f>C12-0.7</f>
        <v>18.1</v>
      </c>
      <c r="C12" s="77">
        <f>D12-0.7</f>
        <v>18.8</v>
      </c>
      <c r="D12" s="81" t="s">
        <v>190</v>
      </c>
      <c r="E12" s="77">
        <f>D12+0.7</f>
        <v>20.2</v>
      </c>
      <c r="F12" s="77">
        <f>E12+0.7</f>
        <v>20.9</v>
      </c>
      <c r="G12" s="77">
        <f>F12+0.95</f>
        <v>21.85</v>
      </c>
      <c r="H12" s="77">
        <f>G12+0.95</f>
        <v>22.8</v>
      </c>
      <c r="I12" s="69"/>
      <c r="J12" s="79" t="s">
        <v>246</v>
      </c>
      <c r="K12" s="79" t="s">
        <v>250</v>
      </c>
      <c r="L12" s="79" t="s">
        <v>241</v>
      </c>
      <c r="M12" s="79" t="s">
        <v>246</v>
      </c>
      <c r="N12" s="79" t="s">
        <v>176</v>
      </c>
      <c r="O12" s="79" t="s">
        <v>176</v>
      </c>
      <c r="P12" s="79" t="s">
        <v>246</v>
      </c>
      <c r="Q12" s="79" t="s">
        <v>241</v>
      </c>
    </row>
    <row r="13" s="62" customFormat="1" ht="19.5" customHeight="1" spans="1:17">
      <c r="A13" s="84" t="s">
        <v>193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69"/>
      <c r="J13" s="79" t="s">
        <v>250</v>
      </c>
      <c r="K13" s="79" t="s">
        <v>344</v>
      </c>
      <c r="L13" s="79" t="s">
        <v>344</v>
      </c>
      <c r="M13" s="79" t="s">
        <v>176</v>
      </c>
      <c r="N13" s="79" t="s">
        <v>355</v>
      </c>
      <c r="O13" s="79" t="s">
        <v>176</v>
      </c>
      <c r="P13" s="79" t="s">
        <v>356</v>
      </c>
      <c r="Q13" s="79" t="s">
        <v>176</v>
      </c>
    </row>
    <row r="14" s="62" customFormat="1" ht="19.5" customHeight="1" spans="1:17">
      <c r="A14" s="84" t="s">
        <v>196</v>
      </c>
      <c r="B14" s="82">
        <f t="shared" ref="B14:B18" si="5">C14</f>
        <v>2.5</v>
      </c>
      <c r="C14" s="82">
        <f t="shared" ref="C14:C18" si="6">D14</f>
        <v>2.5</v>
      </c>
      <c r="D14" s="78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86" t="s">
        <v>177</v>
      </c>
      <c r="K14" s="86" t="s">
        <v>177</v>
      </c>
      <c r="L14" s="86" t="s">
        <v>177</v>
      </c>
      <c r="M14" s="86" t="s">
        <v>177</v>
      </c>
      <c r="N14" s="86" t="s">
        <v>177</v>
      </c>
      <c r="O14" s="86" t="s">
        <v>177</v>
      </c>
      <c r="P14" s="86" t="s">
        <v>177</v>
      </c>
      <c r="Q14" s="86" t="s">
        <v>177</v>
      </c>
    </row>
    <row r="15" s="62" customFormat="1" ht="19.5" customHeight="1" spans="1:17">
      <c r="A15" s="74" t="s">
        <v>197</v>
      </c>
      <c r="B15" s="82">
        <f>C15-1</f>
        <v>43</v>
      </c>
      <c r="C15" s="82">
        <f>D15-1</f>
        <v>44</v>
      </c>
      <c r="D15" s="78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86" t="s">
        <v>177</v>
      </c>
      <c r="K15" s="86" t="s">
        <v>177</v>
      </c>
      <c r="L15" s="86" t="s">
        <v>177</v>
      </c>
      <c r="M15" s="86" t="s">
        <v>177</v>
      </c>
      <c r="N15" s="86" t="s">
        <v>177</v>
      </c>
      <c r="O15" s="86" t="s">
        <v>177</v>
      </c>
      <c r="P15" s="86" t="s">
        <v>177</v>
      </c>
      <c r="Q15" s="86" t="s">
        <v>177</v>
      </c>
    </row>
    <row r="16" s="62" customFormat="1" ht="19.5" customHeight="1" spans="1:17">
      <c r="A16" s="74" t="s">
        <v>198</v>
      </c>
      <c r="B16" s="82">
        <f t="shared" si="5"/>
        <v>5</v>
      </c>
      <c r="C16" s="82">
        <f t="shared" si="6"/>
        <v>5</v>
      </c>
      <c r="D16" s="83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86" t="s">
        <v>177</v>
      </c>
      <c r="K16" s="86" t="s">
        <v>177</v>
      </c>
      <c r="L16" s="86" t="s">
        <v>177</v>
      </c>
      <c r="M16" s="86" t="s">
        <v>177</v>
      </c>
      <c r="N16" s="86" t="s">
        <v>177</v>
      </c>
      <c r="O16" s="86" t="s">
        <v>177</v>
      </c>
      <c r="P16" s="86" t="s">
        <v>177</v>
      </c>
      <c r="Q16" s="86" t="s">
        <v>177</v>
      </c>
    </row>
    <row r="17" s="62" customFormat="1" ht="19.5" customHeight="1" spans="1:17">
      <c r="A17" s="78" t="s">
        <v>199</v>
      </c>
      <c r="B17" s="82">
        <f t="shared" si="5"/>
        <v>12</v>
      </c>
      <c r="C17" s="82">
        <f>D17-1.5</f>
        <v>12</v>
      </c>
      <c r="D17" s="87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86" t="s">
        <v>177</v>
      </c>
      <c r="K17" s="86" t="s">
        <v>177</v>
      </c>
      <c r="L17" s="86" t="s">
        <v>177</v>
      </c>
      <c r="M17" s="86" t="s">
        <v>177</v>
      </c>
      <c r="N17" s="86" t="s">
        <v>177</v>
      </c>
      <c r="O17" s="86" t="s">
        <v>177</v>
      </c>
      <c r="P17" s="86" t="s">
        <v>177</v>
      </c>
      <c r="Q17" s="86" t="s">
        <v>177</v>
      </c>
    </row>
    <row r="18" s="62" customFormat="1" ht="19.5" customHeight="1" spans="1:17">
      <c r="A18" s="74" t="s">
        <v>200</v>
      </c>
      <c r="B18" s="82">
        <f t="shared" si="5"/>
        <v>2.5</v>
      </c>
      <c r="C18" s="82">
        <f t="shared" si="6"/>
        <v>2.5</v>
      </c>
      <c r="D18" s="78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86" t="s">
        <v>177</v>
      </c>
      <c r="K18" s="86" t="s">
        <v>177</v>
      </c>
      <c r="L18" s="86" t="s">
        <v>177</v>
      </c>
      <c r="M18" s="86" t="s">
        <v>177</v>
      </c>
      <c r="N18" s="86" t="s">
        <v>177</v>
      </c>
      <c r="O18" s="86" t="s">
        <v>177</v>
      </c>
      <c r="P18" s="86" t="s">
        <v>177</v>
      </c>
      <c r="Q18" s="86" t="s">
        <v>177</v>
      </c>
    </row>
    <row r="19" s="62" customFormat="1" ht="14.25" spans="1:17">
      <c r="A19" s="88" t="s">
        <v>201</v>
      </c>
      <c r="D19" s="89"/>
      <c r="E19" s="89"/>
      <c r="F19" s="89"/>
      <c r="G19" s="89"/>
      <c r="H19" s="89"/>
      <c r="I19" s="89"/>
      <c r="J19" s="90"/>
      <c r="K19" s="90"/>
      <c r="L19" s="89"/>
      <c r="M19" s="89"/>
      <c r="N19" s="89"/>
      <c r="O19" s="89"/>
      <c r="P19" s="89"/>
      <c r="Q19" s="90"/>
    </row>
    <row r="20" s="62" customFormat="1" ht="14.25" spans="1:17">
      <c r="A20" s="62" t="s">
        <v>202</v>
      </c>
      <c r="D20" s="89"/>
      <c r="E20" s="89"/>
      <c r="F20" s="89"/>
      <c r="G20" s="89"/>
      <c r="H20" s="89"/>
      <c r="I20" s="89"/>
      <c r="J20" s="90"/>
      <c r="K20" s="90"/>
      <c r="L20" s="89"/>
      <c r="M20" s="89"/>
      <c r="N20" s="89"/>
      <c r="O20" s="89"/>
      <c r="P20" s="89"/>
      <c r="Q20" s="89"/>
    </row>
    <row r="21" s="62" customFormat="1" ht="14.25" spans="1:17">
      <c r="A21" s="89"/>
      <c r="B21" s="89"/>
      <c r="C21" s="89"/>
      <c r="D21" s="89"/>
      <c r="E21" s="89"/>
      <c r="F21" s="89"/>
      <c r="G21" s="89"/>
      <c r="H21" s="89"/>
      <c r="I21" s="89"/>
      <c r="J21" s="91" t="s">
        <v>357</v>
      </c>
      <c r="K21" s="91"/>
      <c r="L21" s="88" t="s">
        <v>204</v>
      </c>
      <c r="M21" s="88"/>
      <c r="N21" s="88"/>
      <c r="O21" s="88"/>
      <c r="P21" s="88"/>
      <c r="Q21" s="88" t="s">
        <v>205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5" customWidth="1"/>
    <col min="15" max="15" width="10.6666666666667" customWidth="1"/>
  </cols>
  <sheetData>
    <row r="1" ht="29.25" spans="1:16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359</v>
      </c>
      <c r="B2" s="5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4" t="s">
        <v>371</v>
      </c>
      <c r="N2" s="56" t="s">
        <v>372</v>
      </c>
      <c r="O2" s="5" t="s">
        <v>373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374</v>
      </c>
      <c r="J3" s="4" t="s">
        <v>374</v>
      </c>
      <c r="K3" s="4" t="s">
        <v>374</v>
      </c>
      <c r="L3" s="4" t="s">
        <v>374</v>
      </c>
      <c r="M3" s="4" t="s">
        <v>374</v>
      </c>
      <c r="N3" s="57"/>
      <c r="O3" s="22"/>
    </row>
    <row r="4" s="54" customFormat="1" spans="1:16">
      <c r="A4" s="7">
        <v>1</v>
      </c>
      <c r="B4" s="8">
        <v>951211074</v>
      </c>
      <c r="C4" s="7" t="s">
        <v>375</v>
      </c>
      <c r="D4" s="7" t="s">
        <v>376</v>
      </c>
      <c r="E4" s="7" t="s">
        <v>62</v>
      </c>
      <c r="F4" s="7" t="s">
        <v>377</v>
      </c>
      <c r="G4" s="7" t="s">
        <v>378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8"/>
      <c r="O4" s="7" t="s">
        <v>379</v>
      </c>
      <c r="P4" s="59"/>
    </row>
    <row r="5" s="54" customFormat="1" spans="1:16">
      <c r="A5" s="7">
        <v>2</v>
      </c>
      <c r="B5" s="8">
        <v>951211072</v>
      </c>
      <c r="C5" s="7" t="s">
        <v>375</v>
      </c>
      <c r="D5" s="7" t="s">
        <v>376</v>
      </c>
      <c r="E5" s="7" t="s">
        <v>62</v>
      </c>
      <c r="F5" s="7" t="s">
        <v>377</v>
      </c>
      <c r="G5" s="7" t="s">
        <v>378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8"/>
      <c r="O5" s="7" t="s">
        <v>379</v>
      </c>
      <c r="P5" s="59"/>
    </row>
    <row r="6" s="54" customFormat="1" spans="1:16">
      <c r="A6" s="7">
        <v>3</v>
      </c>
      <c r="B6" s="8" t="s">
        <v>380</v>
      </c>
      <c r="C6" s="7" t="s">
        <v>375</v>
      </c>
      <c r="D6" s="7" t="s">
        <v>381</v>
      </c>
      <c r="E6" s="7" t="s">
        <v>62</v>
      </c>
      <c r="F6" s="7" t="s">
        <v>377</v>
      </c>
      <c r="G6" s="7" t="s">
        <v>378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8"/>
      <c r="O6" s="7" t="s">
        <v>379</v>
      </c>
      <c r="P6" s="59"/>
    </row>
    <row r="7" s="54" customFormat="1" spans="1:16">
      <c r="A7" s="7">
        <v>4</v>
      </c>
      <c r="B7" s="8" t="s">
        <v>382</v>
      </c>
      <c r="C7" s="7" t="s">
        <v>375</v>
      </c>
      <c r="D7" s="7" t="s">
        <v>381</v>
      </c>
      <c r="E7" s="7" t="s">
        <v>62</v>
      </c>
      <c r="F7" s="7" t="s">
        <v>377</v>
      </c>
      <c r="G7" s="7" t="s">
        <v>378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8"/>
      <c r="O7" s="7" t="s">
        <v>379</v>
      </c>
      <c r="P7" s="59"/>
    </row>
    <row r="8" s="54" customFormat="1" spans="1:16">
      <c r="A8" s="7">
        <v>5</v>
      </c>
      <c r="B8" s="8" t="s">
        <v>383</v>
      </c>
      <c r="C8" s="7" t="s">
        <v>375</v>
      </c>
      <c r="D8" s="7" t="s">
        <v>381</v>
      </c>
      <c r="E8" s="7" t="s">
        <v>62</v>
      </c>
      <c r="F8" s="7" t="s">
        <v>377</v>
      </c>
      <c r="G8" s="7" t="s">
        <v>378</v>
      </c>
      <c r="H8" s="9"/>
      <c r="I8" s="9">
        <v>0</v>
      </c>
      <c r="J8" s="9">
        <v>1</v>
      </c>
      <c r="K8" s="9">
        <v>0</v>
      </c>
      <c r="L8" s="9">
        <v>1</v>
      </c>
      <c r="M8" s="9">
        <v>0</v>
      </c>
      <c r="N8" s="58"/>
      <c r="O8" s="7" t="s">
        <v>379</v>
      </c>
      <c r="P8" s="59"/>
    </row>
    <row r="9" s="54" customFormat="1" spans="1:16">
      <c r="A9" s="7">
        <v>6</v>
      </c>
      <c r="B9" s="8" t="s">
        <v>384</v>
      </c>
      <c r="C9" s="7" t="s">
        <v>375</v>
      </c>
      <c r="D9" s="7" t="s">
        <v>381</v>
      </c>
      <c r="E9" s="7" t="s">
        <v>62</v>
      </c>
      <c r="F9" s="7" t="s">
        <v>377</v>
      </c>
      <c r="G9" s="7" t="s">
        <v>378</v>
      </c>
      <c r="H9" s="9"/>
      <c r="I9" s="9">
        <v>1</v>
      </c>
      <c r="J9" s="9">
        <v>0</v>
      </c>
      <c r="K9" s="9">
        <v>1</v>
      </c>
      <c r="L9" s="9">
        <v>0</v>
      </c>
      <c r="M9" s="9">
        <v>0</v>
      </c>
      <c r="N9" s="58"/>
      <c r="O9" s="7" t="s">
        <v>379</v>
      </c>
      <c r="P9" s="59"/>
    </row>
    <row r="10" s="54" customFormat="1" spans="1:16">
      <c r="A10" s="7">
        <v>7</v>
      </c>
      <c r="B10" s="8" t="s">
        <v>384</v>
      </c>
      <c r="C10" s="7" t="s">
        <v>375</v>
      </c>
      <c r="D10" s="7" t="s">
        <v>381</v>
      </c>
      <c r="E10" s="7" t="s">
        <v>62</v>
      </c>
      <c r="F10" s="7" t="s">
        <v>377</v>
      </c>
      <c r="G10" s="7" t="s">
        <v>378</v>
      </c>
      <c r="H10" s="9"/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58"/>
      <c r="O10" s="7" t="s">
        <v>379</v>
      </c>
      <c r="P10" s="59"/>
    </row>
    <row r="11" spans="1:16">
      <c r="A11" s="11"/>
      <c r="B11" s="11"/>
      <c r="C11" s="11"/>
      <c r="D11" s="11"/>
      <c r="E11" s="11"/>
      <c r="F11" s="7"/>
      <c r="G11" s="7"/>
      <c r="H11" s="11"/>
      <c r="I11" s="11"/>
      <c r="J11" s="11"/>
      <c r="K11" s="11"/>
      <c r="L11" s="11"/>
      <c r="M11" s="11"/>
      <c r="N11" s="60"/>
      <c r="O11" s="11"/>
    </row>
    <row r="12" s="2" customFormat="1" ht="18.75" spans="1:16">
      <c r="A12" s="12" t="s">
        <v>385</v>
      </c>
      <c r="B12" s="13"/>
      <c r="C12" s="13"/>
      <c r="D12" s="14"/>
      <c r="E12" s="15"/>
      <c r="F12" s="30"/>
      <c r="G12" s="30"/>
      <c r="H12" s="30"/>
      <c r="I12" s="16"/>
      <c r="J12" s="12" t="s">
        <v>386</v>
      </c>
      <c r="K12" s="13"/>
      <c r="L12" s="13"/>
      <c r="M12" s="14"/>
      <c r="N12" s="61"/>
      <c r="O12" s="17"/>
    </row>
    <row r="13" ht="33" customHeight="1" spans="1:16">
      <c r="A13" s="18" t="s">
        <v>387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B5" sqref="B4:B10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359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4" t="s">
        <v>389</v>
      </c>
      <c r="H2" s="4"/>
      <c r="I2" s="4" t="s">
        <v>390</v>
      </c>
      <c r="J2" s="4"/>
      <c r="K2" s="20" t="s">
        <v>391</v>
      </c>
      <c r="L2" s="50" t="s">
        <v>392</v>
      </c>
      <c r="M2" s="21" t="s">
        <v>393</v>
      </c>
    </row>
    <row r="3" s="1" customFormat="1" ht="16.5" spans="1:13">
      <c r="A3" s="4"/>
      <c r="B3" s="22"/>
      <c r="C3" s="22"/>
      <c r="D3" s="22"/>
      <c r="E3" s="22"/>
      <c r="F3" s="22"/>
      <c r="G3" s="4" t="s">
        <v>394</v>
      </c>
      <c r="H3" s="4" t="s">
        <v>395</v>
      </c>
      <c r="I3" s="4" t="s">
        <v>394</v>
      </c>
      <c r="J3" s="4" t="s">
        <v>395</v>
      </c>
      <c r="K3" s="23"/>
      <c r="L3" s="51"/>
      <c r="M3" s="24"/>
    </row>
    <row r="4" spans="1:13">
      <c r="A4" s="7">
        <v>1</v>
      </c>
      <c r="B4" s="7"/>
      <c r="C4" s="8">
        <v>951211074</v>
      </c>
      <c r="D4" s="7" t="s">
        <v>375</v>
      </c>
      <c r="E4" s="7" t="s">
        <v>376</v>
      </c>
      <c r="F4" s="7" t="s">
        <v>62</v>
      </c>
      <c r="G4" s="9">
        <v>-0.5</v>
      </c>
      <c r="H4" s="52">
        <v>0.5</v>
      </c>
      <c r="I4" s="52">
        <v>-1.5</v>
      </c>
      <c r="J4" s="52">
        <v>0.5</v>
      </c>
      <c r="K4" s="9" t="s">
        <v>396</v>
      </c>
      <c r="L4" s="9" t="s">
        <v>379</v>
      </c>
      <c r="M4" s="9" t="s">
        <v>379</v>
      </c>
    </row>
    <row r="5" spans="1:13">
      <c r="A5" s="7">
        <v>2</v>
      </c>
      <c r="B5" s="7"/>
      <c r="C5" s="8">
        <v>951211072</v>
      </c>
      <c r="D5" s="7" t="s">
        <v>375</v>
      </c>
      <c r="E5" s="7" t="s">
        <v>376</v>
      </c>
      <c r="F5" s="7" t="s">
        <v>62</v>
      </c>
      <c r="G5" s="9">
        <v>0</v>
      </c>
      <c r="H5" s="52">
        <v>-1</v>
      </c>
      <c r="I5" s="52">
        <v>-2</v>
      </c>
      <c r="J5" s="52">
        <v>0</v>
      </c>
      <c r="K5" s="9" t="s">
        <v>397</v>
      </c>
      <c r="L5" s="9" t="s">
        <v>379</v>
      </c>
      <c r="M5" s="9" t="s">
        <v>379</v>
      </c>
    </row>
    <row r="6" spans="1:13">
      <c r="A6" s="7">
        <v>3</v>
      </c>
      <c r="B6" s="7"/>
      <c r="C6" s="8" t="s">
        <v>380</v>
      </c>
      <c r="D6" s="7" t="s">
        <v>375</v>
      </c>
      <c r="E6" s="7" t="s">
        <v>381</v>
      </c>
      <c r="F6" s="7" t="s">
        <v>62</v>
      </c>
      <c r="G6" s="9">
        <v>0</v>
      </c>
      <c r="H6" s="52">
        <v>0</v>
      </c>
      <c r="I6" s="52">
        <v>-1</v>
      </c>
      <c r="J6" s="52">
        <v>-1</v>
      </c>
      <c r="K6" s="9" t="s">
        <v>398</v>
      </c>
      <c r="L6" s="9" t="s">
        <v>379</v>
      </c>
      <c r="M6" s="9" t="s">
        <v>379</v>
      </c>
    </row>
    <row r="7" spans="1:13">
      <c r="A7" s="7">
        <v>4</v>
      </c>
      <c r="B7" s="7"/>
      <c r="C7" s="8" t="s">
        <v>382</v>
      </c>
      <c r="D7" s="7" t="s">
        <v>375</v>
      </c>
      <c r="E7" s="7" t="s">
        <v>381</v>
      </c>
      <c r="F7" s="7" t="s">
        <v>62</v>
      </c>
      <c r="G7" s="9">
        <v>-0.5</v>
      </c>
      <c r="H7" s="52">
        <v>-0.5</v>
      </c>
      <c r="I7" s="52">
        <v>-2.5</v>
      </c>
      <c r="J7" s="52">
        <v>-0.5</v>
      </c>
      <c r="K7" s="9" t="s">
        <v>399</v>
      </c>
      <c r="L7" s="9" t="s">
        <v>379</v>
      </c>
      <c r="M7" s="9" t="s">
        <v>379</v>
      </c>
    </row>
    <row r="8" spans="1:13">
      <c r="A8" s="7">
        <v>5</v>
      </c>
      <c r="B8" s="7"/>
      <c r="C8" s="8" t="s">
        <v>383</v>
      </c>
      <c r="D8" s="7" t="s">
        <v>375</v>
      </c>
      <c r="E8" s="7" t="s">
        <v>381</v>
      </c>
      <c r="F8" s="7" t="s">
        <v>62</v>
      </c>
      <c r="G8" s="9">
        <v>-1</v>
      </c>
      <c r="H8" s="52">
        <v>-1</v>
      </c>
      <c r="I8" s="52">
        <v>-2.5</v>
      </c>
      <c r="J8" s="52">
        <v>-0.5</v>
      </c>
      <c r="K8" s="9" t="s">
        <v>400</v>
      </c>
      <c r="L8" s="9" t="s">
        <v>379</v>
      </c>
      <c r="M8" s="9" t="s">
        <v>379</v>
      </c>
    </row>
    <row r="9" spans="1:13">
      <c r="A9" s="7">
        <v>6</v>
      </c>
      <c r="B9" s="7"/>
      <c r="C9" s="8" t="s">
        <v>384</v>
      </c>
      <c r="D9" s="7" t="s">
        <v>375</v>
      </c>
      <c r="E9" s="7" t="s">
        <v>381</v>
      </c>
      <c r="F9" s="7" t="s">
        <v>62</v>
      </c>
      <c r="G9" s="9">
        <v>-1</v>
      </c>
      <c r="H9" s="52">
        <v>-0.5</v>
      </c>
      <c r="I9" s="52">
        <v>-2.5</v>
      </c>
      <c r="J9" s="52">
        <v>-0.5</v>
      </c>
      <c r="K9" s="9" t="s">
        <v>401</v>
      </c>
      <c r="L9" s="9" t="s">
        <v>379</v>
      </c>
      <c r="M9" s="9" t="s">
        <v>379</v>
      </c>
    </row>
    <row r="10" spans="1:13">
      <c r="A10" s="7">
        <v>7</v>
      </c>
      <c r="B10" s="7"/>
      <c r="C10" s="8" t="s">
        <v>384</v>
      </c>
      <c r="D10" s="7" t="s">
        <v>375</v>
      </c>
      <c r="E10" s="7" t="s">
        <v>381</v>
      </c>
      <c r="F10" s="7" t="s">
        <v>62</v>
      </c>
      <c r="G10" s="9">
        <v>0</v>
      </c>
      <c r="H10" s="52">
        <v>-1</v>
      </c>
      <c r="I10" s="52">
        <v>-2</v>
      </c>
      <c r="J10" s="52">
        <v>-1</v>
      </c>
      <c r="K10" s="9" t="s">
        <v>402</v>
      </c>
      <c r="L10" s="9" t="s">
        <v>379</v>
      </c>
      <c r="M10" s="9" t="s">
        <v>379</v>
      </c>
    </row>
    <row r="11" spans="1:13">
      <c r="A11" s="11"/>
      <c r="B11" s="11"/>
      <c r="C11" s="11"/>
      <c r="D11" s="11"/>
      <c r="E11" s="11"/>
      <c r="F11" s="11"/>
      <c r="G11" s="9"/>
      <c r="H11" s="52"/>
      <c r="I11" s="52"/>
      <c r="J11" s="52"/>
      <c r="K11" s="9"/>
      <c r="L11" s="11"/>
      <c r="M11" s="11"/>
    </row>
    <row r="12" s="2" customFormat="1" ht="18.75" spans="1:13">
      <c r="A12" s="12" t="s">
        <v>385</v>
      </c>
      <c r="B12" s="13"/>
      <c r="C12" s="13"/>
      <c r="D12" s="13"/>
      <c r="E12" s="14"/>
      <c r="F12" s="15"/>
      <c r="G12" s="16"/>
      <c r="H12" s="12" t="s">
        <v>386</v>
      </c>
      <c r="I12" s="13"/>
      <c r="J12" s="13"/>
      <c r="K12" s="14"/>
      <c r="L12" s="53"/>
      <c r="M12" s="17"/>
    </row>
    <row r="13" ht="32" customHeight="1" spans="1:13">
      <c r="A13" s="18" t="s">
        <v>403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405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31" t="s">
        <v>406</v>
      </c>
      <c r="H2" s="32"/>
      <c r="I2" s="33"/>
      <c r="J2" s="31" t="s">
        <v>407</v>
      </c>
      <c r="K2" s="32"/>
      <c r="L2" s="33"/>
      <c r="M2" s="31" t="s">
        <v>408</v>
      </c>
      <c r="N2" s="32"/>
      <c r="O2" s="33"/>
      <c r="P2" s="31" t="s">
        <v>409</v>
      </c>
      <c r="Q2" s="32"/>
      <c r="R2" s="33"/>
      <c r="S2" s="32" t="s">
        <v>410</v>
      </c>
      <c r="T2" s="32"/>
      <c r="U2" s="33"/>
      <c r="V2" s="26" t="s">
        <v>411</v>
      </c>
      <c r="W2" s="26" t="s">
        <v>373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412</v>
      </c>
      <c r="H3" s="4" t="s">
        <v>67</v>
      </c>
      <c r="I3" s="4" t="s">
        <v>364</v>
      </c>
      <c r="J3" s="4" t="s">
        <v>412</v>
      </c>
      <c r="K3" s="4" t="s">
        <v>67</v>
      </c>
      <c r="L3" s="4" t="s">
        <v>364</v>
      </c>
      <c r="M3" s="4" t="s">
        <v>412</v>
      </c>
      <c r="N3" s="4" t="s">
        <v>67</v>
      </c>
      <c r="O3" s="4" t="s">
        <v>364</v>
      </c>
      <c r="P3" s="4" t="s">
        <v>412</v>
      </c>
      <c r="Q3" s="4" t="s">
        <v>67</v>
      </c>
      <c r="R3" s="4" t="s">
        <v>364</v>
      </c>
      <c r="S3" s="4" t="s">
        <v>412</v>
      </c>
      <c r="T3" s="4" t="s">
        <v>67</v>
      </c>
      <c r="U3" s="4" t="s">
        <v>364</v>
      </c>
      <c r="V3" s="35"/>
      <c r="W3" s="35"/>
    </row>
    <row r="4" spans="1:23">
      <c r="A4" s="36" t="s">
        <v>413</v>
      </c>
      <c r="B4" s="37" t="s">
        <v>414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415</v>
      </c>
      <c r="H5" s="32"/>
      <c r="I5" s="33"/>
      <c r="J5" s="31" t="s">
        <v>416</v>
      </c>
      <c r="K5" s="32"/>
      <c r="L5" s="33"/>
      <c r="M5" s="31" t="s">
        <v>417</v>
      </c>
      <c r="N5" s="32"/>
      <c r="O5" s="33"/>
      <c r="P5" s="31" t="s">
        <v>418</v>
      </c>
      <c r="Q5" s="32"/>
      <c r="R5" s="33"/>
      <c r="S5" s="32" t="s">
        <v>419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412</v>
      </c>
      <c r="H6" s="4" t="s">
        <v>67</v>
      </c>
      <c r="I6" s="4" t="s">
        <v>364</v>
      </c>
      <c r="J6" s="4" t="s">
        <v>412</v>
      </c>
      <c r="K6" s="4" t="s">
        <v>67</v>
      </c>
      <c r="L6" s="4" t="s">
        <v>364</v>
      </c>
      <c r="M6" s="4" t="s">
        <v>412</v>
      </c>
      <c r="N6" s="4" t="s">
        <v>67</v>
      </c>
      <c r="O6" s="4" t="s">
        <v>364</v>
      </c>
      <c r="P6" s="4" t="s">
        <v>412</v>
      </c>
      <c r="Q6" s="4" t="s">
        <v>67</v>
      </c>
      <c r="R6" s="4" t="s">
        <v>364</v>
      </c>
      <c r="S6" s="4" t="s">
        <v>412</v>
      </c>
      <c r="T6" s="4" t="s">
        <v>67</v>
      </c>
      <c r="U6" s="4" t="s">
        <v>364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420</v>
      </c>
      <c r="B11" s="13"/>
      <c r="C11" s="13"/>
      <c r="D11" s="13"/>
      <c r="E11" s="14"/>
      <c r="F11" s="15"/>
      <c r="G11" s="16"/>
      <c r="H11" s="30"/>
      <c r="I11" s="30"/>
      <c r="J11" s="12" t="s">
        <v>421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422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424</v>
      </c>
      <c r="B2" s="26" t="s">
        <v>360</v>
      </c>
      <c r="C2" s="26" t="s">
        <v>361</v>
      </c>
      <c r="D2" s="26" t="s">
        <v>362</v>
      </c>
      <c r="E2" s="26" t="s">
        <v>363</v>
      </c>
      <c r="F2" s="26" t="s">
        <v>364</v>
      </c>
      <c r="G2" s="25" t="s">
        <v>425</v>
      </c>
      <c r="H2" s="25" t="s">
        <v>426</v>
      </c>
      <c r="I2" s="25" t="s">
        <v>427</v>
      </c>
      <c r="J2" s="25" t="s">
        <v>426</v>
      </c>
      <c r="K2" s="25" t="s">
        <v>428</v>
      </c>
      <c r="L2" s="25" t="s">
        <v>426</v>
      </c>
      <c r="M2" s="26" t="s">
        <v>411</v>
      </c>
      <c r="N2" s="26" t="s">
        <v>373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424</v>
      </c>
      <c r="B4" s="28" t="s">
        <v>429</v>
      </c>
      <c r="C4" s="28" t="s">
        <v>412</v>
      </c>
      <c r="D4" s="28" t="s">
        <v>362</v>
      </c>
      <c r="E4" s="26" t="s">
        <v>363</v>
      </c>
      <c r="F4" s="26" t="s">
        <v>364</v>
      </c>
      <c r="G4" s="25" t="s">
        <v>425</v>
      </c>
      <c r="H4" s="25" t="s">
        <v>426</v>
      </c>
      <c r="I4" s="25" t="s">
        <v>427</v>
      </c>
      <c r="J4" s="25" t="s">
        <v>426</v>
      </c>
      <c r="K4" s="25" t="s">
        <v>428</v>
      </c>
      <c r="L4" s="25" t="s">
        <v>426</v>
      </c>
      <c r="M4" s="26" t="s">
        <v>411</v>
      </c>
      <c r="N4" s="26" t="s">
        <v>373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430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420</v>
      </c>
      <c r="B11" s="13"/>
      <c r="C11" s="13"/>
      <c r="D11" s="14"/>
      <c r="E11" s="15"/>
      <c r="F11" s="30"/>
      <c r="G11" s="16"/>
      <c r="H11" s="30"/>
      <c r="I11" s="12" t="s">
        <v>431</v>
      </c>
      <c r="J11" s="13"/>
      <c r="K11" s="13"/>
      <c r="L11" s="13"/>
      <c r="M11" s="13"/>
      <c r="N11" s="17"/>
    </row>
    <row r="12" ht="48" customHeight="1" spans="1:14">
      <c r="A12" s="18" t="s">
        <v>432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364</v>
      </c>
      <c r="C2" s="5" t="s">
        <v>412</v>
      </c>
      <c r="D2" s="5" t="s">
        <v>362</v>
      </c>
      <c r="E2" s="5" t="s">
        <v>363</v>
      </c>
      <c r="F2" s="4" t="s">
        <v>434</v>
      </c>
      <c r="G2" s="4" t="s">
        <v>390</v>
      </c>
      <c r="H2" s="20" t="s">
        <v>391</v>
      </c>
      <c r="I2" s="21" t="s">
        <v>393</v>
      </c>
    </row>
    <row r="3" s="1" customFormat="1" ht="16.5" spans="1:9">
      <c r="A3" s="4"/>
      <c r="B3" s="22"/>
      <c r="C3" s="22"/>
      <c r="D3" s="22"/>
      <c r="E3" s="22"/>
      <c r="F3" s="4" t="s">
        <v>435</v>
      </c>
      <c r="G3" s="4" t="s">
        <v>394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436</v>
      </c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437</v>
      </c>
      <c r="B12" s="13"/>
      <c r="C12" s="13"/>
      <c r="D12" s="14"/>
      <c r="E12" s="15"/>
      <c r="F12" s="12" t="s">
        <v>438</v>
      </c>
      <c r="G12" s="13"/>
      <c r="H12" s="14"/>
      <c r="I12" s="17"/>
    </row>
    <row r="13" ht="32" customHeight="1" spans="1:9">
      <c r="A13" s="18" t="s">
        <v>439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7"/>
  <sheetViews>
    <sheetView workbookViewId="0">
      <selection activeCell="A7" sqref="A7:L7"/>
    </sheetView>
  </sheetViews>
  <sheetFormatPr defaultColWidth="9" defaultRowHeight="14.25" outlineLevelRow="6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405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4" t="s">
        <v>441</v>
      </c>
      <c r="H2" s="4" t="s">
        <v>442</v>
      </c>
      <c r="I2" s="4" t="s">
        <v>443</v>
      </c>
      <c r="J2" s="4" t="s">
        <v>444</v>
      </c>
      <c r="K2" s="5" t="s">
        <v>411</v>
      </c>
      <c r="L2" s="5" t="s">
        <v>373</v>
      </c>
    </row>
    <row r="3" spans="1:12">
      <c r="A3" s="6" t="s">
        <v>413</v>
      </c>
      <c r="B3" s="7" t="s">
        <v>377</v>
      </c>
      <c r="C3" s="8">
        <v>951211072</v>
      </c>
      <c r="D3" s="7" t="s">
        <v>375</v>
      </c>
      <c r="E3" s="7" t="s">
        <v>376</v>
      </c>
      <c r="F3" s="7" t="s">
        <v>62</v>
      </c>
      <c r="G3" s="9" t="s">
        <v>445</v>
      </c>
      <c r="H3" s="9" t="s">
        <v>446</v>
      </c>
      <c r="I3" s="10"/>
      <c r="J3" s="10"/>
      <c r="K3" s="9" t="s">
        <v>378</v>
      </c>
      <c r="L3" s="9" t="s">
        <v>379</v>
      </c>
    </row>
    <row r="4" spans="1:12">
      <c r="A4" s="6" t="s">
        <v>447</v>
      </c>
      <c r="B4" s="7" t="s">
        <v>377</v>
      </c>
      <c r="C4" s="8" t="s">
        <v>380</v>
      </c>
      <c r="D4" s="7" t="s">
        <v>375</v>
      </c>
      <c r="E4" s="7" t="s">
        <v>381</v>
      </c>
      <c r="F4" s="7" t="s">
        <v>62</v>
      </c>
      <c r="G4" s="9" t="s">
        <v>448</v>
      </c>
      <c r="H4" s="9" t="s">
        <v>449</v>
      </c>
      <c r="I4" s="10"/>
      <c r="J4" s="10"/>
      <c r="K4" s="9" t="s">
        <v>378</v>
      </c>
      <c r="L4" s="9" t="s">
        <v>379</v>
      </c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="2" customFormat="1" ht="18.75" spans="1:12">
      <c r="A6" s="12" t="s">
        <v>385</v>
      </c>
      <c r="B6" s="13"/>
      <c r="C6" s="13"/>
      <c r="D6" s="13"/>
      <c r="E6" s="14"/>
      <c r="F6" s="15"/>
      <c r="G6" s="16"/>
      <c r="H6" s="12" t="s">
        <v>450</v>
      </c>
      <c r="I6" s="13"/>
      <c r="J6" s="13"/>
      <c r="K6" s="13"/>
      <c r="L6" s="17"/>
    </row>
    <row r="7" ht="67" customHeight="1" spans="1:12">
      <c r="A7" s="18" t="s">
        <v>451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0" sqref="B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4" t="s">
        <v>35</v>
      </c>
      <c r="C2" s="375"/>
      <c r="D2" s="375"/>
      <c r="E2" s="375"/>
      <c r="F2" s="375"/>
      <c r="G2" s="375"/>
      <c r="H2" s="375"/>
      <c r="I2" s="376"/>
    </row>
    <row r="3" ht="28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83"/>
    </row>
    <row r="4" ht="28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4" t="s">
        <v>41</v>
      </c>
      <c r="G4" s="384" t="s">
        <v>42</v>
      </c>
      <c r="H4" s="378" t="s">
        <v>41</v>
      </c>
      <c r="I4" s="385" t="s">
        <v>42</v>
      </c>
    </row>
    <row r="5" ht="28" customHeight="1" spans="2:9">
      <c r="B5" s="386" t="s">
        <v>43</v>
      </c>
      <c r="C5" s="11">
        <v>13</v>
      </c>
      <c r="D5" s="11">
        <v>0</v>
      </c>
      <c r="E5" s="11">
        <v>1</v>
      </c>
      <c r="F5" s="387">
        <v>0</v>
      </c>
      <c r="G5" s="387">
        <v>1</v>
      </c>
      <c r="H5" s="11">
        <v>1</v>
      </c>
      <c r="I5" s="388">
        <v>2</v>
      </c>
    </row>
    <row r="6" ht="28" customHeight="1" spans="2:9">
      <c r="B6" s="386" t="s">
        <v>44</v>
      </c>
      <c r="C6" s="11">
        <v>20</v>
      </c>
      <c r="D6" s="11">
        <v>0</v>
      </c>
      <c r="E6" s="11">
        <v>1</v>
      </c>
      <c r="F6" s="387">
        <v>1</v>
      </c>
      <c r="G6" s="387">
        <v>2</v>
      </c>
      <c r="H6" s="11">
        <v>2</v>
      </c>
      <c r="I6" s="388">
        <v>3</v>
      </c>
    </row>
    <row r="7" ht="28" customHeight="1" spans="2:9">
      <c r="B7" s="386" t="s">
        <v>45</v>
      </c>
      <c r="C7" s="11">
        <v>32</v>
      </c>
      <c r="D7" s="11">
        <v>0</v>
      </c>
      <c r="E7" s="11">
        <v>1</v>
      </c>
      <c r="F7" s="387">
        <v>2</v>
      </c>
      <c r="G7" s="387">
        <v>3</v>
      </c>
      <c r="H7" s="11">
        <v>3</v>
      </c>
      <c r="I7" s="388">
        <v>4</v>
      </c>
    </row>
    <row r="8" ht="28" customHeight="1" spans="2:9">
      <c r="B8" s="386" t="s">
        <v>46</v>
      </c>
      <c r="C8" s="11">
        <v>50</v>
      </c>
      <c r="D8" s="11">
        <v>1</v>
      </c>
      <c r="E8" s="11">
        <v>2</v>
      </c>
      <c r="F8" s="387">
        <v>3</v>
      </c>
      <c r="G8" s="387">
        <v>4</v>
      </c>
      <c r="H8" s="11">
        <v>5</v>
      </c>
      <c r="I8" s="388">
        <v>6</v>
      </c>
    </row>
    <row r="9" ht="28" customHeight="1" spans="2:9">
      <c r="B9" s="386" t="s">
        <v>47</v>
      </c>
      <c r="C9" s="11">
        <v>80</v>
      </c>
      <c r="D9" s="11">
        <v>2</v>
      </c>
      <c r="E9" s="11">
        <v>3</v>
      </c>
      <c r="F9" s="387">
        <v>5</v>
      </c>
      <c r="G9" s="387">
        <v>6</v>
      </c>
      <c r="H9" s="11">
        <v>7</v>
      </c>
      <c r="I9" s="388">
        <v>8</v>
      </c>
    </row>
    <row r="10" ht="28" customHeight="1" spans="2:9">
      <c r="B10" s="386" t="s">
        <v>48</v>
      </c>
      <c r="C10" s="11">
        <v>125</v>
      </c>
      <c r="D10" s="11">
        <v>3</v>
      </c>
      <c r="E10" s="11">
        <v>4</v>
      </c>
      <c r="F10" s="387">
        <v>7</v>
      </c>
      <c r="G10" s="387">
        <v>8</v>
      </c>
      <c r="H10" s="11">
        <v>10</v>
      </c>
      <c r="I10" s="388">
        <v>11</v>
      </c>
    </row>
    <row r="11" ht="28" customHeight="1" spans="2:9">
      <c r="B11" s="386" t="s">
        <v>49</v>
      </c>
      <c r="C11" s="11">
        <v>200</v>
      </c>
      <c r="D11" s="11">
        <v>5</v>
      </c>
      <c r="E11" s="11">
        <v>6</v>
      </c>
      <c r="F11" s="387">
        <v>10</v>
      </c>
      <c r="G11" s="387">
        <v>11</v>
      </c>
      <c r="H11" s="11">
        <v>14</v>
      </c>
      <c r="I11" s="388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51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s="188" customFormat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88" customFormat="1" ht="15" spans="1:11">
      <c r="A2" s="190" t="s">
        <v>53</v>
      </c>
      <c r="B2" s="97" t="s">
        <v>54</v>
      </c>
      <c r="C2" s="97"/>
      <c r="D2" s="191" t="s">
        <v>55</v>
      </c>
      <c r="E2" s="191"/>
      <c r="F2" s="97" t="s">
        <v>56</v>
      </c>
      <c r="G2" s="97"/>
      <c r="H2" s="192" t="s">
        <v>57</v>
      </c>
      <c r="I2" s="193" t="s">
        <v>56</v>
      </c>
      <c r="J2" s="193"/>
      <c r="K2" s="194"/>
    </row>
    <row r="3" s="188" customFormat="1" ht="14.25" spans="1:1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="188" customFormat="1" ht="14.25" spans="1:11">
      <c r="A4" s="201" t="s">
        <v>61</v>
      </c>
      <c r="B4" s="202" t="s">
        <v>62</v>
      </c>
      <c r="C4" s="203"/>
      <c r="D4" s="201" t="s">
        <v>63</v>
      </c>
      <c r="E4" s="204"/>
      <c r="F4" s="205">
        <v>46054</v>
      </c>
      <c r="G4" s="206"/>
      <c r="H4" s="201" t="s">
        <v>64</v>
      </c>
      <c r="I4" s="204"/>
      <c r="J4" s="207" t="s">
        <v>65</v>
      </c>
      <c r="K4" s="208" t="s">
        <v>66</v>
      </c>
    </row>
    <row r="5" s="188" customFormat="1" ht="14.25" spans="1:11">
      <c r="A5" s="209" t="s">
        <v>67</v>
      </c>
      <c r="B5" s="202" t="s">
        <v>68</v>
      </c>
      <c r="C5" s="203"/>
      <c r="D5" s="201" t="s">
        <v>69</v>
      </c>
      <c r="E5" s="204"/>
      <c r="F5" s="205">
        <v>46047</v>
      </c>
      <c r="G5" s="206"/>
      <c r="H5" s="201" t="s">
        <v>70</v>
      </c>
      <c r="I5" s="204"/>
      <c r="J5" s="207" t="s">
        <v>65</v>
      </c>
      <c r="K5" s="208" t="s">
        <v>66</v>
      </c>
    </row>
    <row r="6" s="188" customFormat="1" ht="14.25" spans="1:11">
      <c r="A6" s="201" t="s">
        <v>71</v>
      </c>
      <c r="B6" s="212">
        <v>2</v>
      </c>
      <c r="C6" s="213">
        <v>8</v>
      </c>
      <c r="D6" s="209" t="s">
        <v>72</v>
      </c>
      <c r="E6" s="237"/>
      <c r="F6" s="205">
        <v>46051</v>
      </c>
      <c r="G6" s="206"/>
      <c r="H6" s="201" t="s">
        <v>73</v>
      </c>
      <c r="I6" s="204"/>
      <c r="J6" s="207" t="s">
        <v>65</v>
      </c>
      <c r="K6" s="208" t="s">
        <v>66</v>
      </c>
    </row>
    <row r="7" s="188" customFormat="1" ht="14.25" spans="1:11">
      <c r="A7" s="201" t="s">
        <v>74</v>
      </c>
      <c r="B7" s="217" t="s">
        <v>75</v>
      </c>
      <c r="C7" s="218"/>
      <c r="D7" s="209" t="s">
        <v>76</v>
      </c>
      <c r="E7" s="236"/>
      <c r="F7" s="205">
        <v>46052</v>
      </c>
      <c r="G7" s="206"/>
      <c r="H7" s="201" t="s">
        <v>77</v>
      </c>
      <c r="I7" s="204"/>
      <c r="J7" s="207" t="s">
        <v>65</v>
      </c>
      <c r="K7" s="208" t="s">
        <v>66</v>
      </c>
    </row>
    <row r="8" s="188" customFormat="1" ht="15" spans="1:11">
      <c r="A8" s="220" t="s">
        <v>78</v>
      </c>
      <c r="B8" s="221" t="s">
        <v>79</v>
      </c>
      <c r="C8" s="222"/>
      <c r="D8" s="223" t="s">
        <v>80</v>
      </c>
      <c r="E8" s="224"/>
      <c r="F8" s="225">
        <v>46052</v>
      </c>
      <c r="G8" s="226"/>
      <c r="H8" s="223" t="s">
        <v>81</v>
      </c>
      <c r="I8" s="224"/>
      <c r="J8" s="248" t="s">
        <v>65</v>
      </c>
      <c r="K8" s="249" t="s">
        <v>66</v>
      </c>
    </row>
    <row r="9" s="188" customFormat="1" ht="1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04"/>
    </row>
    <row r="10" s="188" customFormat="1" ht="15" spans="1:11">
      <c r="A10" s="305" t="s">
        <v>83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7"/>
    </row>
    <row r="11" s="188" customFormat="1" ht="14.2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13" t="s">
        <v>86</v>
      </c>
    </row>
    <row r="12" s="188" customFormat="1" ht="14.25" spans="1:11">
      <c r="A12" s="209" t="s">
        <v>90</v>
      </c>
      <c r="B12" s="235" t="s">
        <v>85</v>
      </c>
      <c r="C12" s="207" t="s">
        <v>86</v>
      </c>
      <c r="D12" s="236"/>
      <c r="E12" s="237" t="s">
        <v>91</v>
      </c>
      <c r="F12" s="235" t="s">
        <v>85</v>
      </c>
      <c r="G12" s="207" t="s">
        <v>86</v>
      </c>
      <c r="H12" s="207" t="s">
        <v>88</v>
      </c>
      <c r="I12" s="237" t="s">
        <v>92</v>
      </c>
      <c r="J12" s="235" t="s">
        <v>85</v>
      </c>
      <c r="K12" s="208" t="s">
        <v>86</v>
      </c>
    </row>
    <row r="13" s="188" customFormat="1" ht="14.25" spans="1:11">
      <c r="A13" s="209" t="s">
        <v>93</v>
      </c>
      <c r="B13" s="235" t="s">
        <v>85</v>
      </c>
      <c r="C13" s="207" t="s">
        <v>86</v>
      </c>
      <c r="D13" s="236"/>
      <c r="E13" s="237" t="s">
        <v>94</v>
      </c>
      <c r="F13" s="207" t="s">
        <v>95</v>
      </c>
      <c r="G13" s="207" t="s">
        <v>96</v>
      </c>
      <c r="H13" s="207" t="s">
        <v>88</v>
      </c>
      <c r="I13" s="237" t="s">
        <v>97</v>
      </c>
      <c r="J13" s="235" t="s">
        <v>85</v>
      </c>
      <c r="K13" s="208" t="s">
        <v>86</v>
      </c>
    </row>
    <row r="14" s="188" customFormat="1" ht="15" spans="1:11">
      <c r="A14" s="223" t="s">
        <v>98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7"/>
    </row>
    <row r="15" s="188" customFormat="1" ht="15" spans="1:11">
      <c r="A15" s="305" t="s">
        <v>99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7"/>
    </row>
    <row r="16" s="188" customFormat="1" ht="14.25" spans="1:11">
      <c r="A16" s="314" t="s">
        <v>100</v>
      </c>
      <c r="B16" s="310" t="s">
        <v>95</v>
      </c>
      <c r="C16" s="310" t="s">
        <v>96</v>
      </c>
      <c r="D16" s="315"/>
      <c r="E16" s="316" t="s">
        <v>101</v>
      </c>
      <c r="F16" s="310" t="s">
        <v>95</v>
      </c>
      <c r="G16" s="310" t="s">
        <v>96</v>
      </c>
      <c r="H16" s="317"/>
      <c r="I16" s="316" t="s">
        <v>102</v>
      </c>
      <c r="J16" s="310" t="s">
        <v>95</v>
      </c>
      <c r="K16" s="313" t="s">
        <v>96</v>
      </c>
    </row>
    <row r="17" s="188" customFormat="1" customHeight="1" spans="1:22">
      <c r="A17" s="214" t="s">
        <v>103</v>
      </c>
      <c r="B17" s="207" t="s">
        <v>95</v>
      </c>
      <c r="C17" s="207" t="s">
        <v>96</v>
      </c>
      <c r="D17" s="318"/>
      <c r="E17" s="215" t="s">
        <v>104</v>
      </c>
      <c r="F17" s="207" t="s">
        <v>95</v>
      </c>
      <c r="G17" s="207" t="s">
        <v>96</v>
      </c>
      <c r="H17" s="319"/>
      <c r="I17" s="215" t="s">
        <v>105</v>
      </c>
      <c r="J17" s="207" t="s">
        <v>95</v>
      </c>
      <c r="K17" s="208" t="s">
        <v>96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s="188" customFormat="1" ht="18" customHeight="1" spans="1:22">
      <c r="A18" s="321" t="s">
        <v>106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</row>
    <row r="19" s="300" customFormat="1" ht="18" customHeight="1" spans="1:22">
      <c r="A19" s="305" t="s">
        <v>107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7"/>
    </row>
    <row r="20" s="188" customFormat="1" customHeight="1" spans="1:22">
      <c r="A20" s="324" t="s">
        <v>108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="188" customFormat="1" ht="21.75" customHeight="1" spans="1:22">
      <c r="A21" s="327" t="s">
        <v>109</v>
      </c>
      <c r="B21" s="328" t="s">
        <v>110</v>
      </c>
      <c r="C21" s="328" t="s">
        <v>111</v>
      </c>
      <c r="D21" s="328" t="s">
        <v>112</v>
      </c>
      <c r="E21" s="328" t="s">
        <v>113</v>
      </c>
      <c r="F21" s="328" t="s">
        <v>114</v>
      </c>
      <c r="G21" s="328" t="s">
        <v>115</v>
      </c>
      <c r="H21" s="215"/>
      <c r="I21" s="215"/>
      <c r="J21" s="215"/>
      <c r="K21" s="267" t="s">
        <v>116</v>
      </c>
    </row>
    <row r="22" s="188" customFormat="1" customHeight="1" spans="1:22">
      <c r="A22" s="329" t="s">
        <v>117</v>
      </c>
      <c r="B22" s="330">
        <v>1</v>
      </c>
      <c r="C22" s="330">
        <v>1</v>
      </c>
      <c r="D22" s="330">
        <v>1</v>
      </c>
      <c r="E22" s="330">
        <v>1</v>
      </c>
      <c r="F22" s="330">
        <v>1</v>
      </c>
      <c r="G22" s="330">
        <v>1</v>
      </c>
      <c r="H22" s="331"/>
      <c r="I22" s="331"/>
      <c r="J22" s="331"/>
      <c r="K22" s="332" t="s">
        <v>118</v>
      </c>
    </row>
    <row r="23" s="188" customFormat="1" customHeight="1" spans="1:22">
      <c r="A23" s="329" t="s">
        <v>119</v>
      </c>
      <c r="B23" s="330">
        <v>1</v>
      </c>
      <c r="C23" s="330">
        <v>1</v>
      </c>
      <c r="D23" s="330">
        <v>1</v>
      </c>
      <c r="E23" s="330">
        <v>1</v>
      </c>
      <c r="F23" s="330">
        <v>1</v>
      </c>
      <c r="G23" s="330">
        <v>1</v>
      </c>
      <c r="H23" s="331"/>
      <c r="I23" s="331"/>
      <c r="J23" s="331"/>
      <c r="K23" s="332" t="s">
        <v>118</v>
      </c>
    </row>
    <row r="24" s="188" customFormat="1" customHeight="1" spans="1:22">
      <c r="A24" s="329"/>
      <c r="B24" s="330"/>
      <c r="C24" s="330"/>
      <c r="D24" s="330"/>
      <c r="E24" s="330"/>
      <c r="F24" s="330"/>
      <c r="G24" s="330"/>
      <c r="H24" s="331"/>
      <c r="I24" s="331"/>
      <c r="J24" s="331"/>
      <c r="K24" s="332"/>
    </row>
    <row r="25" s="188" customFormat="1" customHeight="1" spans="1:22">
      <c r="A25" s="329"/>
      <c r="B25" s="330"/>
      <c r="C25" s="330"/>
      <c r="D25" s="330"/>
      <c r="E25" s="330"/>
      <c r="F25" s="330"/>
      <c r="G25" s="330"/>
      <c r="H25" s="331"/>
      <c r="I25" s="331"/>
      <c r="J25" s="331"/>
      <c r="K25" s="332"/>
    </row>
    <row r="26" s="188" customFormat="1" customHeight="1" spans="1:22">
      <c r="A26" s="333"/>
      <c r="B26" s="331"/>
      <c r="C26" s="331"/>
      <c r="D26" s="331"/>
      <c r="E26" s="331"/>
      <c r="F26" s="331"/>
      <c r="G26" s="331"/>
      <c r="H26" s="331"/>
      <c r="I26" s="331"/>
      <c r="J26" s="331"/>
      <c r="K26" s="334"/>
    </row>
    <row r="27" s="188" customFormat="1" customHeight="1" spans="1:22">
      <c r="A27" s="335"/>
      <c r="B27" s="331"/>
      <c r="C27" s="331"/>
      <c r="D27" s="331"/>
      <c r="E27" s="331"/>
      <c r="F27" s="331"/>
      <c r="G27" s="331"/>
      <c r="H27" s="331"/>
      <c r="I27" s="331"/>
      <c r="J27" s="331"/>
      <c r="K27" s="334"/>
    </row>
    <row r="28" s="188" customFormat="1" customHeight="1" spans="1:22">
      <c r="A28" s="335"/>
      <c r="B28" s="331"/>
      <c r="C28" s="331"/>
      <c r="D28" s="331"/>
      <c r="E28" s="331"/>
      <c r="F28" s="331"/>
      <c r="G28" s="331"/>
      <c r="H28" s="331"/>
      <c r="I28" s="331"/>
      <c r="J28" s="331"/>
      <c r="K28" s="334"/>
    </row>
    <row r="29" s="188" customFormat="1" ht="18" customHeight="1" spans="1:22">
      <c r="A29" s="336" t="s">
        <v>120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="188" customFormat="1" ht="18.75" customHeight="1" spans="1:22">
      <c r="A30" s="339" t="s">
        <v>121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="188" customFormat="1" ht="18.75" customHeight="1" spans="1:22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="188" customFormat="1" ht="18" customHeight="1" spans="1:22">
      <c r="A32" s="336" t="s">
        <v>122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="188" customFormat="1" ht="14.25" spans="1:11">
      <c r="A33" s="345" t="s">
        <v>123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="188" customFormat="1" ht="15" spans="1:11">
      <c r="A34" s="113" t="s">
        <v>124</v>
      </c>
      <c r="B34" s="115"/>
      <c r="C34" s="207" t="s">
        <v>65</v>
      </c>
      <c r="D34" s="207" t="s">
        <v>66</v>
      </c>
      <c r="E34" s="348" t="s">
        <v>125</v>
      </c>
      <c r="F34" s="349"/>
      <c r="G34" s="349"/>
      <c r="H34" s="349"/>
      <c r="I34" s="349"/>
      <c r="J34" s="349"/>
      <c r="K34" s="350"/>
    </row>
    <row r="35" s="188" customFormat="1" ht="15" spans="1:11">
      <c r="A35" s="351" t="s">
        <v>126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s="188" customFormat="1" ht="14.25" spans="1:11">
      <c r="A36" s="352" t="s">
        <v>127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="188" customFormat="1" ht="14.25" spans="1:11">
      <c r="A37" s="352" t="s">
        <v>128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="188" customFormat="1" ht="14.25" spans="1:11">
      <c r="A38" s="352" t="s">
        <v>129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s="188" customFormat="1" ht="14.25" spans="1:11">
      <c r="A39" s="357" t="s">
        <v>130</v>
      </c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="188" customFormat="1" ht="14.25" spans="1:11">
      <c r="A40" s="357" t="s">
        <v>131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="188" customFormat="1" ht="14.25" spans="1:11">
      <c r="A41" s="357" t="s">
        <v>132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="188" customFormat="1" ht="14.25" spans="1:11">
      <c r="A42" s="357" t="s">
        <v>133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="188" customFormat="1" ht="15" spans="1:11">
      <c r="A43" s="268" t="s">
        <v>134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="188" customFormat="1" ht="15" spans="1:11">
      <c r="A44" s="305" t="s">
        <v>135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7"/>
    </row>
    <row r="45" s="188" customFormat="1" ht="14.25" spans="1:11">
      <c r="A45" s="314" t="s">
        <v>136</v>
      </c>
      <c r="B45" s="310" t="s">
        <v>95</v>
      </c>
      <c r="C45" s="310" t="s">
        <v>96</v>
      </c>
      <c r="D45" s="310" t="s">
        <v>88</v>
      </c>
      <c r="E45" s="316" t="s">
        <v>137</v>
      </c>
      <c r="F45" s="310" t="s">
        <v>95</v>
      </c>
      <c r="G45" s="310" t="s">
        <v>96</v>
      </c>
      <c r="H45" s="310" t="s">
        <v>88</v>
      </c>
      <c r="I45" s="316" t="s">
        <v>138</v>
      </c>
      <c r="J45" s="310" t="s">
        <v>95</v>
      </c>
      <c r="K45" s="313" t="s">
        <v>96</v>
      </c>
    </row>
    <row r="46" s="188" customFormat="1" ht="14.25" spans="1:11">
      <c r="A46" s="214" t="s">
        <v>87</v>
      </c>
      <c r="B46" s="207" t="s">
        <v>95</v>
      </c>
      <c r="C46" s="207" t="s">
        <v>96</v>
      </c>
      <c r="D46" s="207" t="s">
        <v>88</v>
      </c>
      <c r="E46" s="215" t="s">
        <v>94</v>
      </c>
      <c r="F46" s="207" t="s">
        <v>95</v>
      </c>
      <c r="G46" s="207" t="s">
        <v>96</v>
      </c>
      <c r="H46" s="207" t="s">
        <v>88</v>
      </c>
      <c r="I46" s="215" t="s">
        <v>105</v>
      </c>
      <c r="J46" s="207" t="s">
        <v>95</v>
      </c>
      <c r="K46" s="208" t="s">
        <v>96</v>
      </c>
    </row>
    <row r="47" s="188" customFormat="1" ht="15" spans="1:11">
      <c r="A47" s="223" t="s">
        <v>139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7"/>
    </row>
    <row r="48" s="188" customFormat="1" ht="15" spans="1:11">
      <c r="A48" s="351" t="s">
        <v>140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s="188" customFormat="1" ht="15" spans="1:11">
      <c r="A49" s="352" t="s">
        <v>141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56"/>
    </row>
    <row r="50" s="188" customFormat="1" ht="15" spans="1:11">
      <c r="A50" s="358" t="s">
        <v>142</v>
      </c>
      <c r="B50" s="282" t="s">
        <v>143</v>
      </c>
      <c r="C50" s="282"/>
      <c r="D50" s="359" t="s">
        <v>144</v>
      </c>
      <c r="E50" s="360" t="s">
        <v>145</v>
      </c>
      <c r="F50" s="361" t="s">
        <v>146</v>
      </c>
      <c r="G50" s="362">
        <v>46048</v>
      </c>
      <c r="H50" s="363" t="s">
        <v>147</v>
      </c>
      <c r="I50" s="364"/>
      <c r="J50" s="101" t="s">
        <v>148</v>
      </c>
      <c r="K50" s="365"/>
    </row>
    <row r="51" s="188" customFormat="1" ht="15" spans="1:11">
      <c r="A51" s="351" t="s">
        <v>149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s="188" customFormat="1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8"/>
    </row>
    <row r="53" s="188" customFormat="1" ht="15" spans="1:11">
      <c r="A53" s="358" t="s">
        <v>142</v>
      </c>
      <c r="B53" s="369"/>
      <c r="C53" s="369"/>
      <c r="D53" s="359" t="s">
        <v>144</v>
      </c>
      <c r="E53" s="370"/>
      <c r="F53" s="361" t="s">
        <v>150</v>
      </c>
      <c r="G53" s="371"/>
      <c r="H53" s="363" t="s">
        <v>147</v>
      </c>
      <c r="I53" s="364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opLeftCell="B1"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s="62" customFormat="1" ht="19.5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s="62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69"/>
      <c r="J3" s="71" t="s">
        <v>154</v>
      </c>
      <c r="K3" s="71"/>
      <c r="L3" s="71"/>
      <c r="M3" s="71"/>
      <c r="N3" s="71"/>
    </row>
    <row r="4" s="62" customFormat="1" ht="19.5" customHeight="1" spans="1:14">
      <c r="A4" s="71"/>
      <c r="B4" s="73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69"/>
      <c r="J4" s="71" t="s">
        <v>162</v>
      </c>
      <c r="K4" s="71" t="s">
        <v>162</v>
      </c>
      <c r="L4" s="71" t="s">
        <v>162</v>
      </c>
      <c r="M4" s="71" t="s">
        <v>162</v>
      </c>
      <c r="N4" s="71"/>
    </row>
    <row r="5" s="62" customFormat="1" ht="19.5" customHeight="1" spans="1:14">
      <c r="A5" s="71"/>
      <c r="B5" s="73" t="s">
        <v>163</v>
      </c>
      <c r="C5" s="74" t="s">
        <v>164</v>
      </c>
      <c r="D5" s="74" t="s">
        <v>165</v>
      </c>
      <c r="E5" s="74" t="s">
        <v>166</v>
      </c>
      <c r="F5" s="74" t="s">
        <v>167</v>
      </c>
      <c r="G5" s="74" t="s">
        <v>168</v>
      </c>
      <c r="H5" s="74" t="s">
        <v>169</v>
      </c>
      <c r="I5" s="69"/>
      <c r="J5" s="75" t="s">
        <v>170</v>
      </c>
      <c r="K5" s="75" t="s">
        <v>171</v>
      </c>
      <c r="L5" s="75" t="s">
        <v>171</v>
      </c>
      <c r="M5" s="75" t="s">
        <v>171</v>
      </c>
      <c r="N5" s="181"/>
    </row>
    <row r="6" s="62" customFormat="1" ht="19.5" customHeight="1" spans="1:14">
      <c r="A6" s="76" t="s">
        <v>172</v>
      </c>
      <c r="B6" s="77">
        <f>C6-1</f>
        <v>66</v>
      </c>
      <c r="C6" s="77">
        <f>D6-2</f>
        <v>67</v>
      </c>
      <c r="D6" s="78">
        <v>69</v>
      </c>
      <c r="E6" s="77">
        <f>D6+2</f>
        <v>71</v>
      </c>
      <c r="F6" s="77">
        <f>E6+2</f>
        <v>73</v>
      </c>
      <c r="G6" s="77">
        <f>F6+1</f>
        <v>74</v>
      </c>
      <c r="H6" s="77">
        <f>G6+1</f>
        <v>75</v>
      </c>
      <c r="I6" s="69"/>
      <c r="J6" s="79" t="s">
        <v>173</v>
      </c>
      <c r="K6" s="79" t="s">
        <v>174</v>
      </c>
      <c r="L6" s="79" t="s">
        <v>174</v>
      </c>
      <c r="M6" s="79" t="s">
        <v>174</v>
      </c>
      <c r="N6" s="182"/>
    </row>
    <row r="7" s="62" customFormat="1" ht="19.5" customHeight="1" spans="1:14">
      <c r="A7" s="74" t="s">
        <v>175</v>
      </c>
      <c r="B7" s="77">
        <f t="shared" ref="B7:B9" si="0">C7-4</f>
        <v>100</v>
      </c>
      <c r="C7" s="77">
        <f t="shared" ref="C7:C9" si="1">D7-4</f>
        <v>104</v>
      </c>
      <c r="D7" s="78">
        <v>108</v>
      </c>
      <c r="E7" s="77">
        <f t="shared" ref="E7:E9" si="2">D7+4</f>
        <v>112</v>
      </c>
      <c r="F7" s="77">
        <f>E7+4</f>
        <v>116</v>
      </c>
      <c r="G7" s="77">
        <f t="shared" ref="G7:G9" si="3">F7+6</f>
        <v>122</v>
      </c>
      <c r="H7" s="77">
        <f>G7+6</f>
        <v>128</v>
      </c>
      <c r="I7" s="69"/>
      <c r="J7" s="79" t="s">
        <v>176</v>
      </c>
      <c r="K7" s="79" t="s">
        <v>177</v>
      </c>
      <c r="L7" s="79" t="s">
        <v>178</v>
      </c>
      <c r="M7" s="79" t="s">
        <v>178</v>
      </c>
      <c r="N7" s="182"/>
    </row>
    <row r="8" s="62" customFormat="1" ht="19.5" customHeight="1" spans="1:14">
      <c r="A8" s="74" t="s">
        <v>179</v>
      </c>
      <c r="B8" s="77">
        <f t="shared" si="0"/>
        <v>98</v>
      </c>
      <c r="C8" s="77">
        <f t="shared" si="1"/>
        <v>102</v>
      </c>
      <c r="D8" s="80">
        <v>106</v>
      </c>
      <c r="E8" s="77">
        <f t="shared" si="2"/>
        <v>110</v>
      </c>
      <c r="F8" s="77">
        <f>E8+5</f>
        <v>115</v>
      </c>
      <c r="G8" s="77">
        <f t="shared" si="3"/>
        <v>121</v>
      </c>
      <c r="H8" s="77">
        <f>G8+7</f>
        <v>128</v>
      </c>
      <c r="I8" s="69"/>
      <c r="J8" s="79"/>
      <c r="K8" s="79" t="s">
        <v>180</v>
      </c>
      <c r="L8" s="79" t="s">
        <v>180</v>
      </c>
      <c r="M8" s="79" t="s">
        <v>178</v>
      </c>
      <c r="N8" s="182"/>
    </row>
    <row r="9" s="62" customFormat="1" ht="19.5" customHeight="1" spans="1:14">
      <c r="A9" s="74" t="s">
        <v>181</v>
      </c>
      <c r="B9" s="77">
        <f t="shared" si="0"/>
        <v>98</v>
      </c>
      <c r="C9" s="77">
        <f t="shared" si="1"/>
        <v>102</v>
      </c>
      <c r="D9" s="81" t="s">
        <v>182</v>
      </c>
      <c r="E9" s="77">
        <f t="shared" si="2"/>
        <v>110</v>
      </c>
      <c r="F9" s="77">
        <f>E9+5</f>
        <v>115</v>
      </c>
      <c r="G9" s="77">
        <f t="shared" si="3"/>
        <v>121</v>
      </c>
      <c r="H9" s="77">
        <f>G9+7</f>
        <v>128</v>
      </c>
      <c r="I9" s="69"/>
      <c r="J9" s="79" t="s">
        <v>176</v>
      </c>
      <c r="K9" s="79" t="s">
        <v>178</v>
      </c>
      <c r="L9" s="79" t="s">
        <v>180</v>
      </c>
      <c r="M9" s="79" t="s">
        <v>180</v>
      </c>
      <c r="N9" s="182"/>
    </row>
    <row r="10" s="62" customFormat="1" ht="19.5" customHeight="1" spans="1:14">
      <c r="A10" s="74" t="s">
        <v>183</v>
      </c>
      <c r="B10" s="77">
        <f>C10-1.2</f>
        <v>43.1</v>
      </c>
      <c r="C10" s="77">
        <f>D10-1.2</f>
        <v>44.3</v>
      </c>
      <c r="D10" s="81" t="s">
        <v>184</v>
      </c>
      <c r="E10" s="77">
        <f>D10+1.2</f>
        <v>46.7</v>
      </c>
      <c r="F10" s="77">
        <f>E10+1.2</f>
        <v>47.9</v>
      </c>
      <c r="G10" s="77">
        <f>F10+1.4</f>
        <v>49.3</v>
      </c>
      <c r="H10" s="77">
        <f>G10+1.4</f>
        <v>50.7</v>
      </c>
      <c r="I10" s="69"/>
      <c r="J10" s="79" t="s">
        <v>176</v>
      </c>
      <c r="K10" s="79" t="s">
        <v>177</v>
      </c>
      <c r="L10" s="79" t="s">
        <v>185</v>
      </c>
      <c r="M10" s="79" t="s">
        <v>186</v>
      </c>
      <c r="N10" s="182"/>
    </row>
    <row r="11" s="62" customFormat="1" ht="19.5" customHeight="1" spans="1:14">
      <c r="A11" s="74" t="s">
        <v>187</v>
      </c>
      <c r="B11" s="82">
        <f>C11-0.5</f>
        <v>21</v>
      </c>
      <c r="C11" s="82">
        <f>D11-0.5</f>
        <v>21.5</v>
      </c>
      <c r="D11" s="83">
        <v>22</v>
      </c>
      <c r="E11" s="82">
        <f t="shared" ref="E11:H11" si="4">D11+0.5</f>
        <v>22.5</v>
      </c>
      <c r="F11" s="82">
        <f t="shared" si="4"/>
        <v>23</v>
      </c>
      <c r="G11" s="82">
        <f t="shared" si="4"/>
        <v>23.5</v>
      </c>
      <c r="H11" s="82">
        <f t="shared" si="4"/>
        <v>24</v>
      </c>
      <c r="I11" s="69"/>
      <c r="J11" s="79" t="s">
        <v>176</v>
      </c>
      <c r="K11" s="79" t="s">
        <v>177</v>
      </c>
      <c r="L11" s="79" t="s">
        <v>188</v>
      </c>
      <c r="M11" s="79" t="s">
        <v>177</v>
      </c>
      <c r="N11" s="182"/>
    </row>
    <row r="12" s="62" customFormat="1" ht="19.5" customHeight="1" spans="1:14">
      <c r="A12" s="74" t="s">
        <v>189</v>
      </c>
      <c r="B12" s="77">
        <f>C12-0.7</f>
        <v>18.1</v>
      </c>
      <c r="C12" s="77">
        <f>D12-0.7</f>
        <v>18.8</v>
      </c>
      <c r="D12" s="81" t="s">
        <v>190</v>
      </c>
      <c r="E12" s="77">
        <f>D12+0.7</f>
        <v>20.2</v>
      </c>
      <c r="F12" s="77">
        <f>E12+0.7</f>
        <v>20.9</v>
      </c>
      <c r="G12" s="77">
        <f>F12+0.95</f>
        <v>21.85</v>
      </c>
      <c r="H12" s="77">
        <f>G12+0.95</f>
        <v>22.8</v>
      </c>
      <c r="I12" s="69"/>
      <c r="J12" s="79" t="s">
        <v>191</v>
      </c>
      <c r="K12" s="79" t="s">
        <v>192</v>
      </c>
      <c r="L12" s="79" t="s">
        <v>177</v>
      </c>
      <c r="M12" s="79" t="s">
        <v>177</v>
      </c>
      <c r="N12" s="182"/>
    </row>
    <row r="13" s="62" customFormat="1" ht="19.5" customHeight="1" spans="1:14">
      <c r="A13" s="84" t="s">
        <v>193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69"/>
      <c r="J13" s="79" t="s">
        <v>194</v>
      </c>
      <c r="K13" s="79" t="s">
        <v>178</v>
      </c>
      <c r="L13" s="79" t="s">
        <v>195</v>
      </c>
      <c r="M13" s="79" t="s">
        <v>177</v>
      </c>
      <c r="N13" s="182"/>
    </row>
    <row r="14" s="62" customFormat="1" ht="19.5" customHeight="1" spans="1:14">
      <c r="A14" s="84" t="s">
        <v>196</v>
      </c>
      <c r="B14" s="82">
        <f t="shared" ref="B14:B18" si="5">C14</f>
        <v>2.5</v>
      </c>
      <c r="C14" s="82">
        <f t="shared" ref="C14:C18" si="6">D14</f>
        <v>2.5</v>
      </c>
      <c r="D14" s="78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86" t="s">
        <v>177</v>
      </c>
      <c r="K14" s="86" t="s">
        <v>177</v>
      </c>
      <c r="L14" s="86" t="s">
        <v>177</v>
      </c>
      <c r="M14" s="86" t="s">
        <v>177</v>
      </c>
      <c r="N14" s="182"/>
    </row>
    <row r="15" s="62" customFormat="1" ht="19.5" customHeight="1" spans="1:14">
      <c r="A15" s="74" t="s">
        <v>197</v>
      </c>
      <c r="B15" s="82">
        <f>C15-1</f>
        <v>43</v>
      </c>
      <c r="C15" s="82">
        <f>D15-1</f>
        <v>44</v>
      </c>
      <c r="D15" s="78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86" t="s">
        <v>177</v>
      </c>
      <c r="K15" s="86" t="s">
        <v>177</v>
      </c>
      <c r="L15" s="86" t="s">
        <v>178</v>
      </c>
      <c r="M15" s="86" t="s">
        <v>178</v>
      </c>
      <c r="N15" s="182"/>
    </row>
    <row r="16" s="62" customFormat="1" ht="19.5" customHeight="1" spans="1:14">
      <c r="A16" s="74" t="s">
        <v>198</v>
      </c>
      <c r="B16" s="82">
        <f t="shared" si="5"/>
        <v>5</v>
      </c>
      <c r="C16" s="82">
        <f t="shared" si="6"/>
        <v>5</v>
      </c>
      <c r="D16" s="83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86" t="s">
        <v>177</v>
      </c>
      <c r="K16" s="86" t="s">
        <v>177</v>
      </c>
      <c r="L16" s="86" t="s">
        <v>177</v>
      </c>
      <c r="M16" s="86" t="s">
        <v>177</v>
      </c>
      <c r="N16" s="183"/>
    </row>
    <row r="17" s="62" customFormat="1" ht="19.5" customHeight="1" spans="1:14">
      <c r="A17" s="78" t="s">
        <v>199</v>
      </c>
      <c r="B17" s="82">
        <f t="shared" si="5"/>
        <v>12</v>
      </c>
      <c r="C17" s="82">
        <f>D17-1.5</f>
        <v>12</v>
      </c>
      <c r="D17" s="87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86" t="s">
        <v>177</v>
      </c>
      <c r="K17" s="79" t="s">
        <v>188</v>
      </c>
      <c r="L17" s="86" t="s">
        <v>177</v>
      </c>
      <c r="M17" s="86" t="s">
        <v>188</v>
      </c>
      <c r="N17" s="184"/>
    </row>
    <row r="18" s="62" customFormat="1" ht="19.5" customHeight="1" spans="1:14">
      <c r="A18" s="74" t="s">
        <v>200</v>
      </c>
      <c r="B18" s="82">
        <f t="shared" si="5"/>
        <v>2.5</v>
      </c>
      <c r="C18" s="82">
        <f t="shared" si="6"/>
        <v>2.5</v>
      </c>
      <c r="D18" s="78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86" t="s">
        <v>177</v>
      </c>
      <c r="K18" s="79" t="s">
        <v>177</v>
      </c>
      <c r="L18" s="79" t="s">
        <v>177</v>
      </c>
      <c r="M18" s="79" t="s">
        <v>177</v>
      </c>
      <c r="N18" s="184"/>
    </row>
    <row r="19" s="62" customFormat="1" ht="14.25" spans="1:14">
      <c r="A19" s="88" t="s">
        <v>201</v>
      </c>
      <c r="D19" s="89"/>
      <c r="E19" s="89"/>
      <c r="F19" s="89"/>
      <c r="G19" s="89"/>
      <c r="H19" s="89"/>
      <c r="I19" s="89"/>
      <c r="J19" s="90"/>
      <c r="K19" s="90"/>
      <c r="L19" s="89"/>
      <c r="M19" s="89"/>
      <c r="N19" s="89"/>
    </row>
    <row r="20" s="62" customFormat="1" ht="14.25" spans="1:14">
      <c r="A20" s="62" t="s">
        <v>202</v>
      </c>
      <c r="D20" s="89"/>
      <c r="E20" s="89"/>
      <c r="F20" s="89"/>
      <c r="G20" s="89"/>
      <c r="H20" s="89"/>
      <c r="I20" s="89"/>
      <c r="J20" s="90"/>
      <c r="K20" s="90"/>
      <c r="L20" s="89"/>
      <c r="M20" s="89"/>
      <c r="N20" s="89"/>
    </row>
    <row r="21" s="62" customFormat="1" ht="14.25" spans="1:14">
      <c r="A21" s="89"/>
      <c r="B21" s="89"/>
      <c r="C21" s="89"/>
      <c r="D21" s="89"/>
      <c r="E21" s="89"/>
      <c r="F21" s="89"/>
      <c r="G21" s="89"/>
      <c r="H21" s="89"/>
      <c r="I21" s="89"/>
      <c r="J21" s="91" t="s">
        <v>203</v>
      </c>
      <c r="K21" s="91"/>
      <c r="L21" s="88" t="s">
        <v>204</v>
      </c>
      <c r="M21" s="88"/>
      <c r="N21" s="88" t="s">
        <v>205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8" customWidth="1"/>
    <col min="2" max="16384" width="10" style="188"/>
  </cols>
  <sheetData>
    <row r="1" ht="22.5" customHeight="1" spans="1:11">
      <c r="A1" s="189" t="s">
        <v>206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97" t="s">
        <v>54</v>
      </c>
      <c r="C2" s="97"/>
      <c r="D2" s="191" t="s">
        <v>55</v>
      </c>
      <c r="E2" s="191"/>
      <c r="F2" s="97" t="s">
        <v>56</v>
      </c>
      <c r="G2" s="97"/>
      <c r="H2" s="192" t="s">
        <v>57</v>
      </c>
      <c r="I2" s="193" t="s">
        <v>56</v>
      </c>
      <c r="J2" s="193"/>
      <c r="K2" s="194"/>
    </row>
    <row r="3" customHeight="1" spans="1:1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customHeight="1" spans="1:11">
      <c r="A4" s="201" t="s">
        <v>61</v>
      </c>
      <c r="B4" s="202" t="s">
        <v>62</v>
      </c>
      <c r="C4" s="203"/>
      <c r="D4" s="201" t="s">
        <v>63</v>
      </c>
      <c r="E4" s="204"/>
      <c r="F4" s="205">
        <v>46054</v>
      </c>
      <c r="G4" s="206"/>
      <c r="H4" s="201" t="s">
        <v>207</v>
      </c>
      <c r="I4" s="204"/>
      <c r="J4" s="207" t="s">
        <v>65</v>
      </c>
      <c r="K4" s="208" t="s">
        <v>66</v>
      </c>
    </row>
    <row r="5" customHeight="1" spans="1:11">
      <c r="A5" s="209" t="s">
        <v>67</v>
      </c>
      <c r="B5" s="202" t="s">
        <v>68</v>
      </c>
      <c r="C5" s="203"/>
      <c r="D5" s="201" t="s">
        <v>208</v>
      </c>
      <c r="E5" s="204"/>
      <c r="F5" s="210">
        <v>1</v>
      </c>
      <c r="G5" s="211"/>
      <c r="H5" s="201" t="s">
        <v>209</v>
      </c>
      <c r="I5" s="204"/>
      <c r="J5" s="207" t="s">
        <v>65</v>
      </c>
      <c r="K5" s="208" t="s">
        <v>66</v>
      </c>
    </row>
    <row r="6" customHeight="1" spans="1:11">
      <c r="A6" s="201" t="s">
        <v>71</v>
      </c>
      <c r="B6" s="212">
        <v>2</v>
      </c>
      <c r="C6" s="213">
        <v>8</v>
      </c>
      <c r="D6" s="201" t="s">
        <v>210</v>
      </c>
      <c r="E6" s="204"/>
      <c r="F6" s="210">
        <v>0.5</v>
      </c>
      <c r="G6" s="211"/>
      <c r="H6" s="214" t="s">
        <v>211</v>
      </c>
      <c r="I6" s="215"/>
      <c r="J6" s="215"/>
      <c r="K6" s="216"/>
    </row>
    <row r="7" customHeight="1" spans="1:11">
      <c r="A7" s="201" t="s">
        <v>74</v>
      </c>
      <c r="B7" s="217" t="s">
        <v>75</v>
      </c>
      <c r="C7" s="218"/>
      <c r="D7" s="201" t="s">
        <v>212</v>
      </c>
      <c r="E7" s="204"/>
      <c r="F7" s="210">
        <v>0.3</v>
      </c>
      <c r="G7" s="211"/>
      <c r="H7" s="219" t="s">
        <v>213</v>
      </c>
      <c r="I7" s="207"/>
      <c r="J7" s="207"/>
      <c r="K7" s="208"/>
    </row>
    <row r="8" customHeight="1" spans="1:11">
      <c r="A8" s="220" t="s">
        <v>78</v>
      </c>
      <c r="B8" s="221" t="s">
        <v>79</v>
      </c>
      <c r="C8" s="222"/>
      <c r="D8" s="223" t="s">
        <v>80</v>
      </c>
      <c r="E8" s="224"/>
      <c r="F8" s="225">
        <v>46063</v>
      </c>
      <c r="G8" s="226"/>
      <c r="H8" s="223"/>
      <c r="I8" s="224"/>
      <c r="J8" s="224"/>
      <c r="K8" s="227"/>
    </row>
    <row r="9" customHeight="1" spans="1:11">
      <c r="A9" s="228" t="s">
        <v>214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84</v>
      </c>
      <c r="B10" s="230" t="s">
        <v>85</v>
      </c>
      <c r="C10" s="231" t="s">
        <v>86</v>
      </c>
      <c r="D10" s="232"/>
      <c r="E10" s="233" t="s">
        <v>89</v>
      </c>
      <c r="F10" s="230" t="s">
        <v>85</v>
      </c>
      <c r="G10" s="231" t="s">
        <v>86</v>
      </c>
      <c r="H10" s="230"/>
      <c r="I10" s="233" t="s">
        <v>87</v>
      </c>
      <c r="J10" s="230" t="s">
        <v>85</v>
      </c>
      <c r="K10" s="234" t="s">
        <v>86</v>
      </c>
    </row>
    <row r="11" customHeight="1" spans="1:11">
      <c r="A11" s="209" t="s">
        <v>90</v>
      </c>
      <c r="B11" s="235" t="s">
        <v>85</v>
      </c>
      <c r="C11" s="207" t="s">
        <v>86</v>
      </c>
      <c r="D11" s="236"/>
      <c r="E11" s="237" t="s">
        <v>92</v>
      </c>
      <c r="F11" s="235" t="s">
        <v>85</v>
      </c>
      <c r="G11" s="207" t="s">
        <v>86</v>
      </c>
      <c r="H11" s="235"/>
      <c r="I11" s="237" t="s">
        <v>97</v>
      </c>
      <c r="J11" s="235" t="s">
        <v>85</v>
      </c>
      <c r="K11" s="208" t="s">
        <v>86</v>
      </c>
    </row>
    <row r="12" customHeight="1" spans="1:11">
      <c r="A12" s="223" t="s">
        <v>215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7"/>
    </row>
    <row r="13" customHeight="1" spans="1:11">
      <c r="A13" s="238" t="s">
        <v>216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217</v>
      </c>
      <c r="B14" s="240"/>
      <c r="C14" s="240"/>
      <c r="D14" s="240"/>
      <c r="E14" s="240"/>
      <c r="F14" s="240"/>
      <c r="G14" s="240"/>
      <c r="H14" s="241"/>
      <c r="I14" s="242"/>
      <c r="J14" s="242"/>
      <c r="K14" s="243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44"/>
      <c r="J15" s="245"/>
      <c r="K15" s="246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9"/>
    </row>
    <row r="17" customHeight="1" spans="1:11">
      <c r="A17" s="238" t="s">
        <v>218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50"/>
      <c r="B18" s="251"/>
      <c r="C18" s="251"/>
      <c r="D18" s="251"/>
      <c r="E18" s="252"/>
      <c r="F18" s="252"/>
      <c r="G18" s="252"/>
      <c r="H18" s="252"/>
      <c r="I18" s="242"/>
      <c r="J18" s="242"/>
      <c r="K18" s="243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244"/>
      <c r="J19" s="245"/>
      <c r="K19" s="246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customHeight="1" spans="1:11">
      <c r="A21" s="259" t="s">
        <v>122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96" t="s">
        <v>123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2"/>
    </row>
    <row r="23" customHeight="1" spans="1:11">
      <c r="A23" s="113" t="s">
        <v>124</v>
      </c>
      <c r="B23" s="115"/>
      <c r="C23" s="207" t="s">
        <v>65</v>
      </c>
      <c r="D23" s="207" t="s">
        <v>66</v>
      </c>
      <c r="E23" s="111"/>
      <c r="F23" s="111"/>
      <c r="G23" s="111"/>
      <c r="H23" s="111"/>
      <c r="I23" s="111"/>
      <c r="J23" s="111"/>
      <c r="K23" s="112"/>
    </row>
    <row r="24" customHeight="1" spans="1:11">
      <c r="A24" s="260" t="s">
        <v>219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customHeight="1" spans="1:11">
      <c r="A26" s="228" t="s">
        <v>135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195" t="s">
        <v>136</v>
      </c>
      <c r="B27" s="231" t="s">
        <v>95</v>
      </c>
      <c r="C27" s="231" t="s">
        <v>96</v>
      </c>
      <c r="D27" s="231" t="s">
        <v>88</v>
      </c>
      <c r="E27" s="196" t="s">
        <v>137</v>
      </c>
      <c r="F27" s="231" t="s">
        <v>95</v>
      </c>
      <c r="G27" s="231" t="s">
        <v>96</v>
      </c>
      <c r="H27" s="231" t="s">
        <v>88</v>
      </c>
      <c r="I27" s="196" t="s">
        <v>138</v>
      </c>
      <c r="J27" s="231" t="s">
        <v>95</v>
      </c>
      <c r="K27" s="234" t="s">
        <v>96</v>
      </c>
    </row>
    <row r="28" customHeight="1" spans="1:11">
      <c r="A28" s="214" t="s">
        <v>87</v>
      </c>
      <c r="B28" s="207" t="s">
        <v>95</v>
      </c>
      <c r="C28" s="207" t="s">
        <v>96</v>
      </c>
      <c r="D28" s="207" t="s">
        <v>88</v>
      </c>
      <c r="E28" s="215" t="s">
        <v>94</v>
      </c>
      <c r="F28" s="207" t="s">
        <v>95</v>
      </c>
      <c r="G28" s="207" t="s">
        <v>96</v>
      </c>
      <c r="H28" s="207" t="s">
        <v>88</v>
      </c>
      <c r="I28" s="215" t="s">
        <v>105</v>
      </c>
      <c r="J28" s="207" t="s">
        <v>95</v>
      </c>
      <c r="K28" s="208" t="s">
        <v>96</v>
      </c>
    </row>
    <row r="29" customHeight="1" spans="1:11">
      <c r="A29" s="201" t="s">
        <v>220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customHeight="1" spans="1:11">
      <c r="A31" s="271" t="s">
        <v>221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ht="17.25" customHeight="1" spans="1:11">
      <c r="A33" s="275" t="s">
        <v>222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ht="17.25" customHeight="1" spans="1:11">
      <c r="A34" s="275" t="s">
        <v>129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ht="17.25" customHeight="1" spans="1:11">
      <c r="A35" s="275" t="s">
        <v>223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ht="17.25" customHeight="1" spans="1:11">
      <c r="A36" s="275" t="s">
        <v>224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ht="17.25" customHeight="1" spans="1:11">
      <c r="A37" s="275" t="s">
        <v>225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ht="17.25" customHeight="1" spans="1:11">
      <c r="A38" s="275" t="s">
        <v>226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ht="17.25" customHeight="1" spans="1:1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ht="17.25" customHeight="1" spans="1:1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ht="17.25" customHeight="1" spans="1:1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ht="17.25" customHeight="1" spans="1:1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ht="17.25" customHeight="1" spans="1:11">
      <c r="A43" s="268" t="s">
        <v>134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customHeight="1" spans="1:11">
      <c r="A44" s="271" t="s">
        <v>227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278" t="s">
        <v>215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ht="18" customHeight="1" spans="1:1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5"/>
    </row>
    <row r="48" ht="21" customHeight="1" spans="1:11">
      <c r="A48" s="281" t="s">
        <v>142</v>
      </c>
      <c r="B48" s="282" t="s">
        <v>143</v>
      </c>
      <c r="C48" s="282"/>
      <c r="D48" s="283" t="s">
        <v>144</v>
      </c>
      <c r="E48" s="284" t="s">
        <v>145</v>
      </c>
      <c r="F48" s="283" t="s">
        <v>146</v>
      </c>
      <c r="G48" s="285">
        <v>46054</v>
      </c>
      <c r="H48" s="286" t="s">
        <v>147</v>
      </c>
      <c r="I48" s="286"/>
      <c r="J48" s="282" t="s">
        <v>148</v>
      </c>
      <c r="K48" s="287"/>
    </row>
    <row r="49" customHeight="1" spans="1:11">
      <c r="A49" s="288" t="s">
        <v>149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customHeight="1" spans="1:11">
      <c r="A50" s="291" t="s">
        <v>228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customHeight="1" spans="1:1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ht="21" customHeight="1" spans="1:11">
      <c r="A52" s="281" t="s">
        <v>142</v>
      </c>
      <c r="B52" s="297"/>
      <c r="C52" s="297"/>
      <c r="D52" s="283" t="s">
        <v>144</v>
      </c>
      <c r="E52" s="283"/>
      <c r="F52" s="283" t="s">
        <v>146</v>
      </c>
      <c r="G52" s="283"/>
      <c r="H52" s="286" t="s">
        <v>147</v>
      </c>
      <c r="I52" s="286"/>
      <c r="J52" s="298"/>
      <c r="K52" s="29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N19" sqref="N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3" width="18.5" style="62" customWidth="1"/>
    <col min="14" max="14" width="16.6666666666667" style="62" customWidth="1"/>
    <col min="15" max="16384" width="9" style="62"/>
  </cols>
  <sheetData>
    <row r="1" s="62" customFormat="1" ht="19.5" customHeight="1" spans="1:14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s="62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69"/>
      <c r="J3" s="71" t="s">
        <v>154</v>
      </c>
      <c r="K3" s="71"/>
      <c r="L3" s="71"/>
      <c r="M3" s="71"/>
      <c r="N3" s="71"/>
    </row>
    <row r="4" s="62" customFormat="1" ht="19.5" customHeight="1" spans="1:14">
      <c r="A4" s="71"/>
      <c r="B4" s="73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69"/>
      <c r="J4" s="71" t="s">
        <v>156</v>
      </c>
      <c r="K4" s="71" t="s">
        <v>157</v>
      </c>
      <c r="L4" s="71" t="s">
        <v>158</v>
      </c>
      <c r="M4" s="71" t="s">
        <v>159</v>
      </c>
      <c r="N4" s="71" t="s">
        <v>229</v>
      </c>
    </row>
    <row r="5" s="62" customFormat="1" ht="19.5" customHeight="1" spans="1:14">
      <c r="A5" s="71"/>
      <c r="B5" s="73" t="s">
        <v>163</v>
      </c>
      <c r="C5" s="74" t="s">
        <v>164</v>
      </c>
      <c r="D5" s="74" t="s">
        <v>165</v>
      </c>
      <c r="E5" s="74" t="s">
        <v>166</v>
      </c>
      <c r="F5" s="74" t="s">
        <v>167</v>
      </c>
      <c r="G5" s="74" t="s">
        <v>168</v>
      </c>
      <c r="H5" s="74" t="s">
        <v>169</v>
      </c>
      <c r="I5" s="69"/>
      <c r="J5" s="75" t="s">
        <v>230</v>
      </c>
      <c r="K5" s="75" t="s">
        <v>230</v>
      </c>
      <c r="L5" s="75" t="s">
        <v>230</v>
      </c>
      <c r="M5" s="75" t="s">
        <v>230</v>
      </c>
      <c r="N5" s="75" t="s">
        <v>230</v>
      </c>
    </row>
    <row r="6" s="62" customFormat="1" ht="19.5" customHeight="1" spans="1:14">
      <c r="A6" s="76" t="s">
        <v>172</v>
      </c>
      <c r="B6" s="77">
        <f>C6-1</f>
        <v>66</v>
      </c>
      <c r="C6" s="77">
        <f>D6-2</f>
        <v>67</v>
      </c>
      <c r="D6" s="78">
        <v>69</v>
      </c>
      <c r="E6" s="77">
        <f>D6+2</f>
        <v>71</v>
      </c>
      <c r="F6" s="77">
        <f>E6+2</f>
        <v>73</v>
      </c>
      <c r="G6" s="77">
        <f>F6+1</f>
        <v>74</v>
      </c>
      <c r="H6" s="77">
        <f>G6+1</f>
        <v>75</v>
      </c>
      <c r="I6" s="69"/>
      <c r="J6" s="79" t="s">
        <v>173</v>
      </c>
      <c r="K6" s="79" t="s">
        <v>231</v>
      </c>
      <c r="L6" s="79" t="s">
        <v>232</v>
      </c>
      <c r="M6" s="79" t="s">
        <v>233</v>
      </c>
      <c r="N6" s="79" t="s">
        <v>231</v>
      </c>
    </row>
    <row r="7" s="62" customFormat="1" ht="19.5" customHeight="1" spans="1:14">
      <c r="A7" s="74" t="s">
        <v>175</v>
      </c>
      <c r="B7" s="77">
        <f t="shared" ref="B7:B9" si="0">C7-4</f>
        <v>100</v>
      </c>
      <c r="C7" s="77">
        <f t="shared" ref="C7:C9" si="1">D7-4</f>
        <v>104</v>
      </c>
      <c r="D7" s="78">
        <v>108</v>
      </c>
      <c r="E7" s="77">
        <f t="shared" ref="E7:E9" si="2">D7+4</f>
        <v>112</v>
      </c>
      <c r="F7" s="77">
        <f>E7+4</f>
        <v>116</v>
      </c>
      <c r="G7" s="77">
        <f t="shared" ref="G7:G9" si="3">F7+6</f>
        <v>122</v>
      </c>
      <c r="H7" s="77">
        <f>G7+6</f>
        <v>128</v>
      </c>
      <c r="I7" s="69"/>
      <c r="J7" s="79" t="s">
        <v>234</v>
      </c>
      <c r="K7" s="79" t="s">
        <v>235</v>
      </c>
      <c r="L7" s="79" t="s">
        <v>236</v>
      </c>
      <c r="M7" s="79" t="s">
        <v>237</v>
      </c>
      <c r="N7" s="79" t="s">
        <v>235</v>
      </c>
    </row>
    <row r="8" s="62" customFormat="1" ht="19.5" customHeight="1" spans="1:14">
      <c r="A8" s="74" t="s">
        <v>179</v>
      </c>
      <c r="B8" s="77">
        <f t="shared" si="0"/>
        <v>98</v>
      </c>
      <c r="C8" s="77">
        <f t="shared" si="1"/>
        <v>102</v>
      </c>
      <c r="D8" s="80">
        <v>106</v>
      </c>
      <c r="E8" s="77">
        <f t="shared" si="2"/>
        <v>110</v>
      </c>
      <c r="F8" s="77">
        <f>E8+5</f>
        <v>115</v>
      </c>
      <c r="G8" s="77">
        <f t="shared" si="3"/>
        <v>121</v>
      </c>
      <c r="H8" s="77">
        <f>G8+7</f>
        <v>128</v>
      </c>
      <c r="I8" s="69"/>
      <c r="J8" s="79" t="s">
        <v>238</v>
      </c>
      <c r="K8" s="79" t="s">
        <v>235</v>
      </c>
      <c r="L8" s="79" t="s">
        <v>231</v>
      </c>
      <c r="M8" s="79" t="s">
        <v>176</v>
      </c>
      <c r="N8" s="79" t="s">
        <v>237</v>
      </c>
    </row>
    <row r="9" s="62" customFormat="1" ht="19.5" customHeight="1" spans="1:14">
      <c r="A9" s="74" t="s">
        <v>181</v>
      </c>
      <c r="B9" s="77">
        <f t="shared" si="0"/>
        <v>98</v>
      </c>
      <c r="C9" s="77">
        <f t="shared" si="1"/>
        <v>102</v>
      </c>
      <c r="D9" s="81" t="s">
        <v>182</v>
      </c>
      <c r="E9" s="77">
        <f t="shared" si="2"/>
        <v>110</v>
      </c>
      <c r="F9" s="77">
        <f>E9+5</f>
        <v>115</v>
      </c>
      <c r="G9" s="77">
        <f t="shared" si="3"/>
        <v>121</v>
      </c>
      <c r="H9" s="77">
        <f>G9+7</f>
        <v>128</v>
      </c>
      <c r="I9" s="69"/>
      <c r="J9" s="79" t="s">
        <v>238</v>
      </c>
      <c r="K9" s="79" t="s">
        <v>236</v>
      </c>
      <c r="L9" s="79" t="s">
        <v>238</v>
      </c>
      <c r="M9" s="79" t="s">
        <v>176</v>
      </c>
      <c r="N9" s="79" t="s">
        <v>235</v>
      </c>
    </row>
    <row r="10" s="62" customFormat="1" ht="19.5" customHeight="1" spans="1:14">
      <c r="A10" s="74" t="s">
        <v>183</v>
      </c>
      <c r="B10" s="77">
        <f>C10-1.2</f>
        <v>43.1</v>
      </c>
      <c r="C10" s="77">
        <f>D10-1.2</f>
        <v>44.3</v>
      </c>
      <c r="D10" s="81" t="s">
        <v>184</v>
      </c>
      <c r="E10" s="77">
        <f>D10+1.2</f>
        <v>46.7</v>
      </c>
      <c r="F10" s="77">
        <f>E10+1.2</f>
        <v>47.9</v>
      </c>
      <c r="G10" s="77">
        <f>F10+1.4</f>
        <v>49.3</v>
      </c>
      <c r="H10" s="77">
        <f>G10+1.4</f>
        <v>50.7</v>
      </c>
      <c r="I10" s="69"/>
      <c r="J10" s="79" t="s">
        <v>239</v>
      </c>
      <c r="K10" s="79" t="s">
        <v>240</v>
      </c>
      <c r="L10" s="79" t="s">
        <v>241</v>
      </c>
      <c r="M10" s="79" t="s">
        <v>242</v>
      </c>
      <c r="N10" s="79" t="s">
        <v>243</v>
      </c>
    </row>
    <row r="11" s="62" customFormat="1" ht="19.5" customHeight="1" spans="1:14">
      <c r="A11" s="74" t="s">
        <v>187</v>
      </c>
      <c r="B11" s="82">
        <f>C11-0.5</f>
        <v>21</v>
      </c>
      <c r="C11" s="82">
        <f>D11-0.5</f>
        <v>21.5</v>
      </c>
      <c r="D11" s="83">
        <v>22</v>
      </c>
      <c r="E11" s="82">
        <f t="shared" ref="E11:H11" si="4">D11+0.5</f>
        <v>22.5</v>
      </c>
      <c r="F11" s="82">
        <f t="shared" si="4"/>
        <v>23</v>
      </c>
      <c r="G11" s="82">
        <f t="shared" si="4"/>
        <v>23.5</v>
      </c>
      <c r="H11" s="82">
        <f t="shared" si="4"/>
        <v>24</v>
      </c>
      <c r="I11" s="69"/>
      <c r="J11" s="79" t="s">
        <v>176</v>
      </c>
      <c r="K11" s="79" t="s">
        <v>176</v>
      </c>
      <c r="L11" s="79" t="s">
        <v>176</v>
      </c>
      <c r="M11" s="79" t="s">
        <v>176</v>
      </c>
      <c r="N11" s="79" t="s">
        <v>244</v>
      </c>
    </row>
    <row r="12" s="62" customFormat="1" ht="19.5" customHeight="1" spans="1:14">
      <c r="A12" s="74" t="s">
        <v>189</v>
      </c>
      <c r="B12" s="77">
        <f>C12-0.7</f>
        <v>18.1</v>
      </c>
      <c r="C12" s="77">
        <f>D12-0.7</f>
        <v>18.8</v>
      </c>
      <c r="D12" s="81" t="s">
        <v>190</v>
      </c>
      <c r="E12" s="77">
        <f>D12+0.7</f>
        <v>20.2</v>
      </c>
      <c r="F12" s="77">
        <f>E12+0.7</f>
        <v>20.9</v>
      </c>
      <c r="G12" s="77">
        <f>F12+0.95</f>
        <v>21.85</v>
      </c>
      <c r="H12" s="77">
        <f>G12+0.95</f>
        <v>22.8</v>
      </c>
      <c r="I12" s="69"/>
      <c r="J12" s="79" t="s">
        <v>245</v>
      </c>
      <c r="K12" s="79" t="s">
        <v>246</v>
      </c>
      <c r="L12" s="79" t="s">
        <v>176</v>
      </c>
      <c r="M12" s="79" t="s">
        <v>247</v>
      </c>
      <c r="N12" s="79" t="s">
        <v>248</v>
      </c>
    </row>
    <row r="13" s="62" customFormat="1" ht="19.5" customHeight="1" spans="1:14">
      <c r="A13" s="84" t="s">
        <v>193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69"/>
      <c r="J13" s="79" t="s">
        <v>249</v>
      </c>
      <c r="K13" s="79" t="s">
        <v>250</v>
      </c>
      <c r="L13" s="79" t="s">
        <v>176</v>
      </c>
      <c r="M13" s="79" t="s">
        <v>176</v>
      </c>
      <c r="N13" s="79" t="s">
        <v>251</v>
      </c>
    </row>
    <row r="14" s="62" customFormat="1" ht="19.5" customHeight="1" spans="1:14">
      <c r="A14" s="84" t="s">
        <v>196</v>
      </c>
      <c r="B14" s="82">
        <f t="shared" ref="B14:B18" si="5">C14</f>
        <v>2.5</v>
      </c>
      <c r="C14" s="82">
        <f t="shared" ref="C14:C18" si="6">D14</f>
        <v>2.5</v>
      </c>
      <c r="D14" s="78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86"/>
      <c r="K14" s="86"/>
      <c r="L14" s="86"/>
      <c r="M14" s="86"/>
      <c r="N14" s="86"/>
    </row>
    <row r="15" s="62" customFormat="1" ht="19.5" customHeight="1" spans="1:14">
      <c r="A15" s="74" t="s">
        <v>197</v>
      </c>
      <c r="B15" s="82">
        <f>C15-1</f>
        <v>43</v>
      </c>
      <c r="C15" s="82">
        <f>D15-1</f>
        <v>44</v>
      </c>
      <c r="D15" s="78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86" t="s">
        <v>252</v>
      </c>
      <c r="K15" s="86" t="s">
        <v>176</v>
      </c>
      <c r="L15" s="86" t="s">
        <v>237</v>
      </c>
      <c r="M15" s="86" t="s">
        <v>176</v>
      </c>
      <c r="N15" s="86" t="s">
        <v>176</v>
      </c>
    </row>
    <row r="16" s="62" customFormat="1" ht="19.5" customHeight="1" spans="1:14">
      <c r="A16" s="74" t="s">
        <v>198</v>
      </c>
      <c r="B16" s="82">
        <f t="shared" si="5"/>
        <v>5</v>
      </c>
      <c r="C16" s="82">
        <f t="shared" si="6"/>
        <v>5</v>
      </c>
      <c r="D16" s="83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86"/>
      <c r="K16" s="86"/>
      <c r="L16" s="86"/>
      <c r="M16" s="86"/>
      <c r="N16" s="86"/>
    </row>
    <row r="17" s="62" customFormat="1" ht="19.5" customHeight="1" spans="1:14">
      <c r="A17" s="78" t="s">
        <v>199</v>
      </c>
      <c r="B17" s="82">
        <f t="shared" si="5"/>
        <v>12</v>
      </c>
      <c r="C17" s="82">
        <f>D17-1.5</f>
        <v>12</v>
      </c>
      <c r="D17" s="87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86" t="s">
        <v>176</v>
      </c>
      <c r="K17" s="79" t="s">
        <v>253</v>
      </c>
      <c r="L17" s="86" t="s">
        <v>254</v>
      </c>
      <c r="M17" s="86" t="s">
        <v>176</v>
      </c>
      <c r="N17" s="86" t="s">
        <v>176</v>
      </c>
    </row>
    <row r="18" s="62" customFormat="1" ht="19.5" customHeight="1" spans="1:14">
      <c r="A18" s="74" t="s">
        <v>200</v>
      </c>
      <c r="B18" s="82">
        <f t="shared" si="5"/>
        <v>2.5</v>
      </c>
      <c r="C18" s="82">
        <f t="shared" si="6"/>
        <v>2.5</v>
      </c>
      <c r="D18" s="78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86" t="s">
        <v>255</v>
      </c>
      <c r="K18" s="79" t="s">
        <v>176</v>
      </c>
      <c r="L18" s="79" t="s">
        <v>176</v>
      </c>
      <c r="M18" s="79" t="s">
        <v>176</v>
      </c>
      <c r="N18" s="79" t="s">
        <v>176</v>
      </c>
    </row>
    <row r="19" s="62" customFormat="1" ht="14.25" spans="1:14">
      <c r="A19" s="88" t="s">
        <v>201</v>
      </c>
      <c r="D19" s="89"/>
      <c r="E19" s="89"/>
      <c r="F19" s="89"/>
      <c r="G19" s="89"/>
      <c r="H19" s="89"/>
      <c r="I19" s="89"/>
      <c r="J19" s="90"/>
      <c r="K19" s="90"/>
      <c r="L19" s="89"/>
      <c r="M19" s="89"/>
      <c r="N19" s="89"/>
    </row>
    <row r="20" s="62" customFormat="1" ht="14.25" spans="1:14">
      <c r="A20" s="62" t="s">
        <v>202</v>
      </c>
      <c r="D20" s="89"/>
      <c r="E20" s="89"/>
      <c r="F20" s="89"/>
      <c r="G20" s="89"/>
      <c r="H20" s="89"/>
      <c r="I20" s="89"/>
      <c r="J20" s="90"/>
      <c r="K20" s="90"/>
      <c r="L20" s="89"/>
      <c r="M20" s="89"/>
      <c r="N20" s="89"/>
    </row>
    <row r="21" s="62" customFormat="1" ht="14.25" spans="1:14">
      <c r="A21" s="89"/>
      <c r="B21" s="89"/>
      <c r="C21" s="89"/>
      <c r="D21" s="89"/>
      <c r="E21" s="89"/>
      <c r="F21" s="89"/>
      <c r="G21" s="89"/>
      <c r="H21" s="89"/>
      <c r="I21" s="89"/>
      <c r="J21" s="91" t="s">
        <v>256</v>
      </c>
      <c r="K21" s="91"/>
      <c r="L21" s="88" t="s">
        <v>204</v>
      </c>
      <c r="M21" s="88"/>
      <c r="N21" s="88"/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7" workbookViewId="0">
      <selection activeCell="M23" sqref="M23:M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3" width="18.5" style="62" customWidth="1"/>
    <col min="14" max="16384" width="9" style="62"/>
  </cols>
  <sheetData>
    <row r="1" s="62" customFormat="1" ht="19.5" customHeight="1" spans="1:13">
      <c r="A1" s="64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57</v>
      </c>
      <c r="L2" s="67"/>
      <c r="M2" s="67"/>
    </row>
    <row r="3" s="62" customFormat="1" ht="19.5" customHeight="1" spans="1:13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69"/>
      <c r="J3" s="71" t="s">
        <v>154</v>
      </c>
      <c r="K3" s="71"/>
      <c r="L3" s="71"/>
      <c r="M3" s="71"/>
    </row>
    <row r="4" s="62" customFormat="1" ht="19.5" customHeight="1" spans="1:13">
      <c r="A4" s="71"/>
      <c r="B4" s="73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69"/>
      <c r="J4" s="71" t="s">
        <v>156</v>
      </c>
      <c r="K4" s="71" t="s">
        <v>158</v>
      </c>
      <c r="L4" s="71" t="s">
        <v>159</v>
      </c>
      <c r="M4" s="71" t="s">
        <v>229</v>
      </c>
    </row>
    <row r="5" s="62" customFormat="1" ht="19.5" customHeight="1" spans="1:13">
      <c r="A5" s="71"/>
      <c r="B5" s="73" t="s">
        <v>163</v>
      </c>
      <c r="C5" s="74" t="s">
        <v>164</v>
      </c>
      <c r="D5" s="74" t="s">
        <v>165</v>
      </c>
      <c r="E5" s="74" t="s">
        <v>166</v>
      </c>
      <c r="F5" s="74" t="s">
        <v>167</v>
      </c>
      <c r="G5" s="74" t="s">
        <v>168</v>
      </c>
      <c r="H5" s="74" t="s">
        <v>169</v>
      </c>
      <c r="I5" s="69"/>
      <c r="J5" s="75" t="s">
        <v>257</v>
      </c>
      <c r="K5" s="75" t="s">
        <v>257</v>
      </c>
      <c r="L5" s="75" t="s">
        <v>257</v>
      </c>
      <c r="M5" s="75" t="s">
        <v>257</v>
      </c>
    </row>
    <row r="6" s="62" customFormat="1" ht="19.5" customHeight="1" spans="1:13">
      <c r="A6" s="76" t="s">
        <v>172</v>
      </c>
      <c r="B6" s="77">
        <f>C6-1</f>
        <v>66</v>
      </c>
      <c r="C6" s="77">
        <f>D6-2</f>
        <v>67</v>
      </c>
      <c r="D6" s="78">
        <v>69</v>
      </c>
      <c r="E6" s="77">
        <f>D6+2</f>
        <v>71</v>
      </c>
      <c r="F6" s="77">
        <f>E6+2</f>
        <v>73</v>
      </c>
      <c r="G6" s="77">
        <f>F6+1</f>
        <v>74</v>
      </c>
      <c r="H6" s="77">
        <f>G6+1</f>
        <v>75</v>
      </c>
      <c r="I6" s="69"/>
      <c r="J6" s="79" t="s">
        <v>232</v>
      </c>
      <c r="K6" s="79" t="s">
        <v>173</v>
      </c>
      <c r="L6" s="79" t="s">
        <v>258</v>
      </c>
      <c r="M6" s="79" t="s">
        <v>258</v>
      </c>
    </row>
    <row r="7" s="62" customFormat="1" ht="19.5" customHeight="1" spans="1:13">
      <c r="A7" s="74" t="s">
        <v>175</v>
      </c>
      <c r="B7" s="77">
        <f t="shared" ref="B7:B9" si="0">C7-4</f>
        <v>100</v>
      </c>
      <c r="C7" s="77">
        <f t="shared" ref="C7:C9" si="1">D7-4</f>
        <v>104</v>
      </c>
      <c r="D7" s="78">
        <v>108</v>
      </c>
      <c r="E7" s="77">
        <f t="shared" ref="E7:E9" si="2">D7+4</f>
        <v>112</v>
      </c>
      <c r="F7" s="77">
        <f>E7+4</f>
        <v>116</v>
      </c>
      <c r="G7" s="77">
        <f t="shared" ref="G7:G9" si="3">F7+6</f>
        <v>122</v>
      </c>
      <c r="H7" s="77">
        <f>G7+6</f>
        <v>128</v>
      </c>
      <c r="I7" s="69"/>
      <c r="J7" s="79" t="s">
        <v>235</v>
      </c>
      <c r="K7" s="79" t="s">
        <v>176</v>
      </c>
      <c r="L7" s="79" t="s">
        <v>237</v>
      </c>
      <c r="M7" s="79" t="s">
        <v>259</v>
      </c>
    </row>
    <row r="8" s="62" customFormat="1" ht="19.5" customHeight="1" spans="1:13">
      <c r="A8" s="74" t="s">
        <v>179</v>
      </c>
      <c r="B8" s="77">
        <f t="shared" si="0"/>
        <v>98</v>
      </c>
      <c r="C8" s="77">
        <f t="shared" si="1"/>
        <v>102</v>
      </c>
      <c r="D8" s="80">
        <v>106</v>
      </c>
      <c r="E8" s="77">
        <f t="shared" si="2"/>
        <v>110</v>
      </c>
      <c r="F8" s="77">
        <f>E8+5</f>
        <v>115</v>
      </c>
      <c r="G8" s="77">
        <f t="shared" si="3"/>
        <v>121</v>
      </c>
      <c r="H8" s="77">
        <f>G8+7</f>
        <v>128</v>
      </c>
      <c r="I8" s="69"/>
      <c r="J8" s="79" t="s">
        <v>235</v>
      </c>
      <c r="K8" s="79" t="s">
        <v>237</v>
      </c>
      <c r="L8" s="79" t="s">
        <v>235</v>
      </c>
      <c r="M8" s="79" t="s">
        <v>237</v>
      </c>
    </row>
    <row r="9" s="62" customFormat="1" ht="19.5" customHeight="1" spans="1:13">
      <c r="A9" s="74" t="s">
        <v>181</v>
      </c>
      <c r="B9" s="77">
        <f t="shared" si="0"/>
        <v>98</v>
      </c>
      <c r="C9" s="77">
        <f t="shared" si="1"/>
        <v>102</v>
      </c>
      <c r="D9" s="81" t="s">
        <v>182</v>
      </c>
      <c r="E9" s="77">
        <f t="shared" si="2"/>
        <v>110</v>
      </c>
      <c r="F9" s="77">
        <f>E9+5</f>
        <v>115</v>
      </c>
      <c r="G9" s="77">
        <f t="shared" si="3"/>
        <v>121</v>
      </c>
      <c r="H9" s="77">
        <f>G9+7</f>
        <v>128</v>
      </c>
      <c r="I9" s="69"/>
      <c r="J9" s="79" t="s">
        <v>235</v>
      </c>
      <c r="K9" s="79" t="s">
        <v>176</v>
      </c>
      <c r="L9" s="79" t="s">
        <v>237</v>
      </c>
      <c r="M9" s="79" t="s">
        <v>237</v>
      </c>
    </row>
    <row r="10" s="62" customFormat="1" ht="19.5" customHeight="1" spans="1:13">
      <c r="A10" s="74" t="s">
        <v>183</v>
      </c>
      <c r="B10" s="77">
        <f>C10-1.2</f>
        <v>43.1</v>
      </c>
      <c r="C10" s="77">
        <f>D10-1.2</f>
        <v>44.3</v>
      </c>
      <c r="D10" s="81" t="s">
        <v>184</v>
      </c>
      <c r="E10" s="77">
        <f>D10+1.2</f>
        <v>46.7</v>
      </c>
      <c r="F10" s="77">
        <f>E10+1.2</f>
        <v>47.9</v>
      </c>
      <c r="G10" s="77">
        <f>F10+1.4</f>
        <v>49.3</v>
      </c>
      <c r="H10" s="77">
        <f>G10+1.4</f>
        <v>50.7</v>
      </c>
      <c r="I10" s="69"/>
      <c r="J10" s="79" t="s">
        <v>176</v>
      </c>
      <c r="K10" s="79" t="s">
        <v>176</v>
      </c>
      <c r="L10" s="79" t="s">
        <v>260</v>
      </c>
      <c r="M10" s="79" t="s">
        <v>176</v>
      </c>
    </row>
    <row r="11" s="62" customFormat="1" ht="19.5" customHeight="1" spans="1:13">
      <c r="A11" s="74" t="s">
        <v>187</v>
      </c>
      <c r="B11" s="82">
        <f>C11-0.5</f>
        <v>21</v>
      </c>
      <c r="C11" s="82">
        <f>D11-0.5</f>
        <v>21.5</v>
      </c>
      <c r="D11" s="83">
        <v>22</v>
      </c>
      <c r="E11" s="82">
        <f t="shared" ref="E11:H11" si="4">D11+0.5</f>
        <v>22.5</v>
      </c>
      <c r="F11" s="82">
        <f t="shared" si="4"/>
        <v>23</v>
      </c>
      <c r="G11" s="82">
        <f t="shared" si="4"/>
        <v>23.5</v>
      </c>
      <c r="H11" s="82">
        <f t="shared" si="4"/>
        <v>24</v>
      </c>
      <c r="I11" s="69"/>
      <c r="J11" s="79" t="s">
        <v>176</v>
      </c>
      <c r="K11" s="79" t="s">
        <v>176</v>
      </c>
      <c r="L11" s="79" t="s">
        <v>176</v>
      </c>
      <c r="M11" s="79" t="s">
        <v>261</v>
      </c>
    </row>
    <row r="12" s="62" customFormat="1" ht="19.5" customHeight="1" spans="1:13">
      <c r="A12" s="74" t="s">
        <v>189</v>
      </c>
      <c r="B12" s="77">
        <f>C12-0.7</f>
        <v>18.1</v>
      </c>
      <c r="C12" s="77">
        <f>D12-0.7</f>
        <v>18.8</v>
      </c>
      <c r="D12" s="81" t="s">
        <v>190</v>
      </c>
      <c r="E12" s="77">
        <f>D12+0.7</f>
        <v>20.2</v>
      </c>
      <c r="F12" s="77">
        <f>E12+0.7</f>
        <v>20.9</v>
      </c>
      <c r="G12" s="77">
        <f>F12+0.95</f>
        <v>21.85</v>
      </c>
      <c r="H12" s="77">
        <f>G12+0.95</f>
        <v>22.8</v>
      </c>
      <c r="I12" s="69"/>
      <c r="J12" s="79" t="s">
        <v>262</v>
      </c>
      <c r="K12" s="79" t="s">
        <v>191</v>
      </c>
      <c r="L12" s="79" t="s">
        <v>176</v>
      </c>
      <c r="M12" s="79" t="s">
        <v>176</v>
      </c>
    </row>
    <row r="13" s="62" customFormat="1" ht="19.5" customHeight="1" spans="1:13">
      <c r="A13" s="84" t="s">
        <v>193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69"/>
      <c r="J13" s="79" t="s">
        <v>176</v>
      </c>
      <c r="K13" s="79" t="s">
        <v>194</v>
      </c>
      <c r="L13" s="79" t="s">
        <v>194</v>
      </c>
      <c r="M13" s="79" t="s">
        <v>263</v>
      </c>
    </row>
    <row r="14" s="62" customFormat="1" ht="19.5" customHeight="1" spans="1:13">
      <c r="A14" s="84" t="s">
        <v>196</v>
      </c>
      <c r="B14" s="82">
        <f t="shared" ref="B14:B18" si="5">C14</f>
        <v>2.5</v>
      </c>
      <c r="C14" s="82">
        <f t="shared" ref="C14:C18" si="6">D14</f>
        <v>2.5</v>
      </c>
      <c r="D14" s="78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9" t="s">
        <v>176</v>
      </c>
      <c r="K14" s="79" t="s">
        <v>176</v>
      </c>
      <c r="L14" s="79" t="s">
        <v>176</v>
      </c>
      <c r="M14" s="79" t="s">
        <v>176</v>
      </c>
    </row>
    <row r="15" s="62" customFormat="1" ht="19.5" customHeight="1" spans="1:13">
      <c r="A15" s="74" t="s">
        <v>197</v>
      </c>
      <c r="B15" s="82">
        <f>C15-1</f>
        <v>43</v>
      </c>
      <c r="C15" s="82">
        <f>D15-1</f>
        <v>44</v>
      </c>
      <c r="D15" s="78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9" t="s">
        <v>176</v>
      </c>
      <c r="K15" s="79" t="s">
        <v>176</v>
      </c>
      <c r="L15" s="79" t="s">
        <v>176</v>
      </c>
      <c r="M15" s="79" t="s">
        <v>176</v>
      </c>
    </row>
    <row r="16" s="62" customFormat="1" ht="19.5" customHeight="1" spans="1:13">
      <c r="A16" s="74" t="s">
        <v>198</v>
      </c>
      <c r="B16" s="82">
        <f t="shared" si="5"/>
        <v>5</v>
      </c>
      <c r="C16" s="82">
        <f t="shared" si="6"/>
        <v>5</v>
      </c>
      <c r="D16" s="83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9" t="s">
        <v>176</v>
      </c>
      <c r="K16" s="79" t="s">
        <v>176</v>
      </c>
      <c r="L16" s="79" t="s">
        <v>176</v>
      </c>
      <c r="M16" s="79" t="s">
        <v>176</v>
      </c>
    </row>
    <row r="17" s="62" customFormat="1" ht="19.5" customHeight="1" spans="1:13">
      <c r="A17" s="78" t="s">
        <v>199</v>
      </c>
      <c r="B17" s="82">
        <f t="shared" si="5"/>
        <v>12</v>
      </c>
      <c r="C17" s="82">
        <f>D17-1.5</f>
        <v>12</v>
      </c>
      <c r="D17" s="87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9" t="s">
        <v>176</v>
      </c>
      <c r="K17" s="79" t="s">
        <v>176</v>
      </c>
      <c r="L17" s="79" t="s">
        <v>176</v>
      </c>
      <c r="M17" s="79" t="s">
        <v>176</v>
      </c>
    </row>
    <row r="18" s="62" customFormat="1" ht="19.5" customHeight="1" spans="1:13">
      <c r="A18" s="74" t="s">
        <v>200</v>
      </c>
      <c r="B18" s="82">
        <f t="shared" si="5"/>
        <v>2.5</v>
      </c>
      <c r="C18" s="82">
        <f t="shared" si="6"/>
        <v>2.5</v>
      </c>
      <c r="D18" s="78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9" t="s">
        <v>176</v>
      </c>
      <c r="K18" s="79" t="s">
        <v>176</v>
      </c>
      <c r="L18" s="79" t="s">
        <v>176</v>
      </c>
      <c r="M18" s="79" t="s">
        <v>176</v>
      </c>
    </row>
    <row r="19" s="62" customFormat="1" ht="14.25" spans="1:13">
      <c r="A19" s="88" t="s">
        <v>201</v>
      </c>
      <c r="D19" s="89"/>
      <c r="E19" s="89"/>
      <c r="F19" s="89"/>
      <c r="G19" s="89"/>
      <c r="H19" s="89"/>
      <c r="I19" s="89"/>
      <c r="J19" s="90"/>
      <c r="K19" s="90"/>
      <c r="L19" s="89"/>
      <c r="M19" s="89"/>
    </row>
    <row r="20" s="62" customFormat="1" ht="14.25" spans="1:13">
      <c r="A20" s="62" t="s">
        <v>202</v>
      </c>
      <c r="D20" s="89"/>
      <c r="E20" s="89"/>
      <c r="F20" s="89"/>
      <c r="G20" s="89"/>
      <c r="H20" s="89"/>
      <c r="I20" s="89"/>
      <c r="J20" s="90"/>
      <c r="K20" s="90"/>
      <c r="L20" s="89"/>
      <c r="M20" s="89"/>
    </row>
    <row r="21" s="62" customFormat="1" ht="14.25" spans="1:13">
      <c r="A21" s="89"/>
      <c r="B21" s="89"/>
      <c r="C21" s="89"/>
      <c r="D21" s="89"/>
      <c r="E21" s="89"/>
      <c r="F21" s="89"/>
      <c r="G21" s="89"/>
      <c r="H21" s="89"/>
      <c r="I21" s="89"/>
      <c r="J21" s="91" t="s">
        <v>256</v>
      </c>
      <c r="K21" s="91"/>
      <c r="L21" s="88" t="s">
        <v>204</v>
      </c>
      <c r="M21" s="88"/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workbookViewId="0">
      <selection activeCell="G43" sqref="G43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265</v>
      </c>
      <c r="G2" s="101" t="s">
        <v>68</v>
      </c>
      <c r="H2" s="102"/>
      <c r="I2" s="103" t="s">
        <v>57</v>
      </c>
      <c r="J2" s="104" t="s">
        <v>56</v>
      </c>
      <c r="K2" s="105"/>
    </row>
    <row r="3" spans="1:11">
      <c r="A3" s="106" t="s">
        <v>74</v>
      </c>
      <c r="B3" s="107">
        <v>15004</v>
      </c>
      <c r="C3" s="107"/>
      <c r="D3" s="108" t="s">
        <v>266</v>
      </c>
      <c r="E3" s="109">
        <v>46054</v>
      </c>
      <c r="F3" s="110"/>
      <c r="G3" s="110"/>
      <c r="H3" s="111" t="s">
        <v>267</v>
      </c>
      <c r="I3" s="111"/>
      <c r="J3" s="111"/>
      <c r="K3" s="112"/>
    </row>
    <row r="4" spans="1:11">
      <c r="A4" s="113" t="s">
        <v>71</v>
      </c>
      <c r="B4" s="114">
        <v>2</v>
      </c>
      <c r="C4" s="114">
        <v>8</v>
      </c>
      <c r="D4" s="115" t="s">
        <v>268</v>
      </c>
      <c r="E4" s="110" t="s">
        <v>269</v>
      </c>
      <c r="F4" s="110"/>
      <c r="G4" s="110"/>
      <c r="H4" s="115" t="s">
        <v>270</v>
      </c>
      <c r="I4" s="115"/>
      <c r="J4" s="116" t="s">
        <v>65</v>
      </c>
      <c r="K4" s="117" t="s">
        <v>66</v>
      </c>
    </row>
    <row r="5" spans="1:11">
      <c r="A5" s="113" t="s">
        <v>271</v>
      </c>
      <c r="B5" s="107" t="s">
        <v>272</v>
      </c>
      <c r="C5" s="107"/>
      <c r="D5" s="108" t="s">
        <v>273</v>
      </c>
      <c r="E5" s="108" t="s">
        <v>274</v>
      </c>
      <c r="F5" s="108" t="s">
        <v>275</v>
      </c>
      <c r="G5" s="108" t="s">
        <v>269</v>
      </c>
      <c r="H5" s="115" t="s">
        <v>276</v>
      </c>
      <c r="I5" s="115"/>
      <c r="J5" s="116" t="s">
        <v>65</v>
      </c>
      <c r="K5" s="117" t="s">
        <v>66</v>
      </c>
    </row>
    <row r="6" ht="15" spans="1:11">
      <c r="A6" s="118" t="s">
        <v>277</v>
      </c>
      <c r="B6" s="119" t="s">
        <v>278</v>
      </c>
      <c r="C6" s="119"/>
      <c r="D6" s="120" t="s">
        <v>279</v>
      </c>
      <c r="E6" s="121"/>
      <c r="F6" s="122"/>
      <c r="G6" s="120"/>
      <c r="H6" s="123" t="s">
        <v>280</v>
      </c>
      <c r="I6" s="123"/>
      <c r="J6" s="124" t="s">
        <v>65</v>
      </c>
      <c r="K6" s="125" t="s">
        <v>66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281</v>
      </c>
      <c r="B8" s="100" t="s">
        <v>282</v>
      </c>
      <c r="C8" s="100" t="s">
        <v>283</v>
      </c>
      <c r="D8" s="100" t="s">
        <v>284</v>
      </c>
      <c r="E8" s="100" t="s">
        <v>285</v>
      </c>
      <c r="F8" s="100" t="s">
        <v>286</v>
      </c>
      <c r="G8" s="130" t="s">
        <v>287</v>
      </c>
      <c r="H8" s="131"/>
      <c r="I8" s="131"/>
      <c r="J8" s="131"/>
      <c r="K8" s="132"/>
    </row>
    <row r="9" spans="1:11">
      <c r="A9" s="113" t="s">
        <v>288</v>
      </c>
      <c r="B9" s="115"/>
      <c r="C9" s="116" t="s">
        <v>65</v>
      </c>
      <c r="D9" s="116" t="s">
        <v>66</v>
      </c>
      <c r="E9" s="108" t="s">
        <v>289</v>
      </c>
      <c r="F9" s="133" t="s">
        <v>290</v>
      </c>
      <c r="G9" s="134" t="s">
        <v>291</v>
      </c>
      <c r="H9" s="135"/>
      <c r="I9" s="135"/>
      <c r="J9" s="135"/>
      <c r="K9" s="136"/>
    </row>
    <row r="10" spans="1:11">
      <c r="A10" s="113" t="s">
        <v>292</v>
      </c>
      <c r="B10" s="115"/>
      <c r="C10" s="116" t="s">
        <v>65</v>
      </c>
      <c r="D10" s="116" t="s">
        <v>66</v>
      </c>
      <c r="E10" s="108" t="s">
        <v>293</v>
      </c>
      <c r="F10" s="133" t="s">
        <v>291</v>
      </c>
      <c r="G10" s="134" t="s">
        <v>294</v>
      </c>
      <c r="H10" s="135"/>
      <c r="I10" s="135"/>
      <c r="J10" s="135"/>
      <c r="K10" s="136"/>
    </row>
    <row r="11" spans="1:11">
      <c r="A11" s="137" t="s">
        <v>214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6" t="s">
        <v>89</v>
      </c>
      <c r="B12" s="116" t="s">
        <v>85</v>
      </c>
      <c r="C12" s="116" t="s">
        <v>86</v>
      </c>
      <c r="D12" s="133"/>
      <c r="E12" s="108" t="s">
        <v>87</v>
      </c>
      <c r="F12" s="116" t="s">
        <v>85</v>
      </c>
      <c r="G12" s="116" t="s">
        <v>86</v>
      </c>
      <c r="H12" s="116"/>
      <c r="I12" s="108" t="s">
        <v>295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3"/>
      <c r="E13" s="108" t="s">
        <v>97</v>
      </c>
      <c r="F13" s="116" t="s">
        <v>85</v>
      </c>
      <c r="G13" s="116" t="s">
        <v>86</v>
      </c>
      <c r="H13" s="116"/>
      <c r="I13" s="108" t="s">
        <v>296</v>
      </c>
      <c r="J13" s="116" t="s">
        <v>85</v>
      </c>
      <c r="K13" s="117" t="s">
        <v>86</v>
      </c>
    </row>
    <row r="14" ht="15" spans="1:11">
      <c r="A14" s="118" t="s">
        <v>297</v>
      </c>
      <c r="B14" s="124" t="s">
        <v>85</v>
      </c>
      <c r="C14" s="124" t="s">
        <v>86</v>
      </c>
      <c r="D14" s="121"/>
      <c r="E14" s="120" t="s">
        <v>298</v>
      </c>
      <c r="F14" s="124" t="s">
        <v>85</v>
      </c>
      <c r="G14" s="124" t="s">
        <v>86</v>
      </c>
      <c r="H14" s="124"/>
      <c r="I14" s="120" t="s">
        <v>299</v>
      </c>
      <c r="J14" s="124" t="s">
        <v>85</v>
      </c>
      <c r="K14" s="125" t="s">
        <v>86</v>
      </c>
    </row>
    <row r="15" ht="15" spans="1:11">
      <c r="A15" s="126" t="s">
        <v>201</v>
      </c>
      <c r="B15" s="140" t="s">
        <v>291</v>
      </c>
      <c r="C15" s="141"/>
      <c r="D15" s="127"/>
      <c r="E15" s="126"/>
      <c r="F15" s="141"/>
      <c r="G15" s="141"/>
      <c r="H15" s="141"/>
      <c r="I15" s="126"/>
      <c r="J15" s="141"/>
      <c r="K15" s="141"/>
    </row>
    <row r="16" s="92" customFormat="1" spans="1:11">
      <c r="A16" s="96" t="s">
        <v>300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pans="1:11">
      <c r="A17" s="113" t="s">
        <v>301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3"/>
    </row>
    <row r="18" spans="1:11">
      <c r="A18" s="113" t="s">
        <v>302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3"/>
    </row>
    <row r="19" spans="1:11">
      <c r="A19" s="144" t="s">
        <v>303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>
      <c r="A21" s="150"/>
      <c r="B21" s="135"/>
      <c r="C21" s="135"/>
      <c r="D21" s="135"/>
      <c r="E21" s="135"/>
      <c r="F21" s="135"/>
      <c r="G21" s="135"/>
      <c r="H21" s="135"/>
      <c r="I21" s="135"/>
      <c r="J21" s="135"/>
      <c r="K21" s="136"/>
    </row>
    <row r="22" spans="1:11">
      <c r="A22" s="150"/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3" t="s">
        <v>124</v>
      </c>
      <c r="B24" s="115"/>
      <c r="C24" s="116" t="s">
        <v>65</v>
      </c>
      <c r="D24" s="116" t="s">
        <v>66</v>
      </c>
      <c r="E24" s="111"/>
      <c r="F24" s="111"/>
      <c r="G24" s="111"/>
      <c r="H24" s="111"/>
      <c r="I24" s="111"/>
      <c r="J24" s="111"/>
      <c r="K24" s="112"/>
    </row>
    <row r="25" ht="15" spans="1:11">
      <c r="A25" s="154" t="s">
        <v>304</v>
      </c>
      <c r="B25" s="155" t="s">
        <v>291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305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>
      <c r="A28" s="160" t="s">
        <v>306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307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 t="s">
        <v>308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50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ht="23" customHeight="1" spans="1:13">
      <c r="A35" s="166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23" customHeight="1" spans="1:13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ht="18.75" customHeight="1" spans="1:13">
      <c r="A37" s="170" t="s">
        <v>309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2"/>
    </row>
    <row r="38" s="93" customFormat="1" ht="18.75" customHeight="1" spans="1:13">
      <c r="A38" s="113" t="s">
        <v>310</v>
      </c>
      <c r="B38" s="115"/>
      <c r="C38" s="115"/>
      <c r="D38" s="111" t="s">
        <v>311</v>
      </c>
      <c r="E38" s="111"/>
      <c r="F38" s="173" t="s">
        <v>312</v>
      </c>
      <c r="G38" s="174"/>
      <c r="H38" s="115" t="s">
        <v>313</v>
      </c>
      <c r="I38" s="115"/>
      <c r="J38" s="115" t="s">
        <v>314</v>
      </c>
      <c r="K38" s="143"/>
    </row>
    <row r="39" ht="18.75" customHeight="1" spans="1:13">
      <c r="A39" s="113" t="s">
        <v>201</v>
      </c>
      <c r="B39" s="175" t="s">
        <v>315</v>
      </c>
      <c r="C39" s="175"/>
      <c r="D39" s="175"/>
      <c r="E39" s="175"/>
      <c r="F39" s="175"/>
      <c r="G39" s="175"/>
      <c r="H39" s="175"/>
      <c r="I39" s="175"/>
      <c r="J39" s="175"/>
      <c r="K39" s="176"/>
      <c r="M39" s="93"/>
    </row>
    <row r="40" ht="31" customHeight="1" spans="1:13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3"/>
    </row>
    <row r="41" ht="18.75" customHeight="1" spans="1:13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3"/>
    </row>
    <row r="42" ht="32" customHeight="1" spans="1:13">
      <c r="A42" s="118" t="s">
        <v>142</v>
      </c>
      <c r="B42" s="122" t="s">
        <v>316</v>
      </c>
      <c r="C42" s="122"/>
      <c r="D42" s="120" t="s">
        <v>317</v>
      </c>
      <c r="E42" s="177" t="s">
        <v>318</v>
      </c>
      <c r="F42" s="120" t="s">
        <v>146</v>
      </c>
      <c r="G42" s="178">
        <v>46058</v>
      </c>
      <c r="H42" s="179" t="s">
        <v>147</v>
      </c>
      <c r="I42" s="179"/>
      <c r="J42" s="122" t="s">
        <v>148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</cols>
  <sheetData>
    <row r="1" ht="26.25" spans="1:11">
      <c r="A1" s="95" t="s">
        <v>264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319</v>
      </c>
      <c r="C2" s="97"/>
      <c r="D2" s="98" t="s">
        <v>61</v>
      </c>
      <c r="E2" s="99" t="s">
        <v>320</v>
      </c>
      <c r="F2" s="100" t="s">
        <v>265</v>
      </c>
      <c r="G2" s="101" t="s">
        <v>321</v>
      </c>
      <c r="H2" s="102"/>
      <c r="I2" s="103" t="s">
        <v>57</v>
      </c>
      <c r="J2" s="104" t="s">
        <v>322</v>
      </c>
      <c r="K2" s="185"/>
    </row>
    <row r="3" spans="1:11">
      <c r="A3" s="106" t="s">
        <v>74</v>
      </c>
      <c r="B3" s="107">
        <v>11684</v>
      </c>
      <c r="C3" s="107"/>
      <c r="D3" s="108" t="s">
        <v>266</v>
      </c>
      <c r="E3" s="109">
        <v>45721</v>
      </c>
      <c r="F3" s="110"/>
      <c r="G3" s="110"/>
      <c r="H3" s="111" t="s">
        <v>267</v>
      </c>
      <c r="I3" s="111"/>
      <c r="J3" s="111"/>
      <c r="K3" s="112"/>
    </row>
    <row r="4" spans="1:11">
      <c r="A4" s="113" t="s">
        <v>71</v>
      </c>
      <c r="B4" s="114">
        <v>4</v>
      </c>
      <c r="C4" s="114">
        <v>6</v>
      </c>
      <c r="D4" s="115" t="s">
        <v>268</v>
      </c>
      <c r="E4" s="110" t="s">
        <v>273</v>
      </c>
      <c r="F4" s="110"/>
      <c r="G4" s="110"/>
      <c r="H4" s="115" t="s">
        <v>270</v>
      </c>
      <c r="I4" s="115"/>
      <c r="J4" s="116" t="s">
        <v>65</v>
      </c>
      <c r="K4" s="117" t="s">
        <v>66</v>
      </c>
    </row>
    <row r="5" spans="1:11">
      <c r="A5" s="113" t="s">
        <v>271</v>
      </c>
      <c r="B5" s="107" t="s">
        <v>323</v>
      </c>
      <c r="C5" s="107"/>
      <c r="D5" s="108" t="s">
        <v>273</v>
      </c>
      <c r="E5" s="108" t="s">
        <v>274</v>
      </c>
      <c r="F5" s="108" t="s">
        <v>275</v>
      </c>
      <c r="G5" s="108" t="s">
        <v>269</v>
      </c>
      <c r="H5" s="115" t="s">
        <v>276</v>
      </c>
      <c r="I5" s="115"/>
      <c r="J5" s="116" t="s">
        <v>65</v>
      </c>
      <c r="K5" s="117" t="s">
        <v>66</v>
      </c>
    </row>
    <row r="6" ht="15" spans="1:11">
      <c r="A6" s="118" t="s">
        <v>277</v>
      </c>
      <c r="B6" s="119">
        <v>315</v>
      </c>
      <c r="C6" s="119"/>
      <c r="D6" s="120" t="s">
        <v>279</v>
      </c>
      <c r="E6" s="121"/>
      <c r="F6" s="186">
        <v>11684</v>
      </c>
      <c r="G6" s="120"/>
      <c r="H6" s="123" t="s">
        <v>280</v>
      </c>
      <c r="I6" s="123"/>
      <c r="J6" s="124" t="s">
        <v>65</v>
      </c>
      <c r="K6" s="125" t="s">
        <v>66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281</v>
      </c>
      <c r="B8" s="100" t="s">
        <v>282</v>
      </c>
      <c r="C8" s="100" t="s">
        <v>283</v>
      </c>
      <c r="D8" s="100" t="s">
        <v>284</v>
      </c>
      <c r="E8" s="100" t="s">
        <v>285</v>
      </c>
      <c r="F8" s="100" t="s">
        <v>286</v>
      </c>
      <c r="G8" s="130" t="s">
        <v>324</v>
      </c>
      <c r="H8" s="131"/>
      <c r="I8" s="131"/>
      <c r="J8" s="131"/>
      <c r="K8" s="132"/>
    </row>
    <row r="9" spans="1:11">
      <c r="A9" s="113" t="s">
        <v>288</v>
      </c>
      <c r="B9" s="115"/>
      <c r="C9" s="116" t="s">
        <v>65</v>
      </c>
      <c r="D9" s="116" t="s">
        <v>66</v>
      </c>
      <c r="E9" s="108" t="s">
        <v>289</v>
      </c>
      <c r="F9" s="133" t="s">
        <v>290</v>
      </c>
      <c r="G9" s="134" t="s">
        <v>291</v>
      </c>
      <c r="H9" s="148"/>
      <c r="I9" s="148"/>
      <c r="J9" s="148"/>
      <c r="K9" s="149"/>
    </row>
    <row r="10" spans="1:11">
      <c r="A10" s="113" t="s">
        <v>292</v>
      </c>
      <c r="B10" s="115"/>
      <c r="C10" s="116" t="s">
        <v>65</v>
      </c>
      <c r="D10" s="116" t="s">
        <v>66</v>
      </c>
      <c r="E10" s="108" t="s">
        <v>293</v>
      </c>
      <c r="F10" s="133" t="s">
        <v>291</v>
      </c>
      <c r="G10" s="134" t="s">
        <v>294</v>
      </c>
      <c r="H10" s="148"/>
      <c r="I10" s="148"/>
      <c r="J10" s="148"/>
      <c r="K10" s="149"/>
    </row>
    <row r="11" spans="1:11">
      <c r="A11" s="137" t="s">
        <v>214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6" t="s">
        <v>89</v>
      </c>
      <c r="B12" s="116" t="s">
        <v>85</v>
      </c>
      <c r="C12" s="116" t="s">
        <v>86</v>
      </c>
      <c r="D12" s="133"/>
      <c r="E12" s="108" t="s">
        <v>87</v>
      </c>
      <c r="F12" s="116" t="s">
        <v>85</v>
      </c>
      <c r="G12" s="116" t="s">
        <v>86</v>
      </c>
      <c r="H12" s="116"/>
      <c r="I12" s="108" t="s">
        <v>295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3"/>
      <c r="E13" s="108" t="s">
        <v>97</v>
      </c>
      <c r="F13" s="116" t="s">
        <v>85</v>
      </c>
      <c r="G13" s="116" t="s">
        <v>86</v>
      </c>
      <c r="H13" s="116"/>
      <c r="I13" s="108" t="s">
        <v>296</v>
      </c>
      <c r="J13" s="116" t="s">
        <v>85</v>
      </c>
      <c r="K13" s="117" t="s">
        <v>86</v>
      </c>
    </row>
    <row r="14" ht="15" spans="1:11">
      <c r="A14" s="118" t="s">
        <v>297</v>
      </c>
      <c r="B14" s="124" t="s">
        <v>85</v>
      </c>
      <c r="C14" s="124" t="s">
        <v>86</v>
      </c>
      <c r="D14" s="121"/>
      <c r="E14" s="120" t="s">
        <v>298</v>
      </c>
      <c r="F14" s="124" t="s">
        <v>85</v>
      </c>
      <c r="G14" s="124" t="s">
        <v>86</v>
      </c>
      <c r="H14" s="124"/>
      <c r="I14" s="120" t="s">
        <v>299</v>
      </c>
      <c r="J14" s="124" t="s">
        <v>85</v>
      </c>
      <c r="K14" s="125" t="s">
        <v>86</v>
      </c>
    </row>
    <row r="15" ht="15" spans="1:11">
      <c r="A15" s="126" t="s">
        <v>201</v>
      </c>
      <c r="B15" s="140" t="s">
        <v>291</v>
      </c>
      <c r="C15" s="141"/>
      <c r="D15" s="127"/>
      <c r="E15" s="126"/>
      <c r="F15" s="141"/>
      <c r="G15" s="141"/>
      <c r="H15" s="141"/>
      <c r="I15" s="126"/>
      <c r="J15" s="141"/>
      <c r="K15" s="141"/>
    </row>
    <row r="16" spans="1:11">
      <c r="A16" s="96" t="s">
        <v>300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pans="1:11">
      <c r="A17" s="113" t="s">
        <v>301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3"/>
    </row>
    <row r="18" spans="1:11">
      <c r="A18" s="113" t="s">
        <v>302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3"/>
    </row>
    <row r="19" spans="1:11">
      <c r="A19" s="144" t="s">
        <v>325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47" t="s">
        <v>326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>
      <c r="A21" s="147" t="s">
        <v>327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9"/>
    </row>
    <row r="22" spans="1:11">
      <c r="A22" s="147" t="s">
        <v>328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3" t="s">
        <v>124</v>
      </c>
      <c r="B24" s="115"/>
      <c r="C24" s="116" t="s">
        <v>65</v>
      </c>
      <c r="D24" s="116" t="s">
        <v>66</v>
      </c>
      <c r="E24" s="111"/>
      <c r="F24" s="111"/>
      <c r="G24" s="111"/>
      <c r="H24" s="111"/>
      <c r="I24" s="111"/>
      <c r="J24" s="111"/>
      <c r="K24" s="112"/>
    </row>
    <row r="25" ht="15" spans="1:11">
      <c r="A25" s="154" t="s">
        <v>304</v>
      </c>
      <c r="B25" s="155" t="s">
        <v>291</v>
      </c>
      <c r="C25" s="155"/>
      <c r="D25" s="155"/>
      <c r="E25" s="155"/>
      <c r="F25" s="155"/>
      <c r="G25" s="155"/>
      <c r="H25" s="155"/>
      <c r="I25" s="155"/>
      <c r="J25" s="155"/>
      <c r="K25" s="18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305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>
      <c r="A28" s="160" t="s">
        <v>329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330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331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50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spans="1:11">
      <c r="A35" s="166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15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>
      <c r="A37" s="170" t="s">
        <v>309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2"/>
    </row>
    <row r="38" spans="1:11">
      <c r="A38" s="113" t="s">
        <v>310</v>
      </c>
      <c r="B38" s="115"/>
      <c r="C38" s="115"/>
      <c r="D38" s="111" t="s">
        <v>311</v>
      </c>
      <c r="E38" s="111"/>
      <c r="F38" s="173" t="s">
        <v>312</v>
      </c>
      <c r="G38" s="174"/>
      <c r="H38" s="115" t="s">
        <v>313</v>
      </c>
      <c r="I38" s="115"/>
      <c r="J38" s="115" t="s">
        <v>314</v>
      </c>
      <c r="K38" s="143"/>
    </row>
    <row r="39" spans="1:11">
      <c r="A39" s="113" t="s">
        <v>201</v>
      </c>
      <c r="B39" s="175" t="s">
        <v>332</v>
      </c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3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3"/>
    </row>
    <row r="42" ht="15" spans="1:11">
      <c r="A42" s="118" t="s">
        <v>142</v>
      </c>
      <c r="B42" s="122" t="s">
        <v>316</v>
      </c>
      <c r="C42" s="122"/>
      <c r="D42" s="120" t="s">
        <v>317</v>
      </c>
      <c r="E42" s="177" t="s">
        <v>333</v>
      </c>
      <c r="F42" s="120" t="s">
        <v>146</v>
      </c>
      <c r="G42" s="178">
        <v>45724</v>
      </c>
      <c r="H42" s="179" t="s">
        <v>147</v>
      </c>
      <c r="I42" s="179"/>
      <c r="J42" s="122" t="s">
        <v>333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（中期尺寸）</vt:lpstr>
      <vt:lpstr>验货尺寸表 （中期洗水尺寸）</vt:lpstr>
      <vt:lpstr>尾期1</vt:lpstr>
      <vt:lpstr>尾期2</vt:lpstr>
      <vt:lpstr>验货尺寸表</vt:lpstr>
      <vt:lpstr>尾期2 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2026-03-03T11:30:19Z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