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4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面料验布2" sheetId="18" r:id="rId10"/>
    <sheet name="2.面料缩率" sheetId="19" r:id="rId11"/>
    <sheet name="3.面料互染" sheetId="9" r:id="rId12"/>
    <sheet name="4.面料静水压" sheetId="10" r:id="rId13"/>
    <sheet name="5.特殊工艺测试" sheetId="20" r:id="rId14"/>
    <sheet name="6.织带类缩率测试" sheetId="21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<sst xmlns="http://schemas.openxmlformats.org/spreadsheetml/2006/main" count="1386" uniqueCount="341">
  <si>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</si>
  <si>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</si>
  <si>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</si>
  <si>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</si>
  <si>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</si>
  <si>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</si>
  <si>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</si>
  <si>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</si>
  <si>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</si>
  <si>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</si>
  <si>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</si>
  <si>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</si>
  <si>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</si>
  <si>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</si>
  <si>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</si>
  <si>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</si>
  <si>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</si>
  <si>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</si>
  <si>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</si>
  <si>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</si>
  <si>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</si>
  <si>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</si>
  <si>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</si>
  <si>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</si>
  <si>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</si>
  <si>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</si>
  <si>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</si>
  <si>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</si>
  <si>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</si>
  <si>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</si>
  <si>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</si>
  <si>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</si>
  <si>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</si>
  <si>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</si>
  <si>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</si>
  <si>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</si>
  <si>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</si>
  <si>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</si>
  <si>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</si>
  <si>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</si>
  <si>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</si>
  <si>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</si>
  <si>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</si>
  <si>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</si>
  <si>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</si>
  <si>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</si>
  <si>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</si>
  <si>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</si>
  <si>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</si>
  <si>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</si>
  <si>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</si>
  <si>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</si>
  <si>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</si>
  <si>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</si>
  <si>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</si>
  <si>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</si>
  <si>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</si>
  <si>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</si>
  <si>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</si>
  <si>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</si>
  <si>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</si>
  <si>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</si>
  <si>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</si>
  <si>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</si>
  <si>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</si>
  <si>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</si>
  <si>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</si>
  <si>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</si>
  <si>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</si>
  <si>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</si>
  <si>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</si>
  <si>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</si>
  <si>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</si>
  <si>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</si>
  <si>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</si>
  <si>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</si>
  <si>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</si>
  <si>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</si>
  <si>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</si>
  <si>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</si>
  <si>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</si>
  <si>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</si>
  <si>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</si>
  <si>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</si>
  <si>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</si>
  <si>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</si>
  <si>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</si>
  <si>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</si>
  <si>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</si>
  <si>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</si>
  <si>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</si>
  <si>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</si>
  <si>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</si>
  <si>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</si>
  <si>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</si>
  <si>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</si>
  <si>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</si>
  <si>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</si>
  <si>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</si>
  <si>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</si>
  <si>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TAEEAO81619</t>
  </si>
  <si>
    <t>男式外套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</si>
  <si>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</si>
  <si>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</si>
  <si>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</si>
  <si>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</si>
  <si>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</si>
  <si>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</si>
  <si>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</si>
  <si>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</si>
  <si>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</si>
  <si>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</si>
  <si>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</si>
  <si>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</si>
  <si>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</si>
  <si>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</si>
  <si>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</si>
  <si>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\</t>
  </si>
  <si>
    <t>前门禁长</t>
  </si>
  <si>
    <t>+0.2/-0.2</t>
  </si>
  <si>
    <t>+0.2</t>
  </si>
  <si>
    <t>胸围</t>
  </si>
  <si>
    <t>114</t>
  </si>
  <si>
    <t>-0.5</t>
  </si>
  <si>
    <t>腰围</t>
  </si>
  <si>
    <t>112</t>
  </si>
  <si>
    <t>+1</t>
  </si>
  <si>
    <t>摆围</t>
  </si>
  <si>
    <t>+0.8</t>
  </si>
  <si>
    <t>肩宽</t>
  </si>
  <si>
    <t>+0.5/-0.5</t>
  </si>
  <si>
    <t>袖长</t>
  </si>
  <si>
    <t>+0.3</t>
  </si>
  <si>
    <t>袖肥/2</t>
  </si>
  <si>
    <t>+0.3/-0.3</t>
  </si>
  <si>
    <t>袖肘/2</t>
  </si>
  <si>
    <t>+0.1</t>
  </si>
  <si>
    <t>袖口围/2</t>
  </si>
  <si>
    <t>上领围</t>
  </si>
  <si>
    <t>-</t>
  </si>
  <si>
    <t>下领围</t>
  </si>
  <si>
    <t>前下袋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</si>
  <si>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</si>
  <si>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</si>
  <si>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</si>
  <si>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</si>
  <si>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</si>
  <si>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</si>
  <si>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</si>
  <si>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</si>
  <si>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</si>
  <si>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</si>
  <si>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</si>
  <si>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</si>
  <si>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</si>
  <si>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</si>
  <si>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</si>
  <si>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</si>
  <si>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</si>
  <si>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</si>
  <si>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</si>
  <si>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</si>
  <si>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</si>
  <si>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</si>
  <si>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+0.5</t>
  </si>
  <si>
    <t>-0.2</t>
  </si>
  <si>
    <t>+0.6</t>
  </si>
  <si>
    <t>+0.4</t>
  </si>
  <si>
    <t>-0.6</t>
  </si>
  <si>
    <t>-1</t>
  </si>
  <si>
    <t>-0.3</t>
  </si>
  <si>
    <t>-0.8</t>
  </si>
  <si>
    <t>-0.4</t>
  </si>
  <si>
    <t>帽高</t>
  </si>
  <si>
    <t>帽宽</t>
  </si>
  <si>
    <t>跟单QC:</t>
  </si>
  <si>
    <t>胡建兴</t>
  </si>
  <si>
    <t>验货时间：2026/1/12</t>
  </si>
  <si>
    <t>跟单QC:胡建兴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</si>
  <si>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</si>
  <si>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</si>
  <si>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</si>
  <si>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</si>
  <si>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</si>
  <si>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</si>
  <si>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</si>
  <si>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</si>
  <si>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</si>
  <si>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</si>
  <si>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</si>
  <si>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</si>
  <si>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</si>
  <si>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</si>
  <si>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</si>
  <si>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</si>
  <si>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</si>
  <si>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</si>
  <si>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</si>
  <si>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</si>
  <si>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</si>
  <si>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</si>
  <si>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</si>
  <si>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</si>
  <si>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</si>
  <si>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</si>
  <si>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</si>
  <si>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</si>
  <si>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</si>
  <si>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</si>
  <si>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</si>
  <si>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</si>
  <si>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</si>
  <si>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</si>
  <si>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</si>
  <si>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</si>
  <si>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</si>
  <si>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</si>
  <si>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</si>
  <si>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</si>
  <si>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</si>
  <si>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</si>
  <si>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</si>
  <si>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</si>
  <si>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</si>
  <si>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</si>
  <si>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</si>
  <si>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</si>
  <si>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</si>
  <si>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</si>
  <si>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</si>
  <si>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</si>
  <si>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</si>
  <si>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</si>
  <si>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</si>
  <si>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</si>
  <si>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</si>
  <si>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</si>
  <si>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</si>
  <si>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</si>
  <si>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</si>
  <si>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</si>
  <si>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</si>
  <si>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</si>
  <si>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</si>
  <si>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</si>
  <si>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B25079373R</t>
  </si>
  <si>
    <t>1269114M</t>
  </si>
  <si>
    <t>G01X/黑色</t>
  </si>
  <si>
    <t>东莞超盈纺织有限公司</t>
  </si>
  <si>
    <t>B25079374D</t>
  </si>
  <si>
    <t>B25079375</t>
  </si>
  <si>
    <t>B25079375A</t>
  </si>
  <si>
    <t>B25081350</t>
  </si>
  <si>
    <t>B25094544</t>
  </si>
  <si>
    <t>GA5X/海鸥灰</t>
  </si>
  <si>
    <t>B25086327</t>
  </si>
  <si>
    <t>制表时间：2025/9/28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</si>
  <si>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</si>
  <si>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</si>
  <si>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</si>
  <si>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X250903012</t>
  </si>
  <si>
    <t>FK09390</t>
  </si>
  <si>
    <t>GA5X/海鸥灰（25FW海鸥灰）</t>
  </si>
  <si>
    <t>福建乾丰纺织科技有限公司</t>
  </si>
  <si>
    <t>X250903013</t>
  </si>
  <si>
    <t>G01X/黑色(19SS黑色)</t>
  </si>
  <si>
    <t>制表时间：2025/10/8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</si>
  <si>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</si>
  <si>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</si>
  <si>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</si>
  <si>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</si>
  <si>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</si>
  <si>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</si>
  <si>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</si>
  <si>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</si>
  <si>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</si>
  <si>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</si>
  <si>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</si>
  <si>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制表时间：1/12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</si>
  <si>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</si>
  <si>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</si>
  <si>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</si>
  <si>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</si>
  <si>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</si>
  <si>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</si>
  <si>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</si>
  <si>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</si>
  <si>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</si>
  <si>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</si>
  <si>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</si>
  <si>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</si>
  <si>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</si>
  <si>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</si>
  <si>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</si>
  <si>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</si>
  <si>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</si>
  <si>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</si>
  <si>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</si>
  <si>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</si>
  <si>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</si>
  <si>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</si>
  <si>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</si>
  <si>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</si>
  <si>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</si>
  <si>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</si>
  <si>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</si>
  <si>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</si>
  <si>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</si>
  <si>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</si>
  <si>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</si>
  <si>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</si>
  <si>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</si>
  <si>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</si>
  <si>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</si>
  <si>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</si>
  <si>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</si>
  <si>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</si>
  <si>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</si>
  <si>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前胸</t>
  </si>
  <si>
    <t>烫标</t>
  </si>
  <si>
    <t>冠荣</t>
  </si>
  <si>
    <t>下摆</t>
  </si>
  <si>
    <t>转移印气眼</t>
  </si>
  <si>
    <t>帽子</t>
  </si>
  <si>
    <t>制表时间：1/15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</si>
  <si>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</si>
  <si>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</si>
  <si>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</si>
  <si>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</si>
  <si>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</si>
  <si>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</si>
  <si>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CL7698/16/01/P</t>
  </si>
  <si>
    <t>黑色</t>
  </si>
  <si>
    <t>CL7698/16/P</t>
  </si>
  <si>
    <t>白色</t>
  </si>
  <si>
    <t>锦湾</t>
  </si>
  <si>
    <t>JW00021</t>
  </si>
  <si>
    <t>19SS黑色</t>
  </si>
  <si>
    <t>25FW海鸥灰</t>
  </si>
  <si>
    <t>制表时间：1/13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</si>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</sst>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2" fillId="6" borderId="8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89" applyNumberFormat="0" applyAlignment="0" applyProtection="0">
      <alignment vertical="center"/>
    </xf>
    <xf numFmtId="0" fontId="40" fillId="8" borderId="90" applyNumberFormat="0" applyAlignment="0" applyProtection="0">
      <alignment vertical="center"/>
    </xf>
    <xf numFmtId="0" fontId="41" fillId="8" borderId="89" applyNumberFormat="0" applyAlignment="0" applyProtection="0">
      <alignment vertical="center"/>
    </xf>
    <xf numFmtId="0" fontId="42" fillId="9" borderId="91" applyNumberFormat="0" applyAlignment="0" applyProtection="0">
      <alignment vertical="center"/>
    </xf>
    <xf numFmtId="0" fontId="43" fillId="0" borderId="92" applyNumberFormat="0" applyFill="0" applyAlignment="0" applyProtection="0">
      <alignment vertical="center"/>
    </xf>
    <xf numFmtId="0" fontId="44" fillId="0" borderId="93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6" fillId="0" borderId="0"/>
    <xf numFmtId="0" fontId="32" fillId="0" borderId="0">
      <alignment vertical="center"/>
    </xf>
    <xf numFmtId="0" fontId="32" fillId="0" borderId="0">
      <alignment vertical="center"/>
    </xf>
    <xf numFmtId="0" fontId="9" fillId="0" borderId="0"/>
    <xf numFmtId="0" fontId="26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9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177" fontId="10" fillId="0" borderId="2" xfId="52" applyNumberFormat="1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177" fontId="10" fillId="0" borderId="2" xfId="52" applyNumberFormat="1" applyFont="1" applyBorder="1" applyAlignment="1">
      <alignment horizontal="center" vertical="center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1" xfId="47" applyFont="1" applyFill="1" applyBorder="1" applyAlignment="1">
      <alignment horizontal="center" vertical="center"/>
    </xf>
    <xf numFmtId="0" fontId="12" fillId="3" borderId="12" xfId="47" applyFont="1" applyFill="1" applyBorder="1" applyAlignment="1">
      <alignment horizontal="center" vertical="center"/>
    </xf>
    <xf numFmtId="0" fontId="12" fillId="3" borderId="13" xfId="47" applyFont="1" applyFill="1" applyBorder="1" applyAlignment="1">
      <alignment horizontal="center" vertical="center"/>
    </xf>
    <xf numFmtId="0" fontId="11" fillId="3" borderId="11" xfId="47" applyFont="1" applyFill="1" applyBorder="1" applyAlignment="1">
      <alignment horizontal="center" vertical="center"/>
    </xf>
    <xf numFmtId="0" fontId="11" fillId="3" borderId="12" xfId="47" applyFont="1" applyFill="1" applyBorder="1" applyAlignment="1">
      <alignment horizontal="center" vertical="center"/>
    </xf>
    <xf numFmtId="0" fontId="11" fillId="3" borderId="14" xfId="47" applyFont="1" applyFill="1" applyBorder="1" applyAlignment="1">
      <alignment horizontal="center" vertical="center"/>
    </xf>
    <xf numFmtId="0" fontId="12" fillId="3" borderId="15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6" xfId="49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0" fillId="3" borderId="3" xfId="0" applyNumberForma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/>
    </xf>
    <xf numFmtId="0" fontId="11" fillId="3" borderId="6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0" fontId="14" fillId="0" borderId="7" xfId="48" applyFont="1" applyBorder="1" applyAlignment="1">
      <alignment horizontal="center" vertical="center"/>
    </xf>
    <xf numFmtId="0" fontId="14" fillId="0" borderId="2" xfId="48" applyFont="1" applyBorder="1" applyAlignment="1">
      <alignment horizontal="center" vertical="center"/>
    </xf>
    <xf numFmtId="0" fontId="15" fillId="0" borderId="2" xfId="48" applyFont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6" xfId="50" applyFont="1" applyFill="1" applyBorder="1" applyAlignment="1">
      <alignment horizontal="center" vertical="center"/>
    </xf>
    <xf numFmtId="0" fontId="12" fillId="3" borderId="17" xfId="50" applyFont="1" applyFill="1" applyBorder="1" applyAlignment="1">
      <alignment horizontal="center" vertical="center"/>
    </xf>
    <xf numFmtId="0" fontId="14" fillId="0" borderId="4" xfId="48" applyFont="1" applyBorder="1" applyAlignment="1">
      <alignment horizontal="center" vertical="center"/>
    </xf>
    <xf numFmtId="178" fontId="14" fillId="0" borderId="2" xfId="48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8" xfId="50" applyNumberFormat="1" applyFont="1" applyFill="1" applyBorder="1" applyAlignment="1">
      <alignment horizontal="center" vertical="center"/>
    </xf>
    <xf numFmtId="49" fontId="15" fillId="0" borderId="4" xfId="53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4" fillId="0" borderId="2" xfId="48" applyNumberFormat="1" applyFont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4" fillId="0" borderId="2" xfId="48" applyNumberFormat="1" applyFont="1" applyBorder="1" applyAlignment="1">
      <alignment horizontal="center" vertical="center"/>
    </xf>
    <xf numFmtId="0" fontId="11" fillId="3" borderId="19" xfId="49" applyFont="1" applyFill="1" applyBorder="1"/>
    <xf numFmtId="49" fontId="11" fillId="3" borderId="20" xfId="49" applyNumberFormat="1" applyFont="1" applyFill="1" applyBorder="1" applyAlignment="1">
      <alignment horizontal="center"/>
    </xf>
    <xf numFmtId="49" fontId="11" fillId="3" borderId="20" xfId="49" applyNumberFormat="1" applyFont="1" applyFill="1" applyBorder="1" applyAlignment="1">
      <alignment horizontal="right"/>
    </xf>
    <xf numFmtId="49" fontId="11" fillId="3" borderId="20" xfId="49" applyNumberFormat="1" applyFont="1" applyFill="1" applyBorder="1" applyAlignment="1">
      <alignment horizontal="right" vertical="center"/>
    </xf>
    <xf numFmtId="49" fontId="11" fillId="3" borderId="21" xfId="49" applyNumberFormat="1" applyFont="1" applyFill="1" applyBorder="1" applyAlignment="1">
      <alignment horizontal="right" vertical="center"/>
    </xf>
    <xf numFmtId="49" fontId="11" fillId="3" borderId="22" xfId="49" applyNumberFormat="1" applyFont="1" applyFill="1" applyBorder="1" applyAlignment="1">
      <alignment horizontal="center"/>
    </xf>
    <xf numFmtId="0" fontId="11" fillId="3" borderId="23" xfId="49" applyFont="1" applyFill="1" applyBorder="1" applyAlignment="1">
      <alignment horizontal="center"/>
    </xf>
    <xf numFmtId="49" fontId="11" fillId="3" borderId="24" xfId="49" applyNumberFormat="1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5" xfId="50" applyNumberFormat="1" applyFont="1" applyFill="1" applyBorder="1" applyAlignment="1">
      <alignment horizontal="center" vertical="center"/>
    </xf>
    <xf numFmtId="49" fontId="11" fillId="3" borderId="26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14" fontId="12" fillId="3" borderId="0" xfId="49" applyNumberFormat="1" applyFont="1" applyFill="1" applyAlignment="1">
      <alignment horizontal="center"/>
    </xf>
    <xf numFmtId="0" fontId="16" fillId="0" borderId="0" xfId="47" applyAlignment="1">
      <alignment horizontal="left" vertical="center"/>
    </xf>
    <xf numFmtId="0" fontId="17" fillId="0" borderId="27" xfId="47" applyFont="1" applyBorder="1" applyAlignment="1">
      <alignment horizontal="center" vertical="top"/>
    </xf>
    <xf numFmtId="0" fontId="18" fillId="0" borderId="28" xfId="47" applyFont="1" applyBorder="1" applyAlignment="1">
      <alignment horizontal="left" vertical="center"/>
    </xf>
    <xf numFmtId="0" fontId="19" fillId="0" borderId="29" xfId="47" applyFont="1" applyBorder="1" applyAlignment="1">
      <alignment horizontal="center" vertical="center"/>
    </xf>
    <xf numFmtId="0" fontId="18" fillId="0" borderId="29" xfId="47" applyFont="1" applyBorder="1" applyAlignment="1">
      <alignment horizontal="center" vertical="center"/>
    </xf>
    <xf numFmtId="0" fontId="20" fillId="0" borderId="29" xfId="47" applyFont="1" applyBorder="1">
      <alignment vertical="center"/>
    </xf>
    <xf numFmtId="0" fontId="18" fillId="0" borderId="29" xfId="47" applyFont="1" applyBorder="1">
      <alignment vertical="center"/>
    </xf>
    <xf numFmtId="0" fontId="20" fillId="0" borderId="29" xfId="47" applyFont="1" applyBorder="1" applyAlignment="1">
      <alignment horizontal="center" vertical="center"/>
    </xf>
    <xf numFmtId="0" fontId="18" fillId="0" borderId="29" xfId="47" applyFont="1" applyBorder="1" applyAlignment="1">
      <alignment horizontal="left" vertical="center"/>
    </xf>
    <xf numFmtId="0" fontId="20" fillId="0" borderId="30" xfId="47" applyFont="1" applyBorder="1" applyAlignment="1">
      <alignment horizontal="center" vertical="center"/>
    </xf>
    <xf numFmtId="0" fontId="18" fillId="0" borderId="31" xfId="47" applyFont="1" applyBorder="1">
      <alignment vertical="center"/>
    </xf>
    <xf numFmtId="0" fontId="19" fillId="0" borderId="32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58" fontId="20" fillId="0" borderId="32" xfId="47" applyNumberFormat="1" applyFont="1" applyBorder="1" applyAlignment="1">
      <alignment horizontal="center" vertical="center"/>
    </xf>
    <xf numFmtId="0" fontId="20" fillId="0" borderId="32" xfId="47" applyFont="1" applyBorder="1" applyAlignment="1">
      <alignment horizontal="center" vertical="center"/>
    </xf>
    <xf numFmtId="0" fontId="18" fillId="0" borderId="32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1" xfId="47" applyFont="1" applyBorder="1" applyAlignment="1">
      <alignment horizontal="left" vertical="center"/>
    </xf>
    <xf numFmtId="0" fontId="19" fillId="0" borderId="32" xfId="47" applyFont="1" applyBorder="1" applyAlignment="1">
      <alignment horizontal="right" vertical="center"/>
    </xf>
    <xf numFmtId="0" fontId="18" fillId="0" borderId="32" xfId="47" applyFont="1" applyBorder="1" applyAlignment="1">
      <alignment horizontal="left" vertical="center"/>
    </xf>
    <xf numFmtId="0" fontId="20" fillId="0" borderId="32" xfId="47" applyFont="1" applyBorder="1" applyAlignment="1">
      <alignment horizontal="left" vertical="center"/>
    </xf>
    <xf numFmtId="0" fontId="20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9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20" fillId="0" borderId="35" xfId="47" applyFont="1" applyBorder="1">
      <alignment vertical="center"/>
    </xf>
    <xf numFmtId="0" fontId="20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20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20" fillId="0" borderId="0" xfId="47" applyFont="1">
      <alignment vertical="center"/>
    </xf>
    <xf numFmtId="0" fontId="20" fillId="0" borderId="0" xfId="47" applyFont="1" applyAlignment="1">
      <alignment horizontal="left" vertical="center"/>
    </xf>
    <xf numFmtId="0" fontId="18" fillId="0" borderId="28" xfId="47" applyFont="1" applyBorder="1">
      <alignment vertical="center"/>
    </xf>
    <xf numFmtId="0" fontId="20" fillId="0" borderId="37" xfId="47" applyFont="1" applyBorder="1" applyAlignment="1">
      <alignment horizontal="center" vertical="center"/>
    </xf>
    <xf numFmtId="0" fontId="20" fillId="0" borderId="38" xfId="47" applyFont="1" applyBorder="1" applyAlignment="1">
      <alignment horizontal="center" vertical="center"/>
    </xf>
    <xf numFmtId="0" fontId="20" fillId="0" borderId="39" xfId="47" applyFont="1" applyBorder="1" applyAlignment="1">
      <alignment horizontal="center" vertical="center"/>
    </xf>
    <xf numFmtId="0" fontId="20" fillId="0" borderId="32" xfId="47" applyFont="1" applyBorder="1">
      <alignment vertical="center"/>
    </xf>
    <xf numFmtId="0" fontId="20" fillId="0" borderId="40" xfId="47" applyFont="1" applyBorder="1" applyAlignment="1">
      <alignment horizontal="center" vertical="center"/>
    </xf>
    <xf numFmtId="0" fontId="20" fillId="0" borderId="41" xfId="47" applyFont="1" applyBorder="1" applyAlignment="1">
      <alignment horizontal="center" vertical="center"/>
    </xf>
    <xf numFmtId="0" fontId="20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0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20" fillId="0" borderId="31" xfId="47" applyFont="1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20" fillId="0" borderId="41" xfId="47" applyFont="1" applyBorder="1" applyAlignment="1">
      <alignment horizontal="left" vertical="center"/>
    </xf>
    <xf numFmtId="0" fontId="20" fillId="0" borderId="42" xfId="47" applyFont="1" applyBorder="1" applyAlignment="1">
      <alignment horizontal="left" vertical="center"/>
    </xf>
    <xf numFmtId="0" fontId="20" fillId="0" borderId="31" xfId="47" applyFont="1" applyBorder="1" applyAlignment="1">
      <alignment horizontal="left" vertical="center" wrapText="1"/>
    </xf>
    <xf numFmtId="0" fontId="20" fillId="0" borderId="32" xfId="47" applyFont="1" applyBorder="1" applyAlignment="1">
      <alignment horizontal="left" vertical="center" wrapText="1"/>
    </xf>
    <xf numFmtId="0" fontId="20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1" fillId="0" borderId="43" xfId="47" applyFont="1" applyBorder="1" applyAlignment="1">
      <alignment horizontal="left" vertical="center"/>
    </xf>
    <xf numFmtId="0" fontId="20" fillId="0" borderId="46" xfId="47" applyFont="1" applyBorder="1" applyAlignment="1">
      <alignment horizontal="left" vertical="center"/>
    </xf>
    <xf numFmtId="0" fontId="20" fillId="0" borderId="47" xfId="47" applyFont="1" applyBorder="1" applyAlignment="1">
      <alignment horizontal="left" vertical="center"/>
    </xf>
    <xf numFmtId="0" fontId="20" fillId="0" borderId="48" xfId="47" applyFont="1" applyBorder="1" applyAlignment="1">
      <alignment horizontal="left" vertical="center"/>
    </xf>
    <xf numFmtId="0" fontId="13" fillId="0" borderId="2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20" fillId="0" borderId="35" xfId="47" applyFont="1" applyBorder="1" applyAlignment="1">
      <alignment horizontal="center" vertical="center"/>
    </xf>
    <xf numFmtId="58" fontId="20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1" fillId="3" borderId="50" xfId="47" applyFont="1" applyFill="1" applyBorder="1" applyAlignment="1">
      <alignment horizontal="center" vertical="center"/>
    </xf>
    <xf numFmtId="0" fontId="12" fillId="3" borderId="5" xfId="49" applyFont="1" applyFill="1" applyBorder="1" applyAlignment="1">
      <alignment horizontal="center" vertical="center"/>
    </xf>
    <xf numFmtId="0" fontId="12" fillId="3" borderId="6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horizontal="center" vertical="center"/>
    </xf>
    <xf numFmtId="49" fontId="0" fillId="3" borderId="3" xfId="2" applyNumberFormat="1" applyFont="1" applyFill="1" applyBorder="1" applyAlignment="1">
      <alignment horizontal="center" vertical="center"/>
    </xf>
    <xf numFmtId="178" fontId="19" fillId="3" borderId="2" xfId="0" applyNumberFormat="1" applyFont="1" applyFill="1" applyBorder="1" applyAlignment="1">
      <alignment horizontal="center"/>
    </xf>
    <xf numFmtId="49" fontId="0" fillId="3" borderId="4" xfId="2" applyNumberFormat="1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/>
    </xf>
    <xf numFmtId="0" fontId="11" fillId="3" borderId="6" xfId="49" applyFont="1" applyFill="1" applyBorder="1" applyAlignment="1">
      <alignment horizontal="center"/>
    </xf>
    <xf numFmtId="0" fontId="11" fillId="3" borderId="7" xfId="49" applyFont="1" applyFill="1" applyBorder="1" applyAlignment="1">
      <alignment horizontal="center"/>
    </xf>
    <xf numFmtId="0" fontId="12" fillId="3" borderId="7" xfId="50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11" fillId="3" borderId="51" xfId="50" applyNumberFormat="1" applyFont="1" applyFill="1" applyBorder="1" applyAlignment="1">
      <alignment horizontal="center" vertical="center"/>
    </xf>
    <xf numFmtId="49" fontId="11" fillId="3" borderId="52" xfId="50" applyNumberFormat="1" applyFont="1" applyFill="1" applyBorder="1" applyAlignment="1">
      <alignment horizontal="center" vertical="center"/>
    </xf>
    <xf numFmtId="49" fontId="12" fillId="3" borderId="52" xfId="50" applyNumberFormat="1" applyFont="1" applyFill="1" applyBorder="1" applyAlignment="1">
      <alignment horizontal="center" vertical="center"/>
    </xf>
    <xf numFmtId="0" fontId="11" fillId="3" borderId="53" xfId="49" applyFont="1" applyFill="1" applyBorder="1"/>
    <xf numFmtId="49" fontId="11" fillId="3" borderId="32" xfId="50" applyNumberFormat="1" applyFont="1" applyFill="1" applyBorder="1" applyAlignment="1">
      <alignment horizontal="center" vertical="center"/>
    </xf>
    <xf numFmtId="49" fontId="11" fillId="3" borderId="32" xfId="50" applyNumberFormat="1" applyFont="1" applyFill="1" applyBorder="1" applyAlignment="1">
      <alignment horizontal="right" vertical="center"/>
    </xf>
    <xf numFmtId="49" fontId="11" fillId="3" borderId="40" xfId="50" applyNumberFormat="1" applyFont="1" applyFill="1" applyBorder="1" applyAlignment="1">
      <alignment horizontal="right" vertical="center"/>
    </xf>
    <xf numFmtId="49" fontId="11" fillId="3" borderId="54" xfId="50" applyNumberFormat="1" applyFont="1" applyFill="1" applyBorder="1" applyAlignment="1">
      <alignment horizontal="center" vertical="center"/>
    </xf>
    <xf numFmtId="49" fontId="11" fillId="3" borderId="55" xfId="49" applyNumberFormat="1" applyFont="1" applyFill="1" applyBorder="1" applyAlignment="1">
      <alignment horizontal="center" vertical="center"/>
    </xf>
    <xf numFmtId="49" fontId="11" fillId="3" borderId="24" xfId="49" applyNumberFormat="1" applyFont="1" applyFill="1" applyBorder="1" applyAlignment="1">
      <alignment horizontal="center" vertical="center"/>
    </xf>
    <xf numFmtId="49" fontId="11" fillId="3" borderId="25" xfId="49" applyNumberFormat="1" applyFont="1" applyFill="1" applyBorder="1" applyAlignment="1">
      <alignment horizontal="center" vertical="center"/>
    </xf>
    <xf numFmtId="49" fontId="11" fillId="3" borderId="26" xfId="49" applyNumberFormat="1" applyFont="1" applyFill="1" applyBorder="1" applyAlignment="1">
      <alignment horizontal="center" vertical="center"/>
    </xf>
    <xf numFmtId="0" fontId="22" fillId="3" borderId="10" xfId="47" applyFont="1" applyFill="1" applyBorder="1" applyAlignment="1">
      <alignment horizontal="center" vertical="center"/>
    </xf>
    <xf numFmtId="0" fontId="22" fillId="3" borderId="10" xfId="47" applyFont="1" applyFill="1" applyBorder="1">
      <alignment vertical="center"/>
    </xf>
    <xf numFmtId="0" fontId="12" fillId="3" borderId="14" xfId="47" applyFon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/>
    </xf>
    <xf numFmtId="0" fontId="22" fillId="3" borderId="2" xfId="49" applyFont="1" applyFill="1" applyBorder="1" applyAlignment="1">
      <alignment horizontal="center" vertical="center"/>
    </xf>
    <xf numFmtId="0" fontId="22" fillId="3" borderId="2" xfId="50" applyFont="1" applyFill="1" applyBorder="1" applyAlignment="1">
      <alignment horizontal="center" vertical="center"/>
    </xf>
    <xf numFmtId="0" fontId="22" fillId="3" borderId="17" xfId="50" applyFont="1" applyFill="1" applyBorder="1" applyAlignment="1">
      <alignment horizontal="center" vertical="center"/>
    </xf>
    <xf numFmtId="49" fontId="11" fillId="3" borderId="56" xfId="50" applyNumberFormat="1" applyFont="1" applyFill="1" applyBorder="1" applyAlignment="1">
      <alignment horizontal="center" vertical="center"/>
    </xf>
    <xf numFmtId="0" fontId="12" fillId="3" borderId="2" xfId="50" applyNumberFormat="1" applyFont="1" applyFill="1" applyBorder="1" applyAlignment="1">
      <alignment horizontal="center" vertical="center"/>
    </xf>
    <xf numFmtId="0" fontId="11" fillId="3" borderId="2" xfId="5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14" fontId="15" fillId="3" borderId="0" xfId="50" applyNumberFormat="1" applyFont="1" applyFill="1" applyAlignment="1">
      <alignment horizontal="center" vertical="center"/>
    </xf>
    <xf numFmtId="0" fontId="23" fillId="0" borderId="27" xfId="47" applyFont="1" applyBorder="1" applyAlignment="1">
      <alignment horizontal="center" vertical="top"/>
    </xf>
    <xf numFmtId="0" fontId="21" fillId="0" borderId="57" xfId="47" applyFont="1" applyBorder="1" applyAlignment="1">
      <alignment horizontal="left" vertical="center"/>
    </xf>
    <xf numFmtId="0" fontId="19" fillId="0" borderId="58" xfId="47" applyFont="1" applyBorder="1" applyAlignment="1">
      <alignment horizontal="center" vertical="center"/>
    </xf>
    <xf numFmtId="0" fontId="21" fillId="0" borderId="58" xfId="47" applyFont="1" applyBorder="1" applyAlignment="1">
      <alignment horizontal="center" vertical="center"/>
    </xf>
    <xf numFmtId="0" fontId="13" fillId="0" borderId="58" xfId="47" applyFont="1" applyBorder="1" applyAlignment="1">
      <alignment horizontal="left" vertical="center"/>
    </xf>
    <xf numFmtId="0" fontId="16" fillId="0" borderId="58" xfId="47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3" fillId="0" borderId="28" xfId="47" applyFont="1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center"/>
    </xf>
    <xf numFmtId="0" fontId="21" fillId="0" borderId="29" xfId="47" applyFont="1" applyBorder="1" applyAlignment="1">
      <alignment horizontal="center" vertical="center"/>
    </xf>
    <xf numFmtId="0" fontId="21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left" vertical="center"/>
    </xf>
    <xf numFmtId="0" fontId="19" fillId="0" borderId="33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14" fontId="19" fillId="0" borderId="32" xfId="47" applyNumberFormat="1" applyFont="1" applyBorder="1" applyAlignment="1">
      <alignment horizontal="center" vertical="center"/>
    </xf>
    <xf numFmtId="14" fontId="19" fillId="0" borderId="33" xfId="47" applyNumberFormat="1" applyFont="1" applyBorder="1" applyAlignment="1">
      <alignment horizontal="center" vertical="center"/>
    </xf>
    <xf numFmtId="0" fontId="19" fillId="0" borderId="32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3" fillId="0" borderId="31" xfId="47" applyFont="1" applyBorder="1">
      <alignment vertical="center"/>
    </xf>
    <xf numFmtId="0" fontId="20" fillId="0" borderId="33" xfId="47" applyFont="1" applyBorder="1" applyAlignment="1">
      <alignment horizontal="center" vertical="center"/>
    </xf>
    <xf numFmtId="0" fontId="19" fillId="0" borderId="32" xfId="47" applyFont="1" applyBorder="1">
      <alignment vertical="center"/>
    </xf>
    <xf numFmtId="0" fontId="19" fillId="0" borderId="33" xfId="47" applyFont="1" applyBorder="1">
      <alignment vertical="center"/>
    </xf>
    <xf numFmtId="0" fontId="13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9" fillId="0" borderId="31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9" fillId="0" borderId="35" xfId="47" applyNumberFormat="1" applyFont="1" applyBorder="1" applyAlignment="1">
      <alignment horizontal="center" vertical="center"/>
    </xf>
    <xf numFmtId="14" fontId="19" fillId="0" borderId="36" xfId="47" applyNumberFormat="1" applyFont="1" applyBorder="1" applyAlignment="1">
      <alignment horizontal="center" vertical="center"/>
    </xf>
    <xf numFmtId="0" fontId="19" fillId="0" borderId="34" xfId="47" applyFont="1" applyBorder="1" applyAlignment="1">
      <alignment horizontal="left" vertical="center"/>
    </xf>
    <xf numFmtId="0" fontId="19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21" fillId="0" borderId="0" xfId="47" applyFont="1" applyAlignment="1">
      <alignment horizontal="left" vertical="center"/>
    </xf>
    <xf numFmtId="0" fontId="13" fillId="0" borderId="28" xfId="47" applyFont="1" applyBorder="1">
      <alignment vertical="center"/>
    </xf>
    <xf numFmtId="0" fontId="16" fillId="0" borderId="29" xfId="47" applyBorder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6" fillId="0" borderId="29" xfId="47" applyBorder="1">
      <alignment vertical="center"/>
    </xf>
    <xf numFmtId="0" fontId="13" fillId="0" borderId="29" xfId="47" applyFont="1" applyBorder="1">
      <alignment vertical="center"/>
    </xf>
    <xf numFmtId="0" fontId="19" fillId="0" borderId="30" xfId="47" applyFont="1" applyBorder="1" applyAlignment="1">
      <alignment horizontal="left" vertical="center"/>
    </xf>
    <xf numFmtId="0" fontId="16" fillId="0" borderId="32" xfId="47" applyBorder="1" applyAlignment="1">
      <alignment horizontal="left" vertical="center"/>
    </xf>
    <xf numFmtId="0" fontId="16" fillId="0" borderId="32" xfId="47" applyBorder="1">
      <alignment vertical="center"/>
    </xf>
    <xf numFmtId="0" fontId="13" fillId="0" borderId="32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20" fillId="0" borderId="28" xfId="47" applyFont="1" applyBorder="1" applyAlignment="1">
      <alignment horizontal="left" vertical="center"/>
    </xf>
    <xf numFmtId="0" fontId="20" fillId="0" borderId="29" xfId="47" applyFont="1" applyBorder="1" applyAlignment="1">
      <alignment horizontal="left" vertical="center"/>
    </xf>
    <xf numFmtId="0" fontId="20" fillId="0" borderId="49" xfId="47" applyFont="1" applyBorder="1" applyAlignment="1">
      <alignment horizontal="left" vertical="center"/>
    </xf>
    <xf numFmtId="0" fontId="20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9" fillId="0" borderId="45" xfId="47" applyFont="1" applyBorder="1" applyAlignment="1">
      <alignment horizontal="left" vertical="center"/>
    </xf>
    <xf numFmtId="0" fontId="19" fillId="0" borderId="38" xfId="47" applyFont="1" applyBorder="1" applyAlignment="1">
      <alignment horizontal="left" vertical="center"/>
    </xf>
    <xf numFmtId="0" fontId="19" fillId="0" borderId="39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21" fillId="0" borderId="60" xfId="47" applyFont="1" applyBorder="1">
      <alignment vertical="center"/>
    </xf>
    <xf numFmtId="0" fontId="19" fillId="0" borderId="61" xfId="47" applyFont="1" applyBorder="1" applyAlignment="1">
      <alignment horizontal="center" vertical="center"/>
    </xf>
    <xf numFmtId="0" fontId="21" fillId="0" borderId="61" xfId="47" applyFont="1" applyBorder="1">
      <alignment vertical="center"/>
    </xf>
    <xf numFmtId="0" fontId="19" fillId="0" borderId="61" xfId="47" applyFont="1" applyBorder="1">
      <alignment vertical="center"/>
    </xf>
    <xf numFmtId="58" fontId="16" fillId="0" borderId="61" xfId="47" applyNumberFormat="1" applyBorder="1">
      <alignment vertical="center"/>
    </xf>
    <xf numFmtId="0" fontId="21" fillId="0" borderId="61" xfId="47" applyFont="1" applyBorder="1" applyAlignment="1">
      <alignment horizontal="center" vertical="center"/>
    </xf>
    <xf numFmtId="0" fontId="19" fillId="0" borderId="62" xfId="47" applyFont="1" applyBorder="1" applyAlignment="1">
      <alignment horizontal="center" vertical="center"/>
    </xf>
    <xf numFmtId="0" fontId="21" fillId="0" borderId="63" xfId="47" applyFont="1" applyBorder="1" applyAlignment="1">
      <alignment horizontal="left" vertical="center"/>
    </xf>
    <xf numFmtId="0" fontId="21" fillId="0" borderId="61" xfId="47" applyFont="1" applyBorder="1" applyAlignment="1">
      <alignment horizontal="left" vertical="center"/>
    </xf>
    <xf numFmtId="0" fontId="21" fillId="0" borderId="64" xfId="47" applyFont="1" applyBorder="1" applyAlignment="1">
      <alignment horizontal="left" vertical="center"/>
    </xf>
    <xf numFmtId="0" fontId="21" fillId="0" borderId="65" xfId="47" applyFont="1" applyBorder="1" applyAlignment="1">
      <alignment horizontal="center" vertical="center"/>
    </xf>
    <xf numFmtId="0" fontId="21" fillId="0" borderId="66" xfId="47" applyFont="1" applyBorder="1" applyAlignment="1">
      <alignment horizontal="center" vertical="center"/>
    </xf>
    <xf numFmtId="0" fontId="21" fillId="0" borderId="67" xfId="47" applyFont="1" applyBorder="1" applyAlignment="1">
      <alignment horizontal="center" vertical="center"/>
    </xf>
    <xf numFmtId="0" fontId="21" fillId="0" borderId="34" xfId="47" applyFont="1" applyBorder="1" applyAlignment="1">
      <alignment horizontal="center" vertical="center"/>
    </xf>
    <xf numFmtId="0" fontId="21" fillId="0" borderId="35" xfId="47" applyFont="1" applyBorder="1" applyAlignment="1">
      <alignment horizontal="center" vertical="center"/>
    </xf>
    <xf numFmtId="0" fontId="21" fillId="0" borderId="36" xfId="47" applyFont="1" applyBorder="1" applyAlignment="1">
      <alignment horizontal="center" vertical="center"/>
    </xf>
    <xf numFmtId="0" fontId="16" fillId="0" borderId="61" xfId="47" applyBorder="1" applyAlignment="1">
      <alignment horizontal="center" vertical="center"/>
    </xf>
    <xf numFmtId="0" fontId="16" fillId="0" borderId="62" xfId="47" applyBorder="1" applyAlignment="1">
      <alignment horizontal="center" vertical="center"/>
    </xf>
    <xf numFmtId="0" fontId="12" fillId="3" borderId="10" xfId="47" applyFont="1" applyFill="1" applyBorder="1" applyAlignment="1">
      <alignment horizontal="left" vertical="center"/>
    </xf>
    <xf numFmtId="0" fontId="22" fillId="3" borderId="50" xfId="47" applyFont="1" applyFill="1" applyBorder="1" applyAlignment="1">
      <alignment horizontal="center" vertical="center"/>
    </xf>
    <xf numFmtId="178" fontId="15" fillId="3" borderId="3" xfId="0" applyNumberFormat="1" applyFont="1" applyFill="1" applyBorder="1" applyAlignment="1">
      <alignment horizontal="center" vertical="center"/>
    </xf>
    <xf numFmtId="178" fontId="15" fillId="3" borderId="4" xfId="0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/>
    </xf>
    <xf numFmtId="178" fontId="19" fillId="3" borderId="2" xfId="51" applyNumberFormat="1" applyFont="1" applyFill="1" applyBorder="1" applyAlignment="1">
      <alignment horizontal="center"/>
    </xf>
    <xf numFmtId="178" fontId="24" fillId="3" borderId="2" xfId="0" applyNumberFormat="1" applyFont="1" applyFill="1" applyBorder="1" applyAlignment="1">
      <alignment horizontal="center"/>
    </xf>
    <xf numFmtId="0" fontId="19" fillId="3" borderId="2" xfId="51" applyFont="1" applyFill="1" applyBorder="1" applyAlignment="1">
      <alignment horizontal="center"/>
    </xf>
    <xf numFmtId="0" fontId="22" fillId="3" borderId="0" xfId="49" applyFont="1" applyFill="1"/>
    <xf numFmtId="0" fontId="25" fillId="0" borderId="27" xfId="47" applyFont="1" applyBorder="1" applyAlignment="1">
      <alignment horizontal="center" vertical="top"/>
    </xf>
    <xf numFmtId="0" fontId="26" fillId="0" borderId="58" xfId="47" applyFont="1" applyBorder="1" applyAlignment="1">
      <alignment horizontal="center" vertical="center"/>
    </xf>
    <xf numFmtId="0" fontId="19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8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9" xfId="47" applyFont="1" applyBorder="1" applyAlignment="1">
      <alignment horizontal="left" vertical="center"/>
    </xf>
    <xf numFmtId="0" fontId="13" fillId="0" borderId="65" xfId="47" applyFont="1" applyBorder="1">
      <alignment vertical="center"/>
    </xf>
    <xf numFmtId="0" fontId="16" fillId="0" borderId="66" xfId="47" applyBorder="1" applyAlignment="1">
      <alignment horizontal="left" vertical="center"/>
    </xf>
    <xf numFmtId="0" fontId="19" fillId="0" borderId="66" xfId="47" applyFont="1" applyBorder="1" applyAlignment="1">
      <alignment horizontal="left" vertical="center"/>
    </xf>
    <xf numFmtId="0" fontId="16" fillId="0" borderId="66" xfId="47" applyBorder="1">
      <alignment vertical="center"/>
    </xf>
    <xf numFmtId="0" fontId="13" fillId="0" borderId="66" xfId="47" applyFont="1" applyBorder="1">
      <alignment vertical="center"/>
    </xf>
    <xf numFmtId="0" fontId="19" fillId="0" borderId="67" xfId="47" applyFont="1" applyBorder="1" applyAlignment="1">
      <alignment horizontal="left" vertical="center"/>
    </xf>
    <xf numFmtId="0" fontId="13" fillId="0" borderId="65" xfId="47" applyFont="1" applyBorder="1" applyAlignment="1">
      <alignment horizontal="center" vertical="center"/>
    </xf>
    <xf numFmtId="0" fontId="19" fillId="0" borderId="66" xfId="47" applyFont="1" applyBorder="1" applyAlignment="1">
      <alignment horizontal="center" vertical="center"/>
    </xf>
    <xf numFmtId="0" fontId="13" fillId="0" borderId="66" xfId="47" applyFont="1" applyBorder="1" applyAlignment="1">
      <alignment horizontal="center" vertical="center"/>
    </xf>
    <xf numFmtId="0" fontId="16" fillId="0" borderId="66" xfId="47" applyBorder="1" applyAlignment="1">
      <alignment horizontal="center" vertical="center"/>
    </xf>
    <xf numFmtId="0" fontId="16" fillId="0" borderId="32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65" xfId="47" applyFont="1" applyBorder="1" applyAlignment="1">
      <alignment horizontal="left" vertical="center"/>
    </xf>
    <xf numFmtId="0" fontId="13" fillId="0" borderId="66" xfId="47" applyFont="1" applyBorder="1" applyAlignment="1">
      <alignment horizontal="left" vertical="center"/>
    </xf>
    <xf numFmtId="0" fontId="13" fillId="0" borderId="67" xfId="47" applyFont="1" applyBorder="1" applyAlignment="1">
      <alignment horizontal="left" vertical="center"/>
    </xf>
    <xf numFmtId="0" fontId="27" fillId="0" borderId="70" xfId="47" applyFont="1" applyBorder="1" applyAlignment="1">
      <alignment horizontal="left" vertical="center" wrapText="1"/>
    </xf>
    <xf numFmtId="9" fontId="19" fillId="0" borderId="32" xfId="47" applyNumberFormat="1" applyFont="1" applyBorder="1" applyAlignment="1">
      <alignment horizontal="center" vertical="center"/>
    </xf>
    <xf numFmtId="0" fontId="28" fillId="0" borderId="33" xfId="47" applyFont="1" applyBorder="1" applyAlignment="1">
      <alignment horizontal="left" vertical="center" wrapText="1"/>
    </xf>
    <xf numFmtId="0" fontId="28" fillId="0" borderId="33" xfId="47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9" fillId="0" borderId="45" xfId="47" applyNumberFormat="1" applyFont="1" applyBorder="1" applyAlignment="1">
      <alignment horizontal="left" vertical="center"/>
    </xf>
    <xf numFmtId="9" fontId="19" fillId="0" borderId="38" xfId="47" applyNumberFormat="1" applyFont="1" applyBorder="1" applyAlignment="1">
      <alignment horizontal="left" vertical="center"/>
    </xf>
    <xf numFmtId="9" fontId="19" fillId="0" borderId="39" xfId="47" applyNumberFormat="1" applyFont="1" applyBorder="1" applyAlignment="1">
      <alignment horizontal="left" vertical="center"/>
    </xf>
    <xf numFmtId="9" fontId="19" fillId="0" borderId="46" xfId="47" applyNumberFormat="1" applyFont="1" applyBorder="1" applyAlignment="1">
      <alignment horizontal="left" vertical="center"/>
    </xf>
    <xf numFmtId="9" fontId="19" fillId="0" borderId="47" xfId="47" applyNumberFormat="1" applyFont="1" applyBorder="1" applyAlignment="1">
      <alignment horizontal="left" vertical="center"/>
    </xf>
    <xf numFmtId="9" fontId="19" fillId="0" borderId="48" xfId="47" applyNumberFormat="1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66" xfId="47" applyFont="1" applyBorder="1" applyAlignment="1">
      <alignment horizontal="left" vertical="center"/>
    </xf>
    <xf numFmtId="0" fontId="18" fillId="0" borderId="67" xfId="47" applyFont="1" applyBorder="1" applyAlignment="1">
      <alignment horizontal="left" vertical="center"/>
    </xf>
    <xf numFmtId="0" fontId="18" fillId="0" borderId="71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1" fillId="0" borderId="44" xfId="47" applyFont="1" applyBorder="1" applyAlignment="1">
      <alignment horizontal="left" vertical="center"/>
    </xf>
    <xf numFmtId="0" fontId="19" fillId="0" borderId="72" xfId="47" applyFont="1" applyBorder="1" applyAlignment="1">
      <alignment horizontal="left" vertical="center"/>
    </xf>
    <xf numFmtId="0" fontId="19" fillId="0" borderId="73" xfId="47" applyFont="1" applyBorder="1" applyAlignment="1">
      <alignment horizontal="left" vertical="center"/>
    </xf>
    <xf numFmtId="0" fontId="19" fillId="0" borderId="74" xfId="47" applyFont="1" applyBorder="1" applyAlignment="1">
      <alignment horizontal="left" vertical="center"/>
    </xf>
    <xf numFmtId="0" fontId="21" fillId="0" borderId="57" xfId="47" applyFont="1" applyBorder="1">
      <alignment vertical="center"/>
    </xf>
    <xf numFmtId="0" fontId="29" fillId="0" borderId="61" xfId="47" applyFont="1" applyBorder="1" applyAlignment="1">
      <alignment horizontal="center" vertical="center"/>
    </xf>
    <xf numFmtId="0" fontId="21" fillId="0" borderId="58" xfId="47" applyFont="1" applyBorder="1">
      <alignment vertical="center"/>
    </xf>
    <xf numFmtId="0" fontId="19" fillId="0" borderId="75" xfId="47" applyFont="1" applyBorder="1">
      <alignment vertical="center"/>
    </xf>
    <xf numFmtId="0" fontId="21" fillId="0" borderId="75" xfId="47" applyFont="1" applyBorder="1">
      <alignment vertical="center"/>
    </xf>
    <xf numFmtId="58" fontId="16" fillId="0" borderId="58" xfId="47" applyNumberFormat="1" applyBorder="1">
      <alignment vertical="center"/>
    </xf>
    <xf numFmtId="0" fontId="21" fillId="0" borderId="44" xfId="47" applyFont="1" applyBorder="1" applyAlignment="1">
      <alignment horizontal="center" vertical="center"/>
    </xf>
    <xf numFmtId="0" fontId="21" fillId="0" borderId="76" xfId="47" applyFont="1" applyBorder="1" applyAlignment="1">
      <alignment horizontal="center" vertical="center"/>
    </xf>
    <xf numFmtId="0" fontId="19" fillId="0" borderId="75" xfId="47" applyFont="1" applyBorder="1" applyAlignment="1">
      <alignment horizontal="center" vertical="center"/>
    </xf>
    <xf numFmtId="0" fontId="19" fillId="0" borderId="69" xfId="47" applyFont="1" applyBorder="1" applyAlignment="1">
      <alignment horizontal="center" vertical="center"/>
    </xf>
    <xf numFmtId="0" fontId="19" fillId="0" borderId="68" xfId="47" applyFont="1" applyBorder="1" applyAlignment="1">
      <alignment horizontal="left" vertical="center"/>
    </xf>
    <xf numFmtId="0" fontId="19" fillId="0" borderId="44" xfId="47" applyFont="1" applyBorder="1" applyAlignment="1">
      <alignment horizontal="left" vertical="center"/>
    </xf>
    <xf numFmtId="0" fontId="19" fillId="0" borderId="69" xfId="47" applyFont="1" applyBorder="1" applyAlignment="1">
      <alignment horizontal="left" vertical="center"/>
    </xf>
    <xf numFmtId="0" fontId="16" fillId="0" borderId="75" xfId="47" applyBorder="1">
      <alignment vertical="center"/>
    </xf>
    <xf numFmtId="0" fontId="30" fillId="0" borderId="77" xfId="0" applyFont="1" applyBorder="1" applyAlignment="1">
      <alignment horizontal="center" vertical="center" wrapText="1"/>
    </xf>
    <xf numFmtId="0" fontId="30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80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82" xfId="0" applyFont="1" applyBorder="1"/>
    <xf numFmtId="0" fontId="0" fillId="0" borderId="80" xfId="0" applyBorder="1"/>
    <xf numFmtId="0" fontId="0" fillId="4" borderId="2" xfId="0" applyFill="1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4" borderId="84" xfId="0" applyFill="1" applyBorder="1"/>
    <xf numFmtId="0" fontId="0" fillId="0" borderId="85" xfId="0" applyBorder="1"/>
    <xf numFmtId="0" fontId="0" fillId="5" borderId="0" xfId="0" applyFill="1"/>
    <xf numFmtId="0" fontId="14" fillId="0" borderId="2" xfId="48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  <cellStyle name="常规_110509_2006-09-28 2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iff"/><Relationship Id="rId1" Type="http://schemas.openxmlformats.org/officeDocument/2006/relationships/image" Target="../media/image4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tiff"/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257948</xdr:rowOff>
    </xdr:from>
    <xdr:to>
      <xdr:col>11</xdr:col>
      <xdr:colOff>47624</xdr:colOff>
      <xdr:row>61</xdr:row>
      <xdr:rowOff>197763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6802"/>
        <a:stretch>
          <a:fillRect/>
        </a:stretch>
      </xdr:blipFill>
      <xdr:spPr>
        <a:xfrm>
          <a:off x="0" y="257810"/>
          <a:ext cx="8752840" cy="1211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266700</xdr:rowOff>
    </xdr:from>
    <xdr:to>
      <xdr:col>11</xdr:col>
      <xdr:colOff>12284</xdr:colOff>
      <xdr:row>55</xdr:row>
      <xdr:rowOff>131039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630"/>
        <a:stretch>
          <a:fillRect/>
        </a:stretch>
      </xdr:blipFill>
      <xdr:spPr>
        <a:xfrm>
          <a:off x="0" y="266700"/>
          <a:ext cx="8394065" cy="11760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495300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495300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495300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495300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495300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84666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84666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6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84666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27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84666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84666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314325</xdr:rowOff>
    </xdr:from>
    <xdr:to>
      <xdr:col>11</xdr:col>
      <xdr:colOff>14935</xdr:colOff>
      <xdr:row>55</xdr:row>
      <xdr:rowOff>140574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0617"/>
        <a:stretch>
          <a:fillRect/>
        </a:stretch>
      </xdr:blipFill>
      <xdr:spPr>
        <a:xfrm>
          <a:off x="0" y="314325"/>
          <a:ext cx="8263255" cy="11191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169333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169333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169333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169333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169333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9524</xdr:rowOff>
    </xdr:from>
    <xdr:to>
      <xdr:col>5</xdr:col>
      <xdr:colOff>1523999</xdr:colOff>
      <xdr:row>55</xdr:row>
      <xdr:rowOff>95249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265"/>
          <a:ext cx="7781290" cy="5743575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1009650</xdr:colOff>
      <xdr:row>21</xdr:row>
      <xdr:rowOff>161925</xdr:rowOff>
    </xdr:from>
    <xdr:to>
      <xdr:col>16</xdr:col>
      <xdr:colOff>98424</xdr:colOff>
      <xdr:row>54</xdr:row>
      <xdr:rowOff>114299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4895850"/>
          <a:ext cx="7479665" cy="5609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5</xdr:col>
      <xdr:colOff>1343025</xdr:colOff>
      <xdr:row>55</xdr:row>
      <xdr:rowOff>61913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6375"/>
          <a:ext cx="7600950" cy="5700395"/>
        </a:xfrm>
        <a:prstGeom prst="rect">
          <a:avLst/>
        </a:prstGeom>
      </xdr:spPr>
    </xdr:pic>
    <xdr:clientData/>
  </xdr:twoCellAnchor>
  <xdr:twoCellAnchor editAs="oneCell">
    <xdr:from>
      <xdr:col>5</xdr:col>
      <xdr:colOff>1266825</xdr:colOff>
      <xdr:row>22</xdr:row>
      <xdr:rowOff>47625</xdr:rowOff>
    </xdr:from>
    <xdr:to>
      <xdr:col>16</xdr:col>
      <xdr:colOff>0</xdr:colOff>
      <xdr:row>54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5314950"/>
          <a:ext cx="7124700" cy="55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9" t="s">
        <v>0</v>
      </c>
      <c r="C2" s="390"/>
      <c r="D2" s="390"/>
      <c r="E2" s="390"/>
      <c r="F2" s="390"/>
      <c r="G2" s="390"/>
      <c r="H2" s="390"/>
      <c r="I2" s="391"/>
    </row>
    <row r="3" ht="27.95" customHeight="1" spans="2:9">
      <c r="B3" s="392"/>
      <c r="C3" s="393"/>
      <c r="D3" s="394" t="s">
        <v>1</v>
      </c>
      <c r="E3" s="395"/>
      <c r="F3" s="396" t="s">
        <v>2</v>
      </c>
      <c r="G3" s="397"/>
      <c r="H3" s="394" t="s">
        <v>3</v>
      </c>
      <c r="I3" s="398"/>
    </row>
    <row r="4" ht="27.95" customHeight="1" spans="2:9">
      <c r="B4" s="392" t="s">
        <v>4</v>
      </c>
      <c r="C4" s="393" t="s">
        <v>5</v>
      </c>
      <c r="D4" s="393" t="s">
        <v>6</v>
      </c>
      <c r="E4" s="393" t="s">
        <v>7</v>
      </c>
      <c r="F4" s="399" t="s">
        <v>6</v>
      </c>
      <c r="G4" s="399" t="s">
        <v>7</v>
      </c>
      <c r="H4" s="393" t="s">
        <v>6</v>
      </c>
      <c r="I4" s="400" t="s">
        <v>7</v>
      </c>
    </row>
    <row r="5" ht="27.95" customHeight="1" spans="2:9">
      <c r="B5" s="401" t="s">
        <v>8</v>
      </c>
      <c r="C5" s="11">
        <v>13</v>
      </c>
      <c r="D5" s="11">
        <v>0</v>
      </c>
      <c r="E5" s="11">
        <v>1</v>
      </c>
      <c r="F5" s="402">
        <v>0</v>
      </c>
      <c r="G5" s="402">
        <v>1</v>
      </c>
      <c r="H5" s="11">
        <v>1</v>
      </c>
      <c r="I5" s="403">
        <v>2</v>
      </c>
    </row>
    <row r="6" ht="27.95" customHeight="1" spans="2:9">
      <c r="B6" s="401" t="s">
        <v>9</v>
      </c>
      <c r="C6" s="11">
        <v>20</v>
      </c>
      <c r="D6" s="11">
        <v>0</v>
      </c>
      <c r="E6" s="11">
        <v>1</v>
      </c>
      <c r="F6" s="402">
        <v>1</v>
      </c>
      <c r="G6" s="402">
        <v>2</v>
      </c>
      <c r="H6" s="11">
        <v>2</v>
      </c>
      <c r="I6" s="403">
        <v>3</v>
      </c>
    </row>
    <row r="7" ht="27.95" customHeight="1" spans="2:9">
      <c r="B7" s="401" t="s">
        <v>10</v>
      </c>
      <c r="C7" s="11">
        <v>32</v>
      </c>
      <c r="D7" s="11">
        <v>0</v>
      </c>
      <c r="E7" s="11">
        <v>1</v>
      </c>
      <c r="F7" s="402">
        <v>2</v>
      </c>
      <c r="G7" s="402">
        <v>3</v>
      </c>
      <c r="H7" s="11">
        <v>3</v>
      </c>
      <c r="I7" s="403">
        <v>4</v>
      </c>
    </row>
    <row r="8" ht="27.95" customHeight="1" spans="2:9">
      <c r="B8" s="401" t="s">
        <v>11</v>
      </c>
      <c r="C8" s="11">
        <v>50</v>
      </c>
      <c r="D8" s="11">
        <v>1</v>
      </c>
      <c r="E8" s="11">
        <v>2</v>
      </c>
      <c r="F8" s="402">
        <v>3</v>
      </c>
      <c r="G8" s="402">
        <v>4</v>
      </c>
      <c r="H8" s="11">
        <v>5</v>
      </c>
      <c r="I8" s="403">
        <v>6</v>
      </c>
    </row>
    <row r="9" ht="27.95" customHeight="1" spans="2:9">
      <c r="B9" s="401" t="s">
        <v>12</v>
      </c>
      <c r="C9" s="11">
        <v>80</v>
      </c>
      <c r="D9" s="11">
        <v>2</v>
      </c>
      <c r="E9" s="11">
        <v>3</v>
      </c>
      <c r="F9" s="402">
        <v>5</v>
      </c>
      <c r="G9" s="402">
        <v>6</v>
      </c>
      <c r="H9" s="11">
        <v>7</v>
      </c>
      <c r="I9" s="403">
        <v>8</v>
      </c>
    </row>
    <row r="10" ht="27.95" customHeight="1" spans="2:9">
      <c r="B10" s="401" t="s">
        <v>13</v>
      </c>
      <c r="C10" s="11">
        <v>125</v>
      </c>
      <c r="D10" s="11">
        <v>3</v>
      </c>
      <c r="E10" s="11">
        <v>4</v>
      </c>
      <c r="F10" s="402">
        <v>7</v>
      </c>
      <c r="G10" s="402">
        <v>8</v>
      </c>
      <c r="H10" s="11">
        <v>10</v>
      </c>
      <c r="I10" s="403">
        <v>11</v>
      </c>
    </row>
    <row r="11" ht="27.95" customHeight="1" spans="2:9">
      <c r="B11" s="401" t="s">
        <v>14</v>
      </c>
      <c r="C11" s="11">
        <v>200</v>
      </c>
      <c r="D11" s="11">
        <v>5</v>
      </c>
      <c r="E11" s="11">
        <v>6</v>
      </c>
      <c r="F11" s="402">
        <v>10</v>
      </c>
      <c r="G11" s="402">
        <v>11</v>
      </c>
      <c r="H11" s="11">
        <v>14</v>
      </c>
      <c r="I11" s="403">
        <v>15</v>
      </c>
    </row>
    <row r="12" ht="27.95" customHeight="1" spans="2:9">
      <c r="B12" s="404" t="s">
        <v>15</v>
      </c>
      <c r="C12" s="405">
        <v>315</v>
      </c>
      <c r="D12" s="405">
        <v>7</v>
      </c>
      <c r="E12" s="405">
        <v>8</v>
      </c>
      <c r="F12" s="406">
        <v>14</v>
      </c>
      <c r="G12" s="406">
        <v>15</v>
      </c>
      <c r="H12" s="405">
        <v>21</v>
      </c>
      <c r="I12" s="407">
        <v>22</v>
      </c>
    </row>
    <row r="14" spans="2:9">
      <c r="B14" s="408" t="s">
        <v>16</v>
      </c>
      <c r="C14" s="408"/>
      <c r="D14" s="4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4" workbookViewId="0">
      <selection activeCell="A21" sqref="A21:P21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2" customWidth="1"/>
    <col min="5" max="5" width="28" style="41" customWidth="1"/>
    <col min="6" max="6" width="20.125" style="42" customWidth="1"/>
    <col min="7" max="16384" width="9" style="41"/>
  </cols>
  <sheetData>
    <row r="1" ht="29.25" spans="1:16">
      <c r="A1" s="43" t="s">
        <v>227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228</v>
      </c>
      <c r="B2" s="44" t="s">
        <v>229</v>
      </c>
      <c r="C2" s="44" t="s">
        <v>230</v>
      </c>
      <c r="D2" s="45" t="s">
        <v>231</v>
      </c>
      <c r="E2" s="44" t="s">
        <v>232</v>
      </c>
      <c r="F2" s="45" t="s">
        <v>233</v>
      </c>
      <c r="G2" s="44" t="s">
        <v>234</v>
      </c>
      <c r="H2" s="44" t="s">
        <v>235</v>
      </c>
      <c r="I2" s="44" t="s">
        <v>236</v>
      </c>
      <c r="J2" s="44" t="s">
        <v>237</v>
      </c>
      <c r="K2" s="44" t="s">
        <v>238</v>
      </c>
      <c r="L2" s="44" t="s">
        <v>239</v>
      </c>
      <c r="M2" s="44" t="s">
        <v>240</v>
      </c>
      <c r="N2" s="44" t="s">
        <v>241</v>
      </c>
      <c r="O2" s="44" t="s">
        <v>242</v>
      </c>
      <c r="P2" s="46" t="s">
        <v>243</v>
      </c>
    </row>
    <row r="3" ht="16.5" spans="1:16">
      <c r="A3" s="44"/>
      <c r="B3" s="44"/>
      <c r="C3" s="44"/>
      <c r="D3" s="45"/>
      <c r="E3" s="44"/>
      <c r="F3" s="45"/>
      <c r="G3" s="44"/>
      <c r="H3" s="44"/>
      <c r="I3" s="44" t="s">
        <v>244</v>
      </c>
      <c r="J3" s="44" t="s">
        <v>244</v>
      </c>
      <c r="K3" s="44" t="s">
        <v>244</v>
      </c>
      <c r="L3" s="44" t="s">
        <v>244</v>
      </c>
      <c r="M3" s="44" t="s">
        <v>244</v>
      </c>
      <c r="N3" s="44" t="s">
        <v>244</v>
      </c>
      <c r="O3" s="44"/>
      <c r="P3" s="47"/>
    </row>
    <row r="4" ht="28.5" spans="1:16">
      <c r="A4" s="48">
        <v>1</v>
      </c>
      <c r="B4" s="49" t="s">
        <v>260</v>
      </c>
      <c r="C4" s="49" t="s">
        <v>261</v>
      </c>
      <c r="D4" s="48" t="s">
        <v>262</v>
      </c>
      <c r="E4" s="49" t="s">
        <v>100</v>
      </c>
      <c r="F4" s="50" t="s">
        <v>263</v>
      </c>
      <c r="G4" s="48" t="s">
        <v>27</v>
      </c>
      <c r="H4" s="48" t="s">
        <v>27</v>
      </c>
      <c r="I4" s="48"/>
      <c r="J4" s="48"/>
      <c r="K4" s="48"/>
      <c r="L4" s="48"/>
      <c r="M4" s="48">
        <v>12</v>
      </c>
      <c r="N4" s="48"/>
      <c r="O4" s="48"/>
      <c r="P4" s="51"/>
    </row>
    <row r="5" ht="28.5" spans="1:16">
      <c r="A5" s="48">
        <v>2</v>
      </c>
      <c r="B5" s="49" t="s">
        <v>264</v>
      </c>
      <c r="C5" s="49" t="s">
        <v>261</v>
      </c>
      <c r="D5" s="48" t="s">
        <v>265</v>
      </c>
      <c r="E5" s="49" t="s">
        <v>100</v>
      </c>
      <c r="F5" s="50" t="s">
        <v>263</v>
      </c>
      <c r="G5" s="48" t="s">
        <v>27</v>
      </c>
      <c r="H5" s="48" t="s">
        <v>27</v>
      </c>
      <c r="I5" s="48"/>
      <c r="J5" s="48"/>
      <c r="K5" s="48"/>
      <c r="L5" s="48"/>
      <c r="M5" s="48">
        <v>12</v>
      </c>
      <c r="N5" s="48"/>
      <c r="O5" s="48"/>
      <c r="P5" s="51"/>
    </row>
    <row r="6" ht="14.25" spans="1:16">
      <c r="A6" s="48"/>
      <c r="B6" s="49"/>
      <c r="C6" s="49"/>
      <c r="D6" s="48"/>
      <c r="E6" s="49"/>
      <c r="F6" s="50"/>
      <c r="G6" s="48"/>
      <c r="H6" s="48"/>
      <c r="I6" s="48"/>
      <c r="J6" s="48"/>
      <c r="K6" s="48"/>
      <c r="L6" s="48"/>
      <c r="M6" s="48"/>
      <c r="N6" s="48"/>
      <c r="O6" s="48"/>
      <c r="P6" s="51"/>
    </row>
    <row r="7" ht="14.25" spans="1:16">
      <c r="A7" s="48"/>
      <c r="B7" s="49"/>
      <c r="C7" s="49"/>
      <c r="D7" s="48"/>
      <c r="E7" s="49"/>
      <c r="F7" s="50"/>
      <c r="G7" s="48"/>
      <c r="H7" s="48"/>
      <c r="I7" s="48"/>
      <c r="J7" s="48"/>
      <c r="K7" s="48"/>
      <c r="L7" s="48"/>
      <c r="M7" s="48"/>
      <c r="N7" s="48"/>
      <c r="O7" s="48"/>
      <c r="P7" s="51"/>
    </row>
    <row r="8" ht="14.25" spans="1:16">
      <c r="A8" s="48"/>
      <c r="B8" s="49"/>
      <c r="C8" s="49"/>
      <c r="D8" s="48"/>
      <c r="E8" s="49"/>
      <c r="F8" s="50"/>
      <c r="G8" s="48"/>
      <c r="H8" s="48"/>
      <c r="I8" s="48"/>
      <c r="J8" s="48"/>
      <c r="K8" s="48"/>
      <c r="L8" s="48"/>
      <c r="M8" s="48"/>
      <c r="N8" s="48"/>
      <c r="O8" s="48"/>
      <c r="P8" s="51"/>
    </row>
    <row r="9" ht="14.25" spans="1:16">
      <c r="A9" s="48"/>
      <c r="B9" s="49"/>
      <c r="C9" s="49"/>
      <c r="D9" s="48"/>
      <c r="E9" s="49"/>
      <c r="F9" s="50"/>
      <c r="G9" s="48"/>
      <c r="H9" s="48"/>
      <c r="I9" s="51"/>
      <c r="J9" s="51"/>
      <c r="K9" s="51"/>
      <c r="L9" s="48"/>
      <c r="M9" s="48"/>
      <c r="N9" s="48"/>
      <c r="O9" s="48"/>
      <c r="P9" s="51"/>
    </row>
    <row r="10" ht="14.25" spans="1:16">
      <c r="A10" s="48"/>
      <c r="B10" s="49"/>
      <c r="C10" s="49"/>
      <c r="D10" s="48"/>
      <c r="E10" s="49"/>
      <c r="F10" s="50"/>
      <c r="G10" s="48"/>
      <c r="H10" s="48"/>
      <c r="I10" s="51"/>
      <c r="J10" s="51"/>
      <c r="K10" s="51"/>
      <c r="L10" s="48"/>
      <c r="M10" s="48"/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266</v>
      </c>
      <c r="B20" s="53"/>
      <c r="C20" s="53"/>
      <c r="D20" s="54"/>
      <c r="E20" s="55"/>
      <c r="F20" s="56"/>
      <c r="G20" s="56"/>
      <c r="H20" s="56"/>
      <c r="I20" s="57"/>
      <c r="J20" s="52" t="s">
        <v>257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258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259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21" sqref="A21:P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268</v>
      </c>
      <c r="H2" s="4"/>
      <c r="I2" s="4" t="s">
        <v>269</v>
      </c>
      <c r="J2" s="4"/>
      <c r="K2" s="6" t="s">
        <v>270</v>
      </c>
      <c r="L2" s="37" t="s">
        <v>271</v>
      </c>
      <c r="M2" s="7" t="s">
        <v>272</v>
      </c>
    </row>
    <row r="3" s="1" customFormat="1" ht="16.5" spans="1:13">
      <c r="A3" s="4"/>
      <c r="B3" s="8"/>
      <c r="C3" s="8"/>
      <c r="D3" s="8"/>
      <c r="E3" s="8"/>
      <c r="F3" s="8"/>
      <c r="G3" s="4" t="s">
        <v>273</v>
      </c>
      <c r="H3" s="4" t="s">
        <v>274</v>
      </c>
      <c r="I3" s="4" t="s">
        <v>273</v>
      </c>
      <c r="J3" s="4" t="s">
        <v>274</v>
      </c>
      <c r="K3" s="9"/>
      <c r="L3" s="38"/>
      <c r="M3" s="10"/>
    </row>
    <row r="4" spans="1:13">
      <c r="A4" s="11"/>
      <c r="B4" s="11" t="s">
        <v>275</v>
      </c>
      <c r="C4" s="12" t="s">
        <v>251</v>
      </c>
      <c r="D4" s="12" t="s">
        <v>246</v>
      </c>
      <c r="E4" s="12" t="s">
        <v>247</v>
      </c>
      <c r="F4" s="12" t="s">
        <v>100</v>
      </c>
      <c r="G4" s="12">
        <v>-1.2</v>
      </c>
      <c r="H4" s="12">
        <v>-2.3</v>
      </c>
      <c r="I4" s="12">
        <v>-1.9</v>
      </c>
      <c r="J4" s="12">
        <v>-3.2</v>
      </c>
      <c r="K4" s="12"/>
      <c r="L4" s="12" t="s">
        <v>276</v>
      </c>
      <c r="M4" s="12" t="s">
        <v>277</v>
      </c>
    </row>
    <row r="5" spans="1:13">
      <c r="A5" s="11"/>
      <c r="B5" s="11" t="s">
        <v>275</v>
      </c>
      <c r="C5" s="12" t="s">
        <v>253</v>
      </c>
      <c r="D5" s="12" t="s">
        <v>246</v>
      </c>
      <c r="E5" s="12" t="s">
        <v>254</v>
      </c>
      <c r="F5" s="12" t="s">
        <v>100</v>
      </c>
      <c r="G5" s="12">
        <v>-1.3</v>
      </c>
      <c r="H5" s="12">
        <v>-1.8</v>
      </c>
      <c r="I5" s="12">
        <v>-2.2</v>
      </c>
      <c r="J5" s="12">
        <v>-1.9</v>
      </c>
      <c r="K5" s="12"/>
      <c r="L5" s="12" t="s">
        <v>276</v>
      </c>
      <c r="M5" s="12" t="s">
        <v>277</v>
      </c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278</v>
      </c>
      <c r="B12" s="14"/>
      <c r="C12" s="14"/>
      <c r="D12" s="14"/>
      <c r="E12" s="15"/>
      <c r="F12" s="16"/>
      <c r="G12" s="20"/>
      <c r="H12" s="13" t="s">
        <v>279</v>
      </c>
      <c r="I12" s="14"/>
      <c r="J12" s="14"/>
      <c r="K12" s="15"/>
      <c r="L12" s="39"/>
      <c r="M12" s="17"/>
    </row>
    <row r="13" ht="112.5" customHeight="1" spans="1:13">
      <c r="A13" s="40" t="s">
        <v>280</v>
      </c>
      <c r="B13" s="4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281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26" t="s">
        <v>284</v>
      </c>
      <c r="H2" s="27"/>
      <c r="I2" s="28"/>
      <c r="J2" s="26" t="s">
        <v>285</v>
      </c>
      <c r="K2" s="27"/>
      <c r="L2" s="28"/>
      <c r="M2" s="26" t="s">
        <v>286</v>
      </c>
      <c r="N2" s="27"/>
      <c r="O2" s="28"/>
      <c r="P2" s="26" t="s">
        <v>287</v>
      </c>
      <c r="Q2" s="27"/>
      <c r="R2" s="28"/>
      <c r="S2" s="27" t="s">
        <v>288</v>
      </c>
      <c r="T2" s="27"/>
      <c r="U2" s="28"/>
      <c r="V2" s="22" t="s">
        <v>289</v>
      </c>
      <c r="W2" s="22" t="s">
        <v>243</v>
      </c>
    </row>
    <row r="3" s="1" customFormat="1" ht="16.5" spans="1:23">
      <c r="A3" s="8"/>
      <c r="B3" s="29"/>
      <c r="C3" s="29"/>
      <c r="D3" s="29"/>
      <c r="E3" s="29"/>
      <c r="F3" s="29"/>
      <c r="G3" s="4" t="s">
        <v>290</v>
      </c>
      <c r="H3" s="4" t="s">
        <v>29</v>
      </c>
      <c r="I3" s="4" t="s">
        <v>233</v>
      </c>
      <c r="J3" s="4" t="s">
        <v>290</v>
      </c>
      <c r="K3" s="4" t="s">
        <v>29</v>
      </c>
      <c r="L3" s="4" t="s">
        <v>233</v>
      </c>
      <c r="M3" s="4" t="s">
        <v>290</v>
      </c>
      <c r="N3" s="4" t="s">
        <v>29</v>
      </c>
      <c r="O3" s="4" t="s">
        <v>233</v>
      </c>
      <c r="P3" s="4" t="s">
        <v>290</v>
      </c>
      <c r="Q3" s="4" t="s">
        <v>29</v>
      </c>
      <c r="R3" s="4" t="s">
        <v>233</v>
      </c>
      <c r="S3" s="4" t="s">
        <v>290</v>
      </c>
      <c r="T3" s="4" t="s">
        <v>29</v>
      </c>
      <c r="U3" s="4" t="s">
        <v>233</v>
      </c>
      <c r="V3" s="30"/>
      <c r="W3" s="30"/>
    </row>
    <row r="4" spans="1:23">
      <c r="A4" s="31" t="s">
        <v>291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292</v>
      </c>
      <c r="H5" s="27"/>
      <c r="I5" s="28"/>
      <c r="J5" s="26" t="s">
        <v>293</v>
      </c>
      <c r="K5" s="27"/>
      <c r="L5" s="28"/>
      <c r="M5" s="26" t="s">
        <v>294</v>
      </c>
      <c r="N5" s="27"/>
      <c r="O5" s="28"/>
      <c r="P5" s="26" t="s">
        <v>295</v>
      </c>
      <c r="Q5" s="27"/>
      <c r="R5" s="28"/>
      <c r="S5" s="27" t="s">
        <v>296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290</v>
      </c>
      <c r="H6" s="4" t="s">
        <v>29</v>
      </c>
      <c r="I6" s="4" t="s">
        <v>233</v>
      </c>
      <c r="J6" s="4" t="s">
        <v>290</v>
      </c>
      <c r="K6" s="4" t="s">
        <v>29</v>
      </c>
      <c r="L6" s="4" t="s">
        <v>233</v>
      </c>
      <c r="M6" s="4" t="s">
        <v>290</v>
      </c>
      <c r="N6" s="4" t="s">
        <v>29</v>
      </c>
      <c r="O6" s="4" t="s">
        <v>233</v>
      </c>
      <c r="P6" s="4" t="s">
        <v>290</v>
      </c>
      <c r="Q6" s="4" t="s">
        <v>29</v>
      </c>
      <c r="R6" s="4" t="s">
        <v>233</v>
      </c>
      <c r="S6" s="4" t="s">
        <v>290</v>
      </c>
      <c r="T6" s="4" t="s">
        <v>29</v>
      </c>
      <c r="U6" s="4" t="s">
        <v>233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297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298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299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300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301</v>
      </c>
      <c r="B17" s="14"/>
      <c r="C17" s="14"/>
      <c r="D17" s="14"/>
      <c r="E17" s="15"/>
      <c r="F17" s="16"/>
      <c r="G17" s="20"/>
      <c r="H17" s="25"/>
      <c r="I17" s="25"/>
      <c r="J17" s="13" t="s">
        <v>302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303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305</v>
      </c>
      <c r="B2" s="22" t="s">
        <v>229</v>
      </c>
      <c r="C2" s="22" t="s">
        <v>230</v>
      </c>
      <c r="D2" s="22" t="s">
        <v>231</v>
      </c>
      <c r="E2" s="22" t="s">
        <v>232</v>
      </c>
      <c r="F2" s="22" t="s">
        <v>233</v>
      </c>
      <c r="G2" s="21" t="s">
        <v>306</v>
      </c>
      <c r="H2" s="21" t="s">
        <v>307</v>
      </c>
      <c r="I2" s="21" t="s">
        <v>308</v>
      </c>
      <c r="J2" s="21" t="s">
        <v>307</v>
      </c>
      <c r="K2" s="21" t="s">
        <v>309</v>
      </c>
      <c r="L2" s="21" t="s">
        <v>307</v>
      </c>
      <c r="M2" s="22" t="s">
        <v>289</v>
      </c>
      <c r="N2" s="22" t="s">
        <v>243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305</v>
      </c>
      <c r="B4" s="24" t="s">
        <v>310</v>
      </c>
      <c r="C4" s="24" t="s">
        <v>290</v>
      </c>
      <c r="D4" s="24" t="s">
        <v>231</v>
      </c>
      <c r="E4" s="22" t="s">
        <v>232</v>
      </c>
      <c r="F4" s="22" t="s">
        <v>233</v>
      </c>
      <c r="G4" s="21" t="s">
        <v>306</v>
      </c>
      <c r="H4" s="21" t="s">
        <v>307</v>
      </c>
      <c r="I4" s="21" t="s">
        <v>308</v>
      </c>
      <c r="J4" s="21" t="s">
        <v>307</v>
      </c>
      <c r="K4" s="21" t="s">
        <v>309</v>
      </c>
      <c r="L4" s="21" t="s">
        <v>307</v>
      </c>
      <c r="M4" s="22" t="s">
        <v>289</v>
      </c>
      <c r="N4" s="22" t="s">
        <v>243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301</v>
      </c>
      <c r="B11" s="14"/>
      <c r="C11" s="14"/>
      <c r="D11" s="15"/>
      <c r="E11" s="16"/>
      <c r="F11" s="25"/>
      <c r="G11" s="20"/>
      <c r="H11" s="25"/>
      <c r="I11" s="13" t="s">
        <v>302</v>
      </c>
      <c r="J11" s="14"/>
      <c r="K11" s="14"/>
      <c r="L11" s="14"/>
      <c r="M11" s="14"/>
      <c r="N11" s="17"/>
    </row>
    <row r="12" ht="68.25" customHeight="1" spans="1:14">
      <c r="A12" s="18" t="s">
        <v>311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A21" sqref="A21:P2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283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289</v>
      </c>
      <c r="L2" s="5" t="s">
        <v>243</v>
      </c>
    </row>
    <row r="3" spans="1:12">
      <c r="A3" s="11" t="s">
        <v>317</v>
      </c>
      <c r="B3" s="11" t="s">
        <v>275</v>
      </c>
      <c r="C3" s="12" t="s">
        <v>251</v>
      </c>
      <c r="D3" s="12" t="s">
        <v>246</v>
      </c>
      <c r="E3" s="12" t="s">
        <v>247</v>
      </c>
      <c r="F3" s="12" t="s">
        <v>100</v>
      </c>
      <c r="G3" s="12" t="s">
        <v>318</v>
      </c>
      <c r="H3" s="12" t="s">
        <v>319</v>
      </c>
      <c r="I3" s="12"/>
      <c r="J3" s="12"/>
      <c r="K3" s="12" t="s">
        <v>276</v>
      </c>
      <c r="L3" s="12" t="s">
        <v>277</v>
      </c>
    </row>
    <row r="4" spans="1:12">
      <c r="A4" s="11" t="s">
        <v>317</v>
      </c>
      <c r="B4" s="11" t="s">
        <v>275</v>
      </c>
      <c r="C4" s="12" t="s">
        <v>253</v>
      </c>
      <c r="D4" s="12" t="s">
        <v>246</v>
      </c>
      <c r="E4" s="12" t="s">
        <v>254</v>
      </c>
      <c r="F4" s="12" t="s">
        <v>100</v>
      </c>
      <c r="G4" s="12" t="s">
        <v>318</v>
      </c>
      <c r="H4" s="12" t="s">
        <v>319</v>
      </c>
      <c r="I4" s="12"/>
      <c r="J4" s="12"/>
      <c r="K4" s="12" t="s">
        <v>276</v>
      </c>
      <c r="L4" s="12" t="s">
        <v>277</v>
      </c>
    </row>
    <row r="5" spans="1:12">
      <c r="A5" s="11" t="s">
        <v>317</v>
      </c>
      <c r="B5" s="11" t="s">
        <v>320</v>
      </c>
      <c r="C5" s="12" t="s">
        <v>251</v>
      </c>
      <c r="D5" s="12" t="s">
        <v>246</v>
      </c>
      <c r="E5" s="12" t="s">
        <v>247</v>
      </c>
      <c r="F5" s="12" t="s">
        <v>100</v>
      </c>
      <c r="G5" s="12" t="s">
        <v>321</v>
      </c>
      <c r="H5" s="12" t="s">
        <v>322</v>
      </c>
      <c r="I5" s="12"/>
      <c r="J5" s="12"/>
      <c r="K5" s="12" t="s">
        <v>276</v>
      </c>
      <c r="L5" s="12" t="s">
        <v>277</v>
      </c>
    </row>
    <row r="6" spans="1:12">
      <c r="A6" s="11" t="s">
        <v>317</v>
      </c>
      <c r="B6" s="11" t="s">
        <v>320</v>
      </c>
      <c r="C6" s="12" t="s">
        <v>253</v>
      </c>
      <c r="D6" s="12" t="s">
        <v>246</v>
      </c>
      <c r="E6" s="12" t="s">
        <v>254</v>
      </c>
      <c r="F6" s="12" t="s">
        <v>100</v>
      </c>
      <c r="G6" s="12" t="s">
        <v>321</v>
      </c>
      <c r="H6" s="12" t="s">
        <v>322</v>
      </c>
      <c r="I6" s="12"/>
      <c r="J6" s="12"/>
      <c r="K6" s="12" t="s">
        <v>276</v>
      </c>
      <c r="L6" s="12" t="s">
        <v>277</v>
      </c>
    </row>
    <row r="7" spans="1:12">
      <c r="A7" s="11" t="s">
        <v>317</v>
      </c>
      <c r="B7" s="11" t="s">
        <v>320</v>
      </c>
      <c r="C7" s="12" t="s">
        <v>251</v>
      </c>
      <c r="D7" s="12" t="s">
        <v>246</v>
      </c>
      <c r="E7" s="12" t="s">
        <v>247</v>
      </c>
      <c r="F7" s="12" t="s">
        <v>100</v>
      </c>
      <c r="G7" s="12" t="s">
        <v>323</v>
      </c>
      <c r="H7" s="12" t="s">
        <v>322</v>
      </c>
      <c r="I7" s="12"/>
      <c r="J7" s="12"/>
      <c r="K7" s="12" t="s">
        <v>276</v>
      </c>
      <c r="L7" s="12" t="s">
        <v>277</v>
      </c>
    </row>
    <row r="8" spans="1:12">
      <c r="A8" s="11" t="s">
        <v>317</v>
      </c>
      <c r="B8" s="11" t="s">
        <v>320</v>
      </c>
      <c r="C8" s="12" t="s">
        <v>253</v>
      </c>
      <c r="D8" s="12" t="s">
        <v>246</v>
      </c>
      <c r="E8" s="12" t="s">
        <v>254</v>
      </c>
      <c r="F8" s="12" t="s">
        <v>100</v>
      </c>
      <c r="G8" s="12" t="s">
        <v>323</v>
      </c>
      <c r="H8" s="12" t="s">
        <v>322</v>
      </c>
      <c r="I8" s="12"/>
      <c r="J8" s="12"/>
      <c r="K8" s="12" t="s">
        <v>276</v>
      </c>
      <c r="L8" s="12" t="s">
        <v>277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324</v>
      </c>
      <c r="B11" s="14"/>
      <c r="C11" s="14"/>
      <c r="D11" s="14"/>
      <c r="E11" s="15"/>
      <c r="F11" s="16"/>
      <c r="G11" s="20"/>
      <c r="H11" s="13" t="s">
        <v>325</v>
      </c>
      <c r="I11" s="14"/>
      <c r="J11" s="14"/>
      <c r="K11" s="14"/>
      <c r="L11" s="17"/>
    </row>
    <row r="12" ht="79.5" customHeight="1" spans="1:12">
      <c r="A12" s="18" t="s">
        <v>326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281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A21" sqref="A21:P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290</v>
      </c>
      <c r="D2" s="5" t="s">
        <v>231</v>
      </c>
      <c r="E2" s="5" t="s">
        <v>232</v>
      </c>
      <c r="F2" s="4" t="s">
        <v>328</v>
      </c>
      <c r="G2" s="4" t="s">
        <v>269</v>
      </c>
      <c r="H2" s="6" t="s">
        <v>270</v>
      </c>
      <c r="I2" s="7" t="s">
        <v>272</v>
      </c>
    </row>
    <row r="3" s="1" customFormat="1" ht="16.5" spans="1:9">
      <c r="A3" s="4"/>
      <c r="B3" s="8"/>
      <c r="C3" s="8"/>
      <c r="D3" s="8"/>
      <c r="E3" s="8"/>
      <c r="F3" s="4" t="s">
        <v>329</v>
      </c>
      <c r="G3" s="4" t="s">
        <v>273</v>
      </c>
      <c r="H3" s="9"/>
      <c r="I3" s="10"/>
    </row>
    <row r="4" spans="1:9">
      <c r="A4" s="11">
        <v>1</v>
      </c>
      <c r="B4" s="11" t="s">
        <v>330</v>
      </c>
      <c r="C4" s="12" t="s">
        <v>331</v>
      </c>
      <c r="D4" s="12" t="s">
        <v>332</v>
      </c>
      <c r="E4" s="12" t="s">
        <v>100</v>
      </c>
      <c r="F4" s="12">
        <v>2.6</v>
      </c>
      <c r="G4" s="12">
        <v>3.8</v>
      </c>
      <c r="H4" s="12"/>
      <c r="I4" s="12" t="s">
        <v>277</v>
      </c>
    </row>
    <row r="5" spans="1:9">
      <c r="A5" s="11">
        <v>2</v>
      </c>
      <c r="B5" s="11" t="s">
        <v>330</v>
      </c>
      <c r="C5" s="12" t="s">
        <v>333</v>
      </c>
      <c r="D5" s="12" t="s">
        <v>334</v>
      </c>
      <c r="E5" s="12" t="s">
        <v>100</v>
      </c>
      <c r="F5" s="12">
        <v>2.8</v>
      </c>
      <c r="G5" s="12">
        <v>3.9</v>
      </c>
      <c r="H5" s="12"/>
      <c r="I5" s="12" t="s">
        <v>277</v>
      </c>
    </row>
    <row r="6" spans="1:9">
      <c r="A6" s="11">
        <v>3</v>
      </c>
      <c r="B6" s="11" t="s">
        <v>335</v>
      </c>
      <c r="C6" s="12" t="s">
        <v>336</v>
      </c>
      <c r="D6" s="12" t="s">
        <v>337</v>
      </c>
      <c r="E6" s="12" t="s">
        <v>100</v>
      </c>
      <c r="F6" s="12">
        <v>2.7</v>
      </c>
      <c r="G6" s="12">
        <v>3.7</v>
      </c>
      <c r="H6" s="12"/>
      <c r="I6" s="12" t="s">
        <v>277</v>
      </c>
    </row>
    <row r="7" spans="1:9">
      <c r="A7" s="11">
        <v>4</v>
      </c>
      <c r="B7" s="11" t="s">
        <v>335</v>
      </c>
      <c r="C7" s="12" t="s">
        <v>336</v>
      </c>
      <c r="D7" s="12" t="s">
        <v>338</v>
      </c>
      <c r="E7" s="12" t="s">
        <v>100</v>
      </c>
      <c r="F7" s="12">
        <v>2.6</v>
      </c>
      <c r="G7" s="12">
        <v>3.7</v>
      </c>
      <c r="H7" s="12"/>
      <c r="I7" s="12" t="s">
        <v>277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339</v>
      </c>
      <c r="B12" s="14"/>
      <c r="C12" s="14"/>
      <c r="D12" s="15"/>
      <c r="E12" s="16"/>
      <c r="F12" s="13" t="s">
        <v>325</v>
      </c>
      <c r="G12" s="14"/>
      <c r="H12" s="15"/>
      <c r="I12" s="17"/>
    </row>
    <row r="13" ht="39" customHeight="1" spans="1:9">
      <c r="A13" s="18" t="s">
        <v>340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70" zoomScaleNormal="70" zoomScalePageLayoutView="125" workbookViewId="0">
      <selection activeCell="O15" sqref="O15"/>
    </sheetView>
  </sheetViews>
  <sheetFormatPr defaultColWidth="10.375" defaultRowHeight="16.5" customHeight="1"/>
  <cols>
    <col min="1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27" t="s">
        <v>17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30" t="s">
        <v>18</v>
      </c>
      <c r="B2" s="231"/>
      <c r="C2" s="231"/>
      <c r="D2" s="232" t="s">
        <v>19</v>
      </c>
      <c r="E2" s="232"/>
      <c r="F2" s="231"/>
      <c r="G2" s="231"/>
      <c r="H2" s="233" t="s">
        <v>20</v>
      </c>
      <c r="I2" s="328"/>
      <c r="J2" s="234"/>
      <c r="K2" s="235"/>
    </row>
    <row r="3" ht="14.25" spans="1:11">
      <c r="A3" s="236" t="s">
        <v>21</v>
      </c>
      <c r="B3" s="237"/>
      <c r="C3" s="238"/>
      <c r="D3" s="239" t="s">
        <v>22</v>
      </c>
      <c r="E3" s="240"/>
      <c r="F3" s="240"/>
      <c r="G3" s="241"/>
      <c r="H3" s="239" t="s">
        <v>23</v>
      </c>
      <c r="I3" s="240"/>
      <c r="J3" s="240"/>
      <c r="K3" s="241"/>
    </row>
    <row r="4" ht="14.25" spans="1:11">
      <c r="A4" s="242" t="s">
        <v>24</v>
      </c>
      <c r="B4" s="247"/>
      <c r="C4" s="248"/>
      <c r="D4" s="242" t="s">
        <v>25</v>
      </c>
      <c r="E4" s="244"/>
      <c r="F4" s="245"/>
      <c r="G4" s="246"/>
      <c r="H4" s="242" t="s">
        <v>26</v>
      </c>
      <c r="I4" s="244"/>
      <c r="J4" s="247" t="s">
        <v>27</v>
      </c>
      <c r="K4" s="248" t="s">
        <v>28</v>
      </c>
    </row>
    <row r="5" ht="14.25" spans="1:11">
      <c r="A5" s="249" t="s">
        <v>29</v>
      </c>
      <c r="B5" s="247"/>
      <c r="C5" s="248"/>
      <c r="D5" s="242" t="s">
        <v>30</v>
      </c>
      <c r="E5" s="244"/>
      <c r="F5" s="245"/>
      <c r="G5" s="246"/>
      <c r="H5" s="242" t="s">
        <v>31</v>
      </c>
      <c r="I5" s="244"/>
      <c r="J5" s="247" t="s">
        <v>27</v>
      </c>
      <c r="K5" s="248" t="s">
        <v>28</v>
      </c>
    </row>
    <row r="6" ht="14.25" spans="1:11">
      <c r="A6" s="242" t="s">
        <v>32</v>
      </c>
      <c r="B6" s="251"/>
      <c r="C6" s="252"/>
      <c r="D6" s="249" t="s">
        <v>33</v>
      </c>
      <c r="E6" s="275"/>
      <c r="F6" s="245"/>
      <c r="G6" s="246"/>
      <c r="H6" s="242" t="s">
        <v>34</v>
      </c>
      <c r="I6" s="244"/>
      <c r="J6" s="247" t="s">
        <v>27</v>
      </c>
      <c r="K6" s="248" t="s">
        <v>28</v>
      </c>
    </row>
    <row r="7" ht="14.25" spans="1:11">
      <c r="A7" s="242" t="s">
        <v>35</v>
      </c>
      <c r="B7" s="329"/>
      <c r="C7" s="296"/>
      <c r="D7" s="249" t="s">
        <v>36</v>
      </c>
      <c r="E7" s="274"/>
      <c r="F7" s="245"/>
      <c r="G7" s="246"/>
      <c r="H7" s="242" t="s">
        <v>37</v>
      </c>
      <c r="I7" s="244"/>
      <c r="J7" s="247" t="s">
        <v>27</v>
      </c>
      <c r="K7" s="248" t="s">
        <v>28</v>
      </c>
    </row>
    <row r="8" ht="15" spans="1:11">
      <c r="A8" s="330"/>
      <c r="B8" s="258"/>
      <c r="C8" s="259"/>
      <c r="D8" s="257" t="s">
        <v>38</v>
      </c>
      <c r="E8" s="260"/>
      <c r="F8" s="261"/>
      <c r="G8" s="262"/>
      <c r="H8" s="257" t="s">
        <v>39</v>
      </c>
      <c r="I8" s="260"/>
      <c r="J8" s="264" t="s">
        <v>27</v>
      </c>
      <c r="K8" s="265" t="s">
        <v>28</v>
      </c>
    </row>
    <row r="9" ht="15" spans="1:11">
      <c r="A9" s="331" t="s">
        <v>40</v>
      </c>
      <c r="B9" s="332"/>
      <c r="C9" s="332"/>
      <c r="D9" s="332"/>
      <c r="E9" s="332"/>
      <c r="F9" s="332"/>
      <c r="G9" s="332"/>
      <c r="H9" s="332"/>
      <c r="I9" s="332"/>
      <c r="J9" s="332"/>
      <c r="K9" s="333"/>
    </row>
    <row r="10" ht="15" spans="1:11">
      <c r="A10" s="304" t="s">
        <v>41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6"/>
    </row>
    <row r="11" ht="14.25" spans="1:11">
      <c r="A11" s="334" t="s">
        <v>42</v>
      </c>
      <c r="B11" s="335" t="s">
        <v>43</v>
      </c>
      <c r="C11" s="336" t="s">
        <v>44</v>
      </c>
      <c r="D11" s="337"/>
      <c r="E11" s="338" t="s">
        <v>45</v>
      </c>
      <c r="F11" s="335" t="s">
        <v>43</v>
      </c>
      <c r="G11" s="336" t="s">
        <v>44</v>
      </c>
      <c r="H11" s="336" t="s">
        <v>46</v>
      </c>
      <c r="I11" s="338" t="s">
        <v>47</v>
      </c>
      <c r="J11" s="335" t="s">
        <v>43</v>
      </c>
      <c r="K11" s="339" t="s">
        <v>44</v>
      </c>
    </row>
    <row r="12" ht="14.25" spans="1:11">
      <c r="A12" s="249" t="s">
        <v>48</v>
      </c>
      <c r="B12" s="273" t="s">
        <v>43</v>
      </c>
      <c r="C12" s="247" t="s">
        <v>44</v>
      </c>
      <c r="D12" s="274"/>
      <c r="E12" s="275" t="s">
        <v>49</v>
      </c>
      <c r="F12" s="273" t="s">
        <v>43</v>
      </c>
      <c r="G12" s="247" t="s">
        <v>44</v>
      </c>
      <c r="H12" s="247" t="s">
        <v>46</v>
      </c>
      <c r="I12" s="275" t="s">
        <v>50</v>
      </c>
      <c r="J12" s="273" t="s">
        <v>43</v>
      </c>
      <c r="K12" s="248" t="s">
        <v>44</v>
      </c>
    </row>
    <row r="13" ht="14.25" spans="1:11">
      <c r="A13" s="249" t="s">
        <v>51</v>
      </c>
      <c r="B13" s="273" t="s">
        <v>43</v>
      </c>
      <c r="C13" s="247" t="s">
        <v>44</v>
      </c>
      <c r="D13" s="274"/>
      <c r="E13" s="275" t="s">
        <v>52</v>
      </c>
      <c r="F13" s="247" t="s">
        <v>53</v>
      </c>
      <c r="G13" s="247" t="s">
        <v>54</v>
      </c>
      <c r="H13" s="247" t="s">
        <v>46</v>
      </c>
      <c r="I13" s="275" t="s">
        <v>55</v>
      </c>
      <c r="J13" s="273" t="s">
        <v>43</v>
      </c>
      <c r="K13" s="248" t="s">
        <v>44</v>
      </c>
    </row>
    <row r="14" ht="15" spans="1:11">
      <c r="A14" s="257" t="s">
        <v>56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76"/>
    </row>
    <row r="15" ht="15" spans="1:11">
      <c r="A15" s="304" t="s">
        <v>57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6"/>
    </row>
    <row r="16" ht="14.25" spans="1:11">
      <c r="A16" s="340" t="s">
        <v>58</v>
      </c>
      <c r="B16" s="336" t="s">
        <v>53</v>
      </c>
      <c r="C16" s="336" t="s">
        <v>54</v>
      </c>
      <c r="D16" s="341"/>
      <c r="E16" s="342" t="s">
        <v>59</v>
      </c>
      <c r="F16" s="336" t="s">
        <v>53</v>
      </c>
      <c r="G16" s="336" t="s">
        <v>54</v>
      </c>
      <c r="H16" s="343"/>
      <c r="I16" s="342" t="s">
        <v>60</v>
      </c>
      <c r="J16" s="336" t="s">
        <v>53</v>
      </c>
      <c r="K16" s="339" t="s">
        <v>54</v>
      </c>
    </row>
    <row r="17" customHeight="1" spans="1:22">
      <c r="A17" s="253" t="s">
        <v>61</v>
      </c>
      <c r="B17" s="247" t="s">
        <v>53</v>
      </c>
      <c r="C17" s="247" t="s">
        <v>54</v>
      </c>
      <c r="D17" s="129"/>
      <c r="E17" s="254" t="s">
        <v>62</v>
      </c>
      <c r="F17" s="247" t="s">
        <v>53</v>
      </c>
      <c r="G17" s="247" t="s">
        <v>54</v>
      </c>
      <c r="H17" s="344"/>
      <c r="I17" s="254" t="s">
        <v>63</v>
      </c>
      <c r="J17" s="247" t="s">
        <v>53</v>
      </c>
      <c r="K17" s="248" t="s">
        <v>54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22">
      <c r="A18" s="346" t="s">
        <v>64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8"/>
    </row>
    <row r="19" ht="18" customHeight="1" spans="1:22">
      <c r="A19" s="304" t="s">
        <v>65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06"/>
    </row>
    <row r="20" customHeight="1" spans="1:22">
      <c r="A20" s="349" t="s">
        <v>66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ht="21.75" customHeight="1" spans="1:22">
      <c r="A21" s="352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62" t="s">
        <v>77</v>
      </c>
    </row>
    <row r="22" customHeight="1" spans="1:22">
      <c r="A22" s="256" t="s">
        <v>78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customHeight="1" spans="1:22">
      <c r="A23" s="256" t="s">
        <v>79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5"/>
    </row>
    <row r="24" customHeight="1" spans="1:22">
      <c r="A24" s="256"/>
      <c r="B24" s="353"/>
      <c r="C24" s="353"/>
      <c r="D24" s="353"/>
      <c r="E24" s="353"/>
      <c r="F24" s="353"/>
      <c r="G24" s="353"/>
      <c r="H24" s="353"/>
      <c r="I24" s="353"/>
      <c r="J24" s="353"/>
      <c r="K24" s="355"/>
    </row>
    <row r="25" customHeight="1" spans="1:22">
      <c r="A25" s="256"/>
      <c r="B25" s="353"/>
      <c r="C25" s="353"/>
      <c r="D25" s="353"/>
      <c r="E25" s="353"/>
      <c r="F25" s="353"/>
      <c r="G25" s="353"/>
      <c r="H25" s="353"/>
      <c r="I25" s="353"/>
      <c r="J25" s="353"/>
      <c r="K25" s="139"/>
    </row>
    <row r="26" customHeight="1" spans="1:22">
      <c r="A26" s="256"/>
      <c r="B26" s="353"/>
      <c r="C26" s="353"/>
      <c r="D26" s="353"/>
      <c r="E26" s="353"/>
      <c r="F26" s="353"/>
      <c r="G26" s="353"/>
      <c r="H26" s="353"/>
      <c r="I26" s="353"/>
      <c r="J26" s="353"/>
      <c r="K26" s="139"/>
    </row>
    <row r="27" customHeight="1" spans="1:22">
      <c r="A27" s="256"/>
      <c r="B27" s="353"/>
      <c r="C27" s="353"/>
      <c r="D27" s="353"/>
      <c r="E27" s="353"/>
      <c r="F27" s="353"/>
      <c r="G27" s="353"/>
      <c r="H27" s="353"/>
      <c r="I27" s="353"/>
      <c r="J27" s="353"/>
      <c r="K27" s="139"/>
    </row>
    <row r="28" customHeight="1" spans="1:22">
      <c r="A28" s="256"/>
      <c r="B28" s="353"/>
      <c r="C28" s="353"/>
      <c r="D28" s="353"/>
      <c r="E28" s="353"/>
      <c r="F28" s="353"/>
      <c r="G28" s="353"/>
      <c r="H28" s="353"/>
      <c r="I28" s="353"/>
      <c r="J28" s="353"/>
      <c r="K28" s="139"/>
    </row>
    <row r="29" ht="18" customHeight="1" spans="1:22">
      <c r="A29" s="356" t="s">
        <v>80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ht="18.75" customHeight="1" spans="1:22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ht="18.75" customHeight="1" spans="1:22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ht="18" customHeight="1" spans="1:22">
      <c r="A32" s="356" t="s">
        <v>81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ht="14.25" spans="1:11">
      <c r="A33" s="365" t="s">
        <v>82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ht="15" spans="1:11">
      <c r="A34" s="135" t="s">
        <v>83</v>
      </c>
      <c r="B34" s="137"/>
      <c r="C34" s="247" t="s">
        <v>27</v>
      </c>
      <c r="D34" s="247" t="s">
        <v>28</v>
      </c>
      <c r="E34" s="368" t="s">
        <v>84</v>
      </c>
      <c r="F34" s="369"/>
      <c r="G34" s="369"/>
      <c r="H34" s="369"/>
      <c r="I34" s="369"/>
      <c r="J34" s="369"/>
      <c r="K34" s="370"/>
    </row>
    <row r="35" ht="15" spans="1:11">
      <c r="A35" s="371" t="s">
        <v>85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ht="14.25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4.25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4.25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4.25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4.25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5" spans="1:11">
      <c r="A43" s="288" t="s">
        <v>86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90"/>
    </row>
    <row r="44" ht="15" spans="1:11">
      <c r="A44" s="304" t="s">
        <v>87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40" t="s">
        <v>88</v>
      </c>
      <c r="B45" s="336" t="s">
        <v>53</v>
      </c>
      <c r="C45" s="336" t="s">
        <v>54</v>
      </c>
      <c r="D45" s="336" t="s">
        <v>46</v>
      </c>
      <c r="E45" s="342" t="s">
        <v>89</v>
      </c>
      <c r="F45" s="336" t="s">
        <v>53</v>
      </c>
      <c r="G45" s="336" t="s">
        <v>54</v>
      </c>
      <c r="H45" s="336" t="s">
        <v>46</v>
      </c>
      <c r="I45" s="342" t="s">
        <v>90</v>
      </c>
      <c r="J45" s="336" t="s">
        <v>53</v>
      </c>
      <c r="K45" s="339" t="s">
        <v>54</v>
      </c>
    </row>
    <row r="46" ht="14.25" spans="1:11">
      <c r="A46" s="253" t="s">
        <v>45</v>
      </c>
      <c r="B46" s="247" t="s">
        <v>53</v>
      </c>
      <c r="C46" s="247" t="s">
        <v>54</v>
      </c>
      <c r="D46" s="247" t="s">
        <v>46</v>
      </c>
      <c r="E46" s="254" t="s">
        <v>52</v>
      </c>
      <c r="F46" s="247" t="s">
        <v>53</v>
      </c>
      <c r="G46" s="247" t="s">
        <v>54</v>
      </c>
      <c r="H46" s="247" t="s">
        <v>46</v>
      </c>
      <c r="I46" s="254" t="s">
        <v>63</v>
      </c>
      <c r="J46" s="247" t="s">
        <v>53</v>
      </c>
      <c r="K46" s="248" t="s">
        <v>54</v>
      </c>
    </row>
    <row r="47" ht="15" spans="1:11">
      <c r="A47" s="257" t="s">
        <v>56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76"/>
    </row>
    <row r="48" ht="15" spans="1:11">
      <c r="A48" s="371" t="s">
        <v>91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2"/>
      <c r="B49" s="373"/>
      <c r="C49" s="373"/>
      <c r="D49" s="373"/>
      <c r="E49" s="373"/>
      <c r="F49" s="373"/>
      <c r="G49" s="373"/>
      <c r="H49" s="373"/>
      <c r="I49" s="373"/>
      <c r="J49" s="373"/>
      <c r="K49" s="374"/>
    </row>
    <row r="50" ht="15" spans="1:11">
      <c r="A50" s="375" t="s">
        <v>92</v>
      </c>
      <c r="B50" s="376" t="s">
        <v>93</v>
      </c>
      <c r="C50" s="376"/>
      <c r="D50" s="377" t="s">
        <v>94</v>
      </c>
      <c r="E50" s="378"/>
      <c r="F50" s="379" t="s">
        <v>95</v>
      </c>
      <c r="G50" s="380"/>
      <c r="H50" s="381" t="s">
        <v>96</v>
      </c>
      <c r="I50" s="382"/>
      <c r="J50" s="383"/>
      <c r="K50" s="384"/>
    </row>
    <row r="51" ht="15" spans="1:11">
      <c r="A51" s="371" t="s">
        <v>97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</row>
    <row r="52" ht="15" spans="1:11">
      <c r="A52" s="385"/>
      <c r="B52" s="386"/>
      <c r="C52" s="386"/>
      <c r="D52" s="386"/>
      <c r="E52" s="386"/>
      <c r="F52" s="386"/>
      <c r="G52" s="386"/>
      <c r="H52" s="386"/>
      <c r="I52" s="386"/>
      <c r="J52" s="386"/>
      <c r="K52" s="387"/>
    </row>
    <row r="53" ht="15" spans="1:11">
      <c r="A53" s="375" t="s">
        <v>92</v>
      </c>
      <c r="B53" s="376" t="s">
        <v>93</v>
      </c>
      <c r="C53" s="376"/>
      <c r="D53" s="377" t="s">
        <v>94</v>
      </c>
      <c r="E53" s="388"/>
      <c r="F53" s="379" t="s">
        <v>98</v>
      </c>
      <c r="G53" s="380"/>
      <c r="H53" s="381" t="s">
        <v>96</v>
      </c>
      <c r="I53" s="382"/>
      <c r="J53" s="383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A6" sqref="A6:H6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4.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4" width="9" style="62"/>
  </cols>
  <sheetData>
    <row r="1" ht="30" customHeight="1" spans="1:15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217" t="s">
        <v>100</v>
      </c>
      <c r="C2" s="217"/>
      <c r="D2" s="218" t="s">
        <v>29</v>
      </c>
      <c r="E2" s="217" t="s">
        <v>101</v>
      </c>
      <c r="F2" s="217"/>
      <c r="G2" s="217"/>
      <c r="H2" s="217"/>
      <c r="I2" s="68"/>
      <c r="J2" s="315" t="s">
        <v>20</v>
      </c>
      <c r="K2" s="217" t="s">
        <v>102</v>
      </c>
      <c r="L2" s="217"/>
      <c r="M2" s="217"/>
      <c r="N2" s="217"/>
      <c r="O2" s="316"/>
    </row>
    <row r="3" ht="29.1" customHeight="1" spans="1:15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76" t="s">
        <v>105</v>
      </c>
      <c r="K3" s="76"/>
      <c r="L3" s="76"/>
      <c r="M3" s="76"/>
      <c r="N3" s="76"/>
      <c r="O3" s="78"/>
    </row>
    <row r="4" ht="29.1" customHeight="1" spans="1:15">
      <c r="A4" s="75"/>
      <c r="B4" s="85" t="s">
        <v>70</v>
      </c>
      <c r="C4" s="86" t="s">
        <v>71</v>
      </c>
      <c r="D4" s="87" t="s">
        <v>72</v>
      </c>
      <c r="E4" s="86" t="s">
        <v>73</v>
      </c>
      <c r="F4" s="86" t="s">
        <v>74</v>
      </c>
      <c r="G4" s="86" t="s">
        <v>75</v>
      </c>
      <c r="H4" s="317" t="s">
        <v>106</v>
      </c>
      <c r="I4" s="77"/>
      <c r="J4" s="221" t="s">
        <v>107</v>
      </c>
      <c r="K4" s="221" t="s">
        <v>108</v>
      </c>
      <c r="L4" s="227"/>
      <c r="M4" s="227"/>
      <c r="N4" s="227"/>
      <c r="O4" s="84"/>
    </row>
    <row r="5" ht="29.1" customHeight="1" spans="1:15">
      <c r="A5" s="75"/>
      <c r="B5" s="85" t="s">
        <v>109</v>
      </c>
      <c r="C5" s="86" t="s">
        <v>110</v>
      </c>
      <c r="D5" s="87" t="s">
        <v>111</v>
      </c>
      <c r="E5" s="86" t="s">
        <v>112</v>
      </c>
      <c r="F5" s="86" t="s">
        <v>113</v>
      </c>
      <c r="G5" s="86" t="s">
        <v>114</v>
      </c>
      <c r="H5" s="318"/>
      <c r="I5" s="77"/>
      <c r="J5" s="319" t="s">
        <v>72</v>
      </c>
      <c r="K5" s="319" t="s">
        <v>72</v>
      </c>
      <c r="L5" s="319"/>
      <c r="M5" s="319"/>
      <c r="N5" s="319"/>
      <c r="O5" s="91"/>
    </row>
    <row r="6" ht="29.1" customHeight="1" spans="1:15">
      <c r="A6" s="92" t="s">
        <v>115</v>
      </c>
      <c r="B6" s="93">
        <f>C6-1</f>
        <v>66</v>
      </c>
      <c r="C6" s="93">
        <f>D6-2</f>
        <v>67</v>
      </c>
      <c r="D6" s="94">
        <v>69</v>
      </c>
      <c r="E6" s="93">
        <f t="shared" ref="E6:F7" si="0">D6+2</f>
        <v>71</v>
      </c>
      <c r="F6" s="93">
        <f t="shared" si="0"/>
        <v>73</v>
      </c>
      <c r="G6" s="93">
        <f t="shared" ref="G6:G7" si="1">F6+1</f>
        <v>74</v>
      </c>
      <c r="H6" s="409" t="s">
        <v>116</v>
      </c>
      <c r="I6" s="77"/>
      <c r="J6" s="95" t="s">
        <v>117</v>
      </c>
      <c r="K6" s="225">
        <v>-0.3</v>
      </c>
      <c r="L6" s="95"/>
      <c r="M6" s="95"/>
      <c r="N6" s="95"/>
      <c r="O6" s="96"/>
    </row>
    <row r="7" ht="29.1" customHeight="1" spans="1:15">
      <c r="A7" s="92" t="s">
        <v>118</v>
      </c>
      <c r="B7" s="93">
        <f>C7-1</f>
        <v>65</v>
      </c>
      <c r="C7" s="93">
        <f>D7-2</f>
        <v>66</v>
      </c>
      <c r="D7" s="94">
        <v>68</v>
      </c>
      <c r="E7" s="93">
        <f t="shared" si="0"/>
        <v>70</v>
      </c>
      <c r="F7" s="93">
        <f t="shared" si="0"/>
        <v>72</v>
      </c>
      <c r="G7" s="93">
        <f t="shared" si="1"/>
        <v>73</v>
      </c>
      <c r="H7" s="409" t="s">
        <v>119</v>
      </c>
      <c r="I7" s="77"/>
      <c r="J7" s="100" t="s">
        <v>120</v>
      </c>
      <c r="K7" s="100" t="s">
        <v>117</v>
      </c>
      <c r="L7" s="100"/>
      <c r="M7" s="100"/>
      <c r="N7" s="100"/>
      <c r="O7" s="205"/>
    </row>
    <row r="8" ht="29.1" customHeight="1" spans="1:15">
      <c r="A8" s="86" t="s">
        <v>121</v>
      </c>
      <c r="B8" s="93">
        <f t="shared" ref="B8:C10" si="2">C8-4</f>
        <v>106</v>
      </c>
      <c r="C8" s="93">
        <f t="shared" si="2"/>
        <v>110</v>
      </c>
      <c r="D8" s="97" t="s">
        <v>122</v>
      </c>
      <c r="E8" s="93">
        <f>D8+4</f>
        <v>118</v>
      </c>
      <c r="F8" s="93">
        <f>E8+4</f>
        <v>122</v>
      </c>
      <c r="G8" s="93">
        <f>F8+6</f>
        <v>128</v>
      </c>
      <c r="H8" s="409" t="s">
        <v>116</v>
      </c>
      <c r="I8" s="77"/>
      <c r="J8" s="100" t="s">
        <v>123</v>
      </c>
      <c r="K8" s="226">
        <v>-0.8</v>
      </c>
      <c r="L8" s="100"/>
      <c r="M8" s="100"/>
      <c r="N8" s="100"/>
      <c r="O8" s="206"/>
    </row>
    <row r="9" ht="29.1" customHeight="1" spans="1:15">
      <c r="A9" s="86" t="s">
        <v>124</v>
      </c>
      <c r="B9" s="93">
        <f t="shared" si="2"/>
        <v>104</v>
      </c>
      <c r="C9" s="93">
        <f t="shared" si="2"/>
        <v>108</v>
      </c>
      <c r="D9" s="97" t="s">
        <v>125</v>
      </c>
      <c r="E9" s="93">
        <f>D9+4</f>
        <v>116</v>
      </c>
      <c r="F9" s="93">
        <f>E9+5</f>
        <v>121</v>
      </c>
      <c r="G9" s="93">
        <f>F9+6</f>
        <v>127</v>
      </c>
      <c r="H9" s="409" t="s">
        <v>116</v>
      </c>
      <c r="I9" s="77"/>
      <c r="J9" s="95" t="s">
        <v>126</v>
      </c>
      <c r="K9" s="225">
        <v>0.6</v>
      </c>
      <c r="L9" s="95"/>
      <c r="M9" s="95"/>
      <c r="N9" s="95"/>
      <c r="O9" s="207"/>
    </row>
    <row r="10" ht="29.1" customHeight="1" spans="1:15">
      <c r="A10" s="86" t="s">
        <v>127</v>
      </c>
      <c r="B10" s="98">
        <f t="shared" si="2"/>
        <v>102</v>
      </c>
      <c r="C10" s="98">
        <f t="shared" si="2"/>
        <v>106</v>
      </c>
      <c r="D10" s="94">
        <v>110</v>
      </c>
      <c r="E10" s="98">
        <f>D10+4</f>
        <v>114</v>
      </c>
      <c r="F10" s="98">
        <f>E10+5</f>
        <v>119</v>
      </c>
      <c r="G10" s="98">
        <f>F10+6</f>
        <v>125</v>
      </c>
      <c r="H10" s="409" t="s">
        <v>116</v>
      </c>
      <c r="I10" s="77"/>
      <c r="J10" s="95" t="s">
        <v>128</v>
      </c>
      <c r="K10" s="225">
        <v>0.2</v>
      </c>
      <c r="L10" s="95"/>
      <c r="M10" s="95"/>
      <c r="N10" s="95"/>
      <c r="O10" s="207"/>
    </row>
    <row r="11" ht="29.1" customHeight="1" spans="1:15">
      <c r="A11" s="86" t="s">
        <v>129</v>
      </c>
      <c r="B11" s="93">
        <f>C11-1.2</f>
        <v>43.6</v>
      </c>
      <c r="C11" s="93">
        <f>D11-1.2</f>
        <v>44.8</v>
      </c>
      <c r="D11" s="94">
        <v>46</v>
      </c>
      <c r="E11" s="93">
        <f>D11+1.2</f>
        <v>47.2</v>
      </c>
      <c r="F11" s="93">
        <f>E11+1.2</f>
        <v>48.4</v>
      </c>
      <c r="G11" s="93">
        <f>F11+1.4</f>
        <v>49.8</v>
      </c>
      <c r="H11" s="409" t="s">
        <v>130</v>
      </c>
      <c r="I11" s="77"/>
      <c r="J11" s="95" t="s">
        <v>120</v>
      </c>
      <c r="K11" s="95" t="s">
        <v>117</v>
      </c>
      <c r="L11" s="95"/>
      <c r="M11" s="95"/>
      <c r="N11" s="95"/>
      <c r="O11" s="207"/>
    </row>
    <row r="12" ht="29.1" customHeight="1" spans="1:15">
      <c r="A12" s="86" t="s">
        <v>131</v>
      </c>
      <c r="B12" s="93">
        <f>C12-0.6</f>
        <v>61.2</v>
      </c>
      <c r="C12" s="93">
        <f>D12-1.2</f>
        <v>61.8</v>
      </c>
      <c r="D12" s="94">
        <v>63</v>
      </c>
      <c r="E12" s="93">
        <f>D12+1.2</f>
        <v>64.2</v>
      </c>
      <c r="F12" s="93">
        <f>E12+1.2</f>
        <v>65.4</v>
      </c>
      <c r="G12" s="93">
        <f>F12+0.6</f>
        <v>66</v>
      </c>
      <c r="H12" s="409" t="s">
        <v>130</v>
      </c>
      <c r="I12" s="77"/>
      <c r="J12" s="95" t="s">
        <v>132</v>
      </c>
      <c r="K12" s="95" t="s">
        <v>117</v>
      </c>
      <c r="L12" s="95"/>
      <c r="M12" s="95"/>
      <c r="N12" s="95"/>
      <c r="O12" s="207"/>
    </row>
    <row r="13" ht="29.1" customHeight="1" spans="1:15">
      <c r="A13" s="86" t="s">
        <v>133</v>
      </c>
      <c r="B13" s="93">
        <f>C13-0.8</f>
        <v>19.9</v>
      </c>
      <c r="C13" s="93">
        <f>D13-0.8</f>
        <v>20.7</v>
      </c>
      <c r="D13" s="94">
        <v>21.5</v>
      </c>
      <c r="E13" s="93">
        <f>D13+0.8</f>
        <v>22.3</v>
      </c>
      <c r="F13" s="93">
        <f>E13+0.8</f>
        <v>23.1</v>
      </c>
      <c r="G13" s="93">
        <f>F13+1.3</f>
        <v>24.4</v>
      </c>
      <c r="H13" s="409" t="s">
        <v>134</v>
      </c>
      <c r="I13" s="77"/>
      <c r="J13" s="95" t="s">
        <v>117</v>
      </c>
      <c r="K13" s="225">
        <v>-0.3</v>
      </c>
      <c r="L13" s="95"/>
      <c r="M13" s="95"/>
      <c r="N13" s="95"/>
      <c r="O13" s="207"/>
    </row>
    <row r="14" ht="29.1" customHeight="1" spans="1:15">
      <c r="A14" s="86" t="s">
        <v>135</v>
      </c>
      <c r="B14" s="93">
        <f>C14-0.7</f>
        <v>16.1</v>
      </c>
      <c r="C14" s="93">
        <f>D14-0.7</f>
        <v>16.8</v>
      </c>
      <c r="D14" s="94">
        <v>17.5</v>
      </c>
      <c r="E14" s="93">
        <f>D14+0.7</f>
        <v>18.2</v>
      </c>
      <c r="F14" s="93">
        <f>E14+0.7</f>
        <v>18.9</v>
      </c>
      <c r="G14" s="93">
        <f>F14+0.9</f>
        <v>19.8</v>
      </c>
      <c r="H14" s="409" t="s">
        <v>134</v>
      </c>
      <c r="I14" s="77"/>
      <c r="J14" s="95" t="s">
        <v>136</v>
      </c>
      <c r="K14" s="225">
        <v>-0.2</v>
      </c>
      <c r="L14" s="95"/>
      <c r="M14" s="95"/>
      <c r="N14" s="95"/>
      <c r="O14" s="207"/>
    </row>
    <row r="15" ht="29.1" customHeight="1" spans="1:15">
      <c r="A15" s="86" t="s">
        <v>137</v>
      </c>
      <c r="B15" s="93">
        <f>C15-0.5</f>
        <v>10.5</v>
      </c>
      <c r="C15" s="93">
        <f>D15-0.5</f>
        <v>11</v>
      </c>
      <c r="D15" s="94">
        <v>11.5</v>
      </c>
      <c r="E15" s="93">
        <f>D15+0.5</f>
        <v>12</v>
      </c>
      <c r="F15" s="93">
        <f>E15+0.5</f>
        <v>12.5</v>
      </c>
      <c r="G15" s="99">
        <f>F15+0.7</f>
        <v>13.2</v>
      </c>
      <c r="H15" s="409" t="s">
        <v>134</v>
      </c>
      <c r="I15" s="77"/>
      <c r="J15" s="95" t="s">
        <v>132</v>
      </c>
      <c r="K15" s="95" t="s">
        <v>117</v>
      </c>
      <c r="L15" s="95"/>
      <c r="M15" s="95"/>
      <c r="N15" s="95"/>
      <c r="O15" s="207"/>
    </row>
    <row r="16" ht="29.1" customHeight="1" spans="1:15">
      <c r="A16" s="86" t="s">
        <v>138</v>
      </c>
      <c r="B16" s="93">
        <f>C16-1</f>
        <v>-2</v>
      </c>
      <c r="C16" s="93">
        <f>D16-1</f>
        <v>-1</v>
      </c>
      <c r="D16" s="94">
        <v>0</v>
      </c>
      <c r="E16" s="93">
        <f>D16+1</f>
        <v>1</v>
      </c>
      <c r="F16" s="93">
        <f>E16+1</f>
        <v>2</v>
      </c>
      <c r="G16" s="93">
        <f>F16+1.5</f>
        <v>3.5</v>
      </c>
      <c r="H16" s="86" t="s">
        <v>139</v>
      </c>
      <c r="I16" s="77"/>
      <c r="J16" s="95" t="s">
        <v>117</v>
      </c>
      <c r="K16" s="95" t="s">
        <v>117</v>
      </c>
      <c r="L16" s="95"/>
      <c r="M16" s="95"/>
      <c r="N16" s="95"/>
      <c r="O16" s="207"/>
    </row>
    <row r="17" ht="29.1" customHeight="1" spans="1:15">
      <c r="A17" s="86" t="s">
        <v>140</v>
      </c>
      <c r="B17" s="93">
        <f>C17-1</f>
        <v>49</v>
      </c>
      <c r="C17" s="93">
        <f>D17-1</f>
        <v>50</v>
      </c>
      <c r="D17" s="94">
        <v>51</v>
      </c>
      <c r="E17" s="93">
        <f>D17+1</f>
        <v>52</v>
      </c>
      <c r="F17" s="93">
        <f>E17+1</f>
        <v>53</v>
      </c>
      <c r="G17" s="93">
        <f>F17+1.5</f>
        <v>54.5</v>
      </c>
      <c r="H17" s="86" t="s">
        <v>139</v>
      </c>
      <c r="I17" s="77"/>
      <c r="J17" s="95" t="s">
        <v>117</v>
      </c>
      <c r="K17" s="225">
        <v>-0.2</v>
      </c>
      <c r="L17" s="95"/>
      <c r="M17" s="95"/>
      <c r="N17" s="95"/>
      <c r="O17" s="207"/>
    </row>
    <row r="18" ht="29.1" customHeight="1" spans="1:15">
      <c r="A18" s="86" t="s">
        <v>141</v>
      </c>
      <c r="B18" s="93">
        <f>C18</f>
        <v>17</v>
      </c>
      <c r="C18" s="93">
        <f>D18-1</f>
        <v>17</v>
      </c>
      <c r="D18" s="101">
        <v>18</v>
      </c>
      <c r="E18" s="93">
        <f>D18</f>
        <v>18</v>
      </c>
      <c r="F18" s="93">
        <f>E18+1.5</f>
        <v>19.5</v>
      </c>
      <c r="G18" s="93">
        <f>F18</f>
        <v>19.5</v>
      </c>
      <c r="H18" s="102" t="s">
        <v>139</v>
      </c>
      <c r="I18" s="77"/>
      <c r="J18" s="100" t="s">
        <v>117</v>
      </c>
      <c r="K18" s="100" t="s">
        <v>117</v>
      </c>
      <c r="L18" s="100"/>
      <c r="M18" s="100"/>
      <c r="N18" s="100"/>
      <c r="O18" s="206"/>
    </row>
    <row r="19" ht="29.1" customHeight="1" spans="1:15">
      <c r="A19" s="320"/>
      <c r="B19" s="198"/>
      <c r="C19" s="198"/>
      <c r="D19" s="321"/>
      <c r="E19" s="198"/>
      <c r="F19" s="198"/>
      <c r="G19" s="198"/>
      <c r="H19" s="198"/>
      <c r="I19" s="77"/>
      <c r="J19" s="100"/>
      <c r="K19" s="100"/>
      <c r="L19" s="100"/>
      <c r="M19" s="100"/>
      <c r="N19" s="100"/>
      <c r="O19" s="206"/>
    </row>
    <row r="20" ht="29.1" customHeight="1" spans="1:15">
      <c r="A20" s="322"/>
      <c r="B20" s="323"/>
      <c r="C20" s="324"/>
      <c r="D20" s="325"/>
      <c r="E20" s="324"/>
      <c r="F20" s="324"/>
      <c r="G20" s="324"/>
      <c r="H20" s="324"/>
      <c r="I20" s="77"/>
      <c r="J20" s="100"/>
      <c r="K20" s="100"/>
      <c r="L20" s="100"/>
      <c r="M20" s="100"/>
      <c r="N20" s="100"/>
      <c r="O20" s="206"/>
    </row>
    <row r="21" ht="29.1" customHeight="1" spans="1:15">
      <c r="A21" s="208"/>
      <c r="B21" s="209"/>
      <c r="C21" s="210"/>
      <c r="D21" s="210"/>
      <c r="E21" s="210"/>
      <c r="F21" s="210"/>
      <c r="G21" s="211"/>
      <c r="H21" s="212"/>
      <c r="I21" s="77"/>
      <c r="J21" s="100"/>
      <c r="K21" s="100"/>
      <c r="L21" s="100"/>
      <c r="M21" s="100"/>
      <c r="N21" s="100"/>
      <c r="O21" s="206"/>
    </row>
    <row r="22" ht="29.1" customHeight="1" spans="1:15">
      <c r="A22" s="103"/>
      <c r="B22" s="104"/>
      <c r="C22" s="105"/>
      <c r="D22" s="105"/>
      <c r="E22" s="106"/>
      <c r="F22" s="106"/>
      <c r="G22" s="107"/>
      <c r="H22" s="108"/>
      <c r="I22" s="109"/>
      <c r="J22" s="110"/>
      <c r="K22" s="111"/>
      <c r="L22" s="112"/>
      <c r="M22" s="111"/>
      <c r="N22" s="111"/>
      <c r="O22" s="113"/>
    </row>
    <row r="23" ht="15" spans="1:15">
      <c r="A23" s="114" t="s">
        <v>84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ht="14.25" spans="1:15">
      <c r="A24" s="62" t="s">
        <v>142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ht="14.25" spans="1:15">
      <c r="A25" s="115" t="s">
        <v>143</v>
      </c>
      <c r="B25" s="115"/>
      <c r="C25" s="115"/>
      <c r="D25" s="115"/>
      <c r="E25" s="115"/>
      <c r="F25" s="115"/>
      <c r="G25" s="115"/>
      <c r="H25" s="115"/>
      <c r="I25" s="115"/>
      <c r="J25" s="114" t="s">
        <v>144</v>
      </c>
      <c r="K25" s="116">
        <v>46044</v>
      </c>
      <c r="L25" s="114" t="s">
        <v>145</v>
      </c>
      <c r="M25" s="114"/>
      <c r="N25" s="114" t="s">
        <v>146</v>
      </c>
      <c r="O25" s="326" t="s">
        <v>147</v>
      </c>
    </row>
    <row r="26" ht="18.95" customHeight="1" spans="1:15">
      <c r="A26" s="62" t="s">
        <v>148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6" workbookViewId="0">
      <selection activeCell="M12" sqref="M12:M13"/>
    </sheetView>
  </sheetViews>
  <sheetFormatPr defaultColWidth="10" defaultRowHeight="16.5" customHeight="1"/>
  <cols>
    <col min="1" max="16384" width="10" style="118"/>
  </cols>
  <sheetData>
    <row r="1" ht="22.5" customHeight="1" spans="1:11">
      <c r="A1" s="229" t="s">
        <v>149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17.25" customHeight="1" spans="1:11">
      <c r="A2" s="230" t="s">
        <v>18</v>
      </c>
      <c r="B2" s="231"/>
      <c r="C2" s="231"/>
      <c r="D2" s="232" t="s">
        <v>19</v>
      </c>
      <c r="E2" s="232"/>
      <c r="F2" s="231"/>
      <c r="G2" s="231"/>
      <c r="H2" s="233" t="s">
        <v>20</v>
      </c>
      <c r="I2" s="234"/>
      <c r="J2" s="234"/>
      <c r="K2" s="235"/>
    </row>
    <row r="3" customHeight="1" spans="1:11">
      <c r="A3" s="236" t="s">
        <v>21</v>
      </c>
      <c r="B3" s="237"/>
      <c r="C3" s="238"/>
      <c r="D3" s="239" t="s">
        <v>22</v>
      </c>
      <c r="E3" s="240"/>
      <c r="F3" s="240"/>
      <c r="G3" s="241"/>
      <c r="H3" s="239" t="s">
        <v>23</v>
      </c>
      <c r="I3" s="240"/>
      <c r="J3" s="240"/>
      <c r="K3" s="241"/>
    </row>
    <row r="4" customHeight="1" spans="1:11">
      <c r="A4" s="242" t="s">
        <v>24</v>
      </c>
      <c r="B4" s="129"/>
      <c r="C4" s="243"/>
      <c r="D4" s="242" t="s">
        <v>25</v>
      </c>
      <c r="E4" s="244"/>
      <c r="F4" s="245"/>
      <c r="G4" s="246"/>
      <c r="H4" s="242" t="s">
        <v>150</v>
      </c>
      <c r="I4" s="244"/>
      <c r="J4" s="247" t="s">
        <v>27</v>
      </c>
      <c r="K4" s="248" t="s">
        <v>28</v>
      </c>
    </row>
    <row r="5" customHeight="1" spans="1:11">
      <c r="A5" s="249" t="s">
        <v>29</v>
      </c>
      <c r="B5" s="132"/>
      <c r="C5" s="250"/>
      <c r="D5" s="242" t="s">
        <v>151</v>
      </c>
      <c r="E5" s="244"/>
      <c r="F5" s="129"/>
      <c r="G5" s="243"/>
      <c r="H5" s="242" t="s">
        <v>152</v>
      </c>
      <c r="I5" s="244"/>
      <c r="J5" s="247" t="s">
        <v>27</v>
      </c>
      <c r="K5" s="248" t="s">
        <v>28</v>
      </c>
    </row>
    <row r="6" customHeight="1" spans="1:11">
      <c r="A6" s="242" t="s">
        <v>32</v>
      </c>
      <c r="B6" s="251"/>
      <c r="C6" s="252"/>
      <c r="D6" s="242" t="s">
        <v>153</v>
      </c>
      <c r="E6" s="244"/>
      <c r="F6" s="129"/>
      <c r="G6" s="243"/>
      <c r="H6" s="253" t="s">
        <v>154</v>
      </c>
      <c r="I6" s="254"/>
      <c r="J6" s="254"/>
      <c r="K6" s="255"/>
    </row>
    <row r="7" customHeight="1" spans="1:11">
      <c r="A7" s="242" t="s">
        <v>35</v>
      </c>
      <c r="B7" s="129"/>
      <c r="C7" s="243"/>
      <c r="D7" s="242" t="s">
        <v>155</v>
      </c>
      <c r="E7" s="244"/>
      <c r="F7" s="129"/>
      <c r="G7" s="243"/>
      <c r="H7" s="256"/>
      <c r="I7" s="247"/>
      <c r="J7" s="247"/>
      <c r="K7" s="248"/>
    </row>
    <row r="8" customHeight="1" spans="1:11">
      <c r="A8" s="257"/>
      <c r="B8" s="258"/>
      <c r="C8" s="259"/>
      <c r="D8" s="257" t="s">
        <v>38</v>
      </c>
      <c r="E8" s="260"/>
      <c r="F8" s="261"/>
      <c r="G8" s="262"/>
      <c r="H8" s="263"/>
      <c r="I8" s="264"/>
      <c r="J8" s="264"/>
      <c r="K8" s="265"/>
    </row>
    <row r="9" customHeight="1" spans="1:11">
      <c r="A9" s="266" t="s">
        <v>156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42</v>
      </c>
      <c r="B10" s="268" t="s">
        <v>43</v>
      </c>
      <c r="C10" s="269" t="s">
        <v>44</v>
      </c>
      <c r="D10" s="270"/>
      <c r="E10" s="271" t="s">
        <v>47</v>
      </c>
      <c r="F10" s="268" t="s">
        <v>43</v>
      </c>
      <c r="G10" s="269" t="s">
        <v>44</v>
      </c>
      <c r="H10" s="268"/>
      <c r="I10" s="271" t="s">
        <v>45</v>
      </c>
      <c r="J10" s="268" t="s">
        <v>43</v>
      </c>
      <c r="K10" s="272" t="s">
        <v>44</v>
      </c>
    </row>
    <row r="11" customHeight="1" spans="1:11">
      <c r="A11" s="249" t="s">
        <v>48</v>
      </c>
      <c r="B11" s="273" t="s">
        <v>43</v>
      </c>
      <c r="C11" s="247" t="s">
        <v>44</v>
      </c>
      <c r="D11" s="274"/>
      <c r="E11" s="275" t="s">
        <v>50</v>
      </c>
      <c r="F11" s="273" t="s">
        <v>43</v>
      </c>
      <c r="G11" s="247" t="s">
        <v>44</v>
      </c>
      <c r="H11" s="273"/>
      <c r="I11" s="275" t="s">
        <v>55</v>
      </c>
      <c r="J11" s="273" t="s">
        <v>43</v>
      </c>
      <c r="K11" s="248" t="s">
        <v>44</v>
      </c>
    </row>
    <row r="12" customHeight="1" spans="1:11">
      <c r="A12" s="257" t="s">
        <v>84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76"/>
    </row>
    <row r="13" customHeight="1" spans="1:11">
      <c r="A13" s="277" t="s">
        <v>157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/>
      <c r="B14" s="279"/>
      <c r="C14" s="279"/>
      <c r="D14" s="279"/>
      <c r="E14" s="279"/>
      <c r="F14" s="279"/>
      <c r="G14" s="279"/>
      <c r="H14" s="279"/>
      <c r="I14" s="126"/>
      <c r="J14" s="126"/>
      <c r="K14" s="161"/>
    </row>
    <row r="15" customHeight="1" spans="1:11">
      <c r="A15" s="164"/>
      <c r="B15" s="165"/>
      <c r="C15" s="165"/>
      <c r="D15" s="280"/>
      <c r="E15" s="281"/>
      <c r="F15" s="165"/>
      <c r="G15" s="165"/>
      <c r="H15" s="280"/>
      <c r="I15" s="187"/>
      <c r="J15" s="282"/>
      <c r="K15" s="283"/>
    </row>
    <row r="16" customHeight="1" spans="1:11">
      <c r="A16" s="263"/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customHeight="1" spans="1:11">
      <c r="A17" s="277" t="s">
        <v>158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78"/>
      <c r="B18" s="279"/>
      <c r="C18" s="279"/>
      <c r="D18" s="279"/>
      <c r="E18" s="279"/>
      <c r="F18" s="279"/>
      <c r="G18" s="279"/>
      <c r="H18" s="279"/>
      <c r="I18" s="126"/>
      <c r="J18" s="126"/>
      <c r="K18" s="161"/>
    </row>
    <row r="19" customHeight="1" spans="1:11">
      <c r="A19" s="164"/>
      <c r="B19" s="165"/>
      <c r="C19" s="165"/>
      <c r="D19" s="280"/>
      <c r="E19" s="281"/>
      <c r="F19" s="165"/>
      <c r="G19" s="165"/>
      <c r="H19" s="280"/>
      <c r="I19" s="187"/>
      <c r="J19" s="282"/>
      <c r="K19" s="283"/>
    </row>
    <row r="20" customHeight="1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customHeight="1" spans="1:11">
      <c r="A21" s="284" t="s">
        <v>81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20" t="s">
        <v>82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1"/>
    </row>
    <row r="23" customHeight="1" spans="1:11">
      <c r="A23" s="135" t="s">
        <v>83</v>
      </c>
      <c r="B23" s="137"/>
      <c r="C23" s="247" t="s">
        <v>27</v>
      </c>
      <c r="D23" s="247" t="s">
        <v>28</v>
      </c>
      <c r="E23" s="133"/>
      <c r="F23" s="133"/>
      <c r="G23" s="133"/>
      <c r="H23" s="133"/>
      <c r="I23" s="133"/>
      <c r="J23" s="133"/>
      <c r="K23" s="134"/>
    </row>
    <row r="24" customHeight="1" spans="1:11">
      <c r="A24" s="242" t="s">
        <v>159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customHeight="1" spans="1:1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customHeight="1" spans="1:11">
      <c r="A26" s="266" t="s">
        <v>87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36" t="s">
        <v>88</v>
      </c>
      <c r="B27" s="269" t="s">
        <v>53</v>
      </c>
      <c r="C27" s="269" t="s">
        <v>54</v>
      </c>
      <c r="D27" s="269" t="s">
        <v>46</v>
      </c>
      <c r="E27" s="237" t="s">
        <v>89</v>
      </c>
      <c r="F27" s="269" t="s">
        <v>53</v>
      </c>
      <c r="G27" s="269" t="s">
        <v>54</v>
      </c>
      <c r="H27" s="269" t="s">
        <v>46</v>
      </c>
      <c r="I27" s="237" t="s">
        <v>90</v>
      </c>
      <c r="J27" s="269" t="s">
        <v>53</v>
      </c>
      <c r="K27" s="272" t="s">
        <v>54</v>
      </c>
    </row>
    <row r="28" customHeight="1" spans="1:11">
      <c r="A28" s="253" t="s">
        <v>45</v>
      </c>
      <c r="B28" s="247" t="s">
        <v>53</v>
      </c>
      <c r="C28" s="247" t="s">
        <v>54</v>
      </c>
      <c r="D28" s="247" t="s">
        <v>46</v>
      </c>
      <c r="E28" s="254" t="s">
        <v>52</v>
      </c>
      <c r="F28" s="247" t="s">
        <v>53</v>
      </c>
      <c r="G28" s="247" t="s">
        <v>54</v>
      </c>
      <c r="H28" s="247" t="s">
        <v>46</v>
      </c>
      <c r="I28" s="254" t="s">
        <v>63</v>
      </c>
      <c r="J28" s="247" t="s">
        <v>53</v>
      </c>
      <c r="K28" s="248" t="s">
        <v>54</v>
      </c>
    </row>
    <row r="29" customHeight="1" spans="1:11">
      <c r="A29" s="242" t="s">
        <v>56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2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customHeight="1" spans="1:11">
      <c r="A31" s="266" t="s">
        <v>160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25" customHeight="1" spans="1:1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25" customHeight="1" spans="1:1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8" t="s">
        <v>86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90"/>
    </row>
    <row r="44" customHeight="1" spans="1:11">
      <c r="A44" s="266" t="s">
        <v>161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60"/>
    </row>
    <row r="46" ht="18" customHeight="1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60"/>
    </row>
    <row r="47" ht="18" customHeight="1" spans="1:1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ht="21" customHeight="1" spans="1:11">
      <c r="A48" s="297" t="s">
        <v>92</v>
      </c>
      <c r="B48" s="298" t="s">
        <v>93</v>
      </c>
      <c r="C48" s="298"/>
      <c r="D48" s="299" t="s">
        <v>94</v>
      </c>
      <c r="E48" s="300"/>
      <c r="F48" s="299" t="s">
        <v>95</v>
      </c>
      <c r="G48" s="301"/>
      <c r="H48" s="302" t="s">
        <v>96</v>
      </c>
      <c r="I48" s="302"/>
      <c r="J48" s="298"/>
      <c r="K48" s="303"/>
    </row>
    <row r="49" customHeight="1" spans="1:11">
      <c r="A49" s="304" t="s">
        <v>97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ht="21" customHeight="1" spans="1:11">
      <c r="A52" s="297" t="s">
        <v>92</v>
      </c>
      <c r="B52" s="298" t="s">
        <v>93</v>
      </c>
      <c r="C52" s="298"/>
      <c r="D52" s="299" t="s">
        <v>94</v>
      </c>
      <c r="E52" s="299"/>
      <c r="F52" s="299" t="s">
        <v>95</v>
      </c>
      <c r="G52" s="299"/>
      <c r="H52" s="302" t="s">
        <v>96</v>
      </c>
      <c r="I52" s="302"/>
      <c r="J52" s="313"/>
      <c r="K52" s="31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90" zoomScaleNormal="90" workbookViewId="0">
      <selection activeCell="E11" sqref="E11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19" width="8.5" style="62" customWidth="1"/>
    <col min="20" max="20" width="8.25" style="62" customWidth="1"/>
    <col min="21" max="16384" width="9" style="62"/>
  </cols>
  <sheetData>
    <row r="1" ht="30" customHeight="1" spans="1:20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ht="29.1" customHeight="1" spans="1:20">
      <c r="A2" s="65" t="s">
        <v>24</v>
      </c>
      <c r="B2" s="217" t="s">
        <v>100</v>
      </c>
      <c r="C2" s="217"/>
      <c r="D2" s="218" t="s">
        <v>29</v>
      </c>
      <c r="E2" s="217" t="s">
        <v>101</v>
      </c>
      <c r="F2" s="217"/>
      <c r="G2" s="217"/>
      <c r="H2" s="68"/>
      <c r="I2" s="69" t="s">
        <v>20</v>
      </c>
      <c r="J2" s="71"/>
      <c r="K2" s="70" t="s">
        <v>102</v>
      </c>
      <c r="L2" s="70"/>
      <c r="M2" s="70"/>
      <c r="N2" s="70"/>
      <c r="O2" s="70"/>
      <c r="P2" s="70"/>
      <c r="Q2" s="70"/>
      <c r="R2" s="70"/>
      <c r="S2" s="70"/>
      <c r="T2" s="219"/>
    </row>
    <row r="3" ht="29.1" customHeight="1" spans="1:20">
      <c r="A3" s="75" t="s">
        <v>103</v>
      </c>
      <c r="B3" s="76" t="s">
        <v>104</v>
      </c>
      <c r="C3" s="76"/>
      <c r="D3" s="76"/>
      <c r="E3" s="76"/>
      <c r="F3" s="76"/>
      <c r="G3" s="76"/>
      <c r="H3" s="77"/>
      <c r="I3" s="194" t="s">
        <v>105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6"/>
    </row>
    <row r="4" ht="29.1" customHeight="1" spans="1:20">
      <c r="A4" s="75"/>
      <c r="B4" s="220" t="s">
        <v>70</v>
      </c>
      <c r="C4" s="220" t="s">
        <v>71</v>
      </c>
      <c r="D4" s="80" t="s">
        <v>72</v>
      </c>
      <c r="E4" s="220" t="s">
        <v>73</v>
      </c>
      <c r="F4" s="220" t="s">
        <v>74</v>
      </c>
      <c r="G4" s="220" t="s">
        <v>75</v>
      </c>
      <c r="H4" s="77"/>
      <c r="I4" s="221" t="s">
        <v>162</v>
      </c>
      <c r="J4" s="221" t="s">
        <v>163</v>
      </c>
      <c r="K4" s="221" t="s">
        <v>162</v>
      </c>
      <c r="L4" s="221" t="s">
        <v>163</v>
      </c>
      <c r="M4" s="221" t="s">
        <v>162</v>
      </c>
      <c r="N4" s="221" t="s">
        <v>163</v>
      </c>
      <c r="O4" s="221" t="s">
        <v>162</v>
      </c>
      <c r="P4" s="221" t="s">
        <v>163</v>
      </c>
      <c r="Q4" s="221" t="s">
        <v>162</v>
      </c>
      <c r="R4" s="221" t="s">
        <v>163</v>
      </c>
      <c r="S4" s="221" t="s">
        <v>162</v>
      </c>
      <c r="T4" s="221" t="s">
        <v>163</v>
      </c>
    </row>
    <row r="5" ht="29.1" customHeight="1" spans="1:20">
      <c r="A5" s="75"/>
      <c r="B5" s="85" t="s">
        <v>109</v>
      </c>
      <c r="C5" s="86" t="s">
        <v>110</v>
      </c>
      <c r="D5" s="87" t="s">
        <v>111</v>
      </c>
      <c r="E5" s="86" t="s">
        <v>112</v>
      </c>
      <c r="F5" s="86" t="s">
        <v>113</v>
      </c>
      <c r="G5" s="86" t="s">
        <v>114</v>
      </c>
      <c r="H5" s="77"/>
      <c r="I5" s="221" t="s">
        <v>70</v>
      </c>
      <c r="J5" s="221" t="s">
        <v>70</v>
      </c>
      <c r="K5" s="222" t="s">
        <v>71</v>
      </c>
      <c r="L5" s="222" t="s">
        <v>71</v>
      </c>
      <c r="M5" s="222" t="s">
        <v>72</v>
      </c>
      <c r="N5" s="222" t="s">
        <v>72</v>
      </c>
      <c r="O5" s="222" t="s">
        <v>73</v>
      </c>
      <c r="P5" s="222" t="s">
        <v>73</v>
      </c>
      <c r="Q5" s="222" t="s">
        <v>74</v>
      </c>
      <c r="R5" s="222" t="s">
        <v>74</v>
      </c>
      <c r="S5" s="222" t="s">
        <v>75</v>
      </c>
      <c r="T5" s="223" t="s">
        <v>75</v>
      </c>
    </row>
    <row r="6" ht="29.1" customHeight="1" spans="1:20">
      <c r="A6" s="92" t="s">
        <v>115</v>
      </c>
      <c r="B6" s="93">
        <f>C6-1</f>
        <v>66</v>
      </c>
      <c r="C6" s="93">
        <f>D6-2</f>
        <v>67</v>
      </c>
      <c r="D6" s="94">
        <v>69</v>
      </c>
      <c r="E6" s="93">
        <f t="shared" ref="E6:F6" si="0">D6+2</f>
        <v>71</v>
      </c>
      <c r="F6" s="93">
        <f t="shared" si="0"/>
        <v>73</v>
      </c>
      <c r="G6" s="93">
        <f t="shared" ref="G6" si="1">F6+1</f>
        <v>74</v>
      </c>
      <c r="H6" s="77"/>
      <c r="I6" s="95" t="s">
        <v>126</v>
      </c>
      <c r="J6" s="95" t="s">
        <v>164</v>
      </c>
      <c r="K6" s="95" t="s">
        <v>117</v>
      </c>
      <c r="L6" s="95" t="s">
        <v>165</v>
      </c>
      <c r="M6" s="95" t="s">
        <v>126</v>
      </c>
      <c r="N6" s="95" t="s">
        <v>166</v>
      </c>
      <c r="O6" s="95" t="s">
        <v>164</v>
      </c>
      <c r="P6" s="95" t="s">
        <v>132</v>
      </c>
      <c r="Q6" s="95" t="s">
        <v>164</v>
      </c>
      <c r="R6" s="204" t="s">
        <v>136</v>
      </c>
      <c r="S6" s="204" t="s">
        <v>166</v>
      </c>
      <c r="T6" s="96" t="s">
        <v>167</v>
      </c>
    </row>
    <row r="7" ht="29.1" customHeight="1" spans="1:20">
      <c r="A7" s="86" t="s">
        <v>121</v>
      </c>
      <c r="B7" s="93">
        <f>C7-4</f>
        <v>106</v>
      </c>
      <c r="C7" s="93">
        <f>D7-4</f>
        <v>110</v>
      </c>
      <c r="D7" s="97" t="s">
        <v>122</v>
      </c>
      <c r="E7" s="93">
        <f>D7+4</f>
        <v>118</v>
      </c>
      <c r="F7" s="93">
        <f>E7+4</f>
        <v>122</v>
      </c>
      <c r="G7" s="93">
        <f>F7+6</f>
        <v>128</v>
      </c>
      <c r="H7" s="77"/>
      <c r="I7" s="100" t="s">
        <v>117</v>
      </c>
      <c r="J7" s="100" t="s">
        <v>123</v>
      </c>
      <c r="K7" s="100" t="s">
        <v>168</v>
      </c>
      <c r="L7" s="100" t="s">
        <v>169</v>
      </c>
      <c r="M7" s="100" t="s">
        <v>117</v>
      </c>
      <c r="N7" s="100" t="s">
        <v>165</v>
      </c>
      <c r="O7" s="100" t="s">
        <v>167</v>
      </c>
      <c r="P7" s="100" t="s">
        <v>117</v>
      </c>
      <c r="Q7" s="100" t="s">
        <v>117</v>
      </c>
      <c r="R7" s="204" t="s">
        <v>120</v>
      </c>
      <c r="S7" s="204" t="s">
        <v>165</v>
      </c>
      <c r="T7" s="205" t="s">
        <v>168</v>
      </c>
    </row>
    <row r="8" ht="29.1" customHeight="1" spans="1:20">
      <c r="A8" s="86" t="s">
        <v>127</v>
      </c>
      <c r="B8" s="98">
        <f>C8-4</f>
        <v>102</v>
      </c>
      <c r="C8" s="98">
        <f>D8-4</f>
        <v>106</v>
      </c>
      <c r="D8" s="94">
        <v>110</v>
      </c>
      <c r="E8" s="98">
        <f>D8+4</f>
        <v>114</v>
      </c>
      <c r="F8" s="98">
        <f>E8+5</f>
        <v>119</v>
      </c>
      <c r="G8" s="98">
        <f>F8+6</f>
        <v>125</v>
      </c>
      <c r="H8" s="77"/>
      <c r="I8" s="100" t="s">
        <v>169</v>
      </c>
      <c r="J8" s="100" t="s">
        <v>123</v>
      </c>
      <c r="K8" s="100" t="s">
        <v>165</v>
      </c>
      <c r="L8" s="100" t="s">
        <v>168</v>
      </c>
      <c r="M8" s="100" t="s">
        <v>168</v>
      </c>
      <c r="N8" s="100" t="s">
        <v>169</v>
      </c>
      <c r="O8" s="100" t="s">
        <v>117</v>
      </c>
      <c r="P8" s="100" t="s">
        <v>170</v>
      </c>
      <c r="Q8" s="100" t="s">
        <v>169</v>
      </c>
      <c r="R8" s="204" t="s">
        <v>171</v>
      </c>
      <c r="S8" s="204" t="s">
        <v>168</v>
      </c>
      <c r="T8" s="224" t="s">
        <v>170</v>
      </c>
    </row>
    <row r="9" ht="29.1" customHeight="1" spans="1:20">
      <c r="A9" s="86" t="s">
        <v>129</v>
      </c>
      <c r="B9" s="93">
        <f>C9-1.2</f>
        <v>43.6</v>
      </c>
      <c r="C9" s="93">
        <f>D9-1.2</f>
        <v>44.8</v>
      </c>
      <c r="D9" s="94">
        <v>46</v>
      </c>
      <c r="E9" s="93">
        <f>D9+1.2</f>
        <v>47.2</v>
      </c>
      <c r="F9" s="93">
        <f>E9+1.2</f>
        <v>48.4</v>
      </c>
      <c r="G9" s="93">
        <f>F9+1.4</f>
        <v>49.8</v>
      </c>
      <c r="H9" s="77"/>
      <c r="I9" s="100" t="s">
        <v>117</v>
      </c>
      <c r="J9" s="100" t="s">
        <v>117</v>
      </c>
      <c r="K9" s="100" t="s">
        <v>164</v>
      </c>
      <c r="L9" s="100" t="s">
        <v>120</v>
      </c>
      <c r="M9" s="100" t="s">
        <v>120</v>
      </c>
      <c r="N9" s="100" t="s">
        <v>117</v>
      </c>
      <c r="O9" s="100" t="s">
        <v>165</v>
      </c>
      <c r="P9" s="100" t="s">
        <v>123</v>
      </c>
      <c r="Q9" s="100" t="s">
        <v>167</v>
      </c>
      <c r="R9" s="95" t="s">
        <v>117</v>
      </c>
      <c r="S9" s="225">
        <v>-0.3</v>
      </c>
      <c r="T9" s="224" t="s">
        <v>123</v>
      </c>
    </row>
    <row r="10" ht="29.1" customHeight="1" spans="1:20">
      <c r="A10" s="86" t="s">
        <v>131</v>
      </c>
      <c r="B10" s="93">
        <f>C10-0.6</f>
        <v>61.2</v>
      </c>
      <c r="C10" s="93">
        <f>D10-1.2</f>
        <v>61.8</v>
      </c>
      <c r="D10" s="94">
        <v>63</v>
      </c>
      <c r="E10" s="93">
        <f>D10+1.2</f>
        <v>64.2</v>
      </c>
      <c r="F10" s="93">
        <f>E10+1.2</f>
        <v>65.4</v>
      </c>
      <c r="G10" s="93">
        <f>F10+0.6</f>
        <v>66</v>
      </c>
      <c r="H10" s="77"/>
      <c r="I10" s="100" t="s">
        <v>120</v>
      </c>
      <c r="J10" s="100" t="s">
        <v>117</v>
      </c>
      <c r="K10" s="100" t="s">
        <v>165</v>
      </c>
      <c r="L10" s="100" t="s">
        <v>123</v>
      </c>
      <c r="M10" s="100" t="s">
        <v>120</v>
      </c>
      <c r="N10" s="100" t="s">
        <v>117</v>
      </c>
      <c r="O10" s="100" t="s">
        <v>132</v>
      </c>
      <c r="P10" s="100" t="s">
        <v>117</v>
      </c>
      <c r="Q10" s="100" t="s">
        <v>117</v>
      </c>
      <c r="R10" s="100" t="s">
        <v>165</v>
      </c>
      <c r="S10" s="100" t="s">
        <v>117</v>
      </c>
      <c r="T10" s="224" t="s">
        <v>172</v>
      </c>
    </row>
    <row r="11" ht="29.1" customHeight="1" spans="1:20">
      <c r="A11" s="86" t="s">
        <v>133</v>
      </c>
      <c r="B11" s="93">
        <f>C11-0.8</f>
        <v>19.9</v>
      </c>
      <c r="C11" s="93">
        <f>D11-0.8</f>
        <v>20.7</v>
      </c>
      <c r="D11" s="94">
        <v>21.5</v>
      </c>
      <c r="E11" s="93">
        <f>D11+0.8</f>
        <v>22.3</v>
      </c>
      <c r="F11" s="93">
        <f>E11+0.8</f>
        <v>23.1</v>
      </c>
      <c r="G11" s="93">
        <f>F11+1.3</f>
        <v>24.4</v>
      </c>
      <c r="H11" s="77"/>
      <c r="I11" s="100" t="s">
        <v>120</v>
      </c>
      <c r="J11" s="100" t="s">
        <v>117</v>
      </c>
      <c r="K11" s="100" t="s">
        <v>132</v>
      </c>
      <c r="L11" s="100" t="s">
        <v>120</v>
      </c>
      <c r="M11" s="95" t="s">
        <v>117</v>
      </c>
      <c r="N11" s="95" t="s">
        <v>165</v>
      </c>
      <c r="O11" s="95" t="s">
        <v>117</v>
      </c>
      <c r="P11" s="95" t="s">
        <v>117</v>
      </c>
      <c r="Q11" s="100" t="s">
        <v>117</v>
      </c>
      <c r="R11" s="100" t="s">
        <v>165</v>
      </c>
      <c r="S11" s="226">
        <v>0.3</v>
      </c>
      <c r="T11" s="224" t="s">
        <v>117</v>
      </c>
    </row>
    <row r="12" ht="29.1" customHeight="1" spans="1:20">
      <c r="A12" s="86" t="s">
        <v>135</v>
      </c>
      <c r="B12" s="93">
        <f>C12-0.7</f>
        <v>16.1</v>
      </c>
      <c r="C12" s="93">
        <f>D12-0.7</f>
        <v>16.8</v>
      </c>
      <c r="D12" s="94">
        <v>17.5</v>
      </c>
      <c r="E12" s="93">
        <f>D12+0.7</f>
        <v>18.2</v>
      </c>
      <c r="F12" s="93">
        <f>E12+0.7</f>
        <v>18.9</v>
      </c>
      <c r="G12" s="93">
        <f>F12+0.9</f>
        <v>19.8</v>
      </c>
      <c r="H12" s="77"/>
      <c r="I12" s="95" t="s">
        <v>117</v>
      </c>
      <c r="J12" s="95" t="s">
        <v>170</v>
      </c>
      <c r="K12" s="95" t="s">
        <v>117</v>
      </c>
      <c r="L12" s="95" t="s">
        <v>117</v>
      </c>
      <c r="M12" s="100" t="s">
        <v>120</v>
      </c>
      <c r="N12" s="100" t="s">
        <v>117</v>
      </c>
      <c r="O12" s="100" t="s">
        <v>117</v>
      </c>
      <c r="P12" s="100" t="s">
        <v>117</v>
      </c>
      <c r="Q12" s="95" t="s">
        <v>132</v>
      </c>
      <c r="R12" s="100" t="s">
        <v>117</v>
      </c>
      <c r="S12" s="100" t="s">
        <v>117</v>
      </c>
      <c r="T12" s="224" t="s">
        <v>117</v>
      </c>
    </row>
    <row r="13" ht="29.1" customHeight="1" spans="1:20">
      <c r="A13" s="86" t="s">
        <v>137</v>
      </c>
      <c r="B13" s="93">
        <f>C13-0.5</f>
        <v>10.5</v>
      </c>
      <c r="C13" s="93">
        <f>D13-0.5</f>
        <v>11</v>
      </c>
      <c r="D13" s="94">
        <v>11.5</v>
      </c>
      <c r="E13" s="93">
        <f>D13+0.5</f>
        <v>12</v>
      </c>
      <c r="F13" s="93">
        <f>E13+0.5</f>
        <v>12.5</v>
      </c>
      <c r="G13" s="99">
        <f>F13+0.7</f>
        <v>13.2</v>
      </c>
      <c r="H13" s="77"/>
      <c r="I13" s="100" t="s">
        <v>117</v>
      </c>
      <c r="J13" s="100" t="s">
        <v>117</v>
      </c>
      <c r="K13" s="100" t="s">
        <v>117</v>
      </c>
      <c r="L13" s="100" t="s">
        <v>117</v>
      </c>
      <c r="M13" s="100" t="s">
        <v>117</v>
      </c>
      <c r="N13" s="100" t="s">
        <v>117</v>
      </c>
      <c r="O13" s="100" t="s">
        <v>117</v>
      </c>
      <c r="P13" s="100" t="s">
        <v>117</v>
      </c>
      <c r="Q13" s="100" t="s">
        <v>117</v>
      </c>
      <c r="R13" s="95" t="s">
        <v>128</v>
      </c>
      <c r="S13" s="95" t="s">
        <v>165</v>
      </c>
      <c r="T13" s="224" t="s">
        <v>117</v>
      </c>
    </row>
    <row r="14" ht="29.1" customHeight="1" spans="1:20">
      <c r="A14" s="86" t="s">
        <v>140</v>
      </c>
      <c r="B14" s="93">
        <f>C14-1</f>
        <v>49</v>
      </c>
      <c r="C14" s="93">
        <f>D14-1</f>
        <v>50</v>
      </c>
      <c r="D14" s="94">
        <v>51</v>
      </c>
      <c r="E14" s="93">
        <f>D14+1</f>
        <v>52</v>
      </c>
      <c r="F14" s="93">
        <f>E14+1</f>
        <v>53</v>
      </c>
      <c r="G14" s="93">
        <f>F14+1.5</f>
        <v>54.5</v>
      </c>
      <c r="H14" s="77"/>
      <c r="I14" s="100" t="s">
        <v>120</v>
      </c>
      <c r="J14" s="100" t="s">
        <v>117</v>
      </c>
      <c r="K14" s="100" t="s">
        <v>165</v>
      </c>
      <c r="L14" s="100" t="s">
        <v>172</v>
      </c>
      <c r="M14" s="100" t="s">
        <v>120</v>
      </c>
      <c r="N14" s="100" t="s">
        <v>117</v>
      </c>
      <c r="O14" s="100" t="s">
        <v>117</v>
      </c>
      <c r="P14" s="100" t="s">
        <v>165</v>
      </c>
      <c r="Q14" s="95" t="s">
        <v>120</v>
      </c>
      <c r="R14" s="95" t="s">
        <v>117</v>
      </c>
      <c r="S14" s="227" t="s">
        <v>117</v>
      </c>
      <c r="T14" s="224" t="s">
        <v>165</v>
      </c>
    </row>
    <row r="15" ht="29.1" customHeight="1" spans="1:20">
      <c r="A15" s="86" t="s">
        <v>141</v>
      </c>
      <c r="B15" s="93">
        <f>C15</f>
        <v>17</v>
      </c>
      <c r="C15" s="93">
        <f>D15-1</f>
        <v>17</v>
      </c>
      <c r="D15" s="101">
        <v>18</v>
      </c>
      <c r="E15" s="93">
        <f>D15</f>
        <v>18</v>
      </c>
      <c r="F15" s="93">
        <f>E15+1.5</f>
        <v>19.5</v>
      </c>
      <c r="G15" s="93">
        <f>F15</f>
        <v>19.5</v>
      </c>
      <c r="H15" s="77"/>
      <c r="I15" s="100" t="s">
        <v>120</v>
      </c>
      <c r="J15" s="100" t="s">
        <v>117</v>
      </c>
      <c r="K15" s="100" t="s">
        <v>132</v>
      </c>
      <c r="L15" s="100" t="s">
        <v>120</v>
      </c>
      <c r="M15" s="100" t="s">
        <v>120</v>
      </c>
      <c r="N15" s="100" t="s">
        <v>117</v>
      </c>
      <c r="O15" s="100" t="s">
        <v>132</v>
      </c>
      <c r="P15" s="100" t="s">
        <v>120</v>
      </c>
      <c r="Q15" s="100" t="s">
        <v>117</v>
      </c>
      <c r="R15" s="95" t="s">
        <v>170</v>
      </c>
      <c r="S15" s="95" t="s">
        <v>117</v>
      </c>
      <c r="T15" s="224" t="s">
        <v>117</v>
      </c>
    </row>
    <row r="16" ht="29.1" customHeight="1" spans="1:20">
      <c r="A16" s="86" t="s">
        <v>173</v>
      </c>
      <c r="B16" s="93">
        <f t="shared" ref="B16:C17" si="2">C16-0.5</f>
        <v>33.5</v>
      </c>
      <c r="C16" s="93">
        <f t="shared" si="2"/>
        <v>34</v>
      </c>
      <c r="D16" s="101">
        <v>34.5</v>
      </c>
      <c r="E16" s="93">
        <f t="shared" ref="E16:G16" si="3">D16+0.5</f>
        <v>35</v>
      </c>
      <c r="F16" s="93">
        <f t="shared" si="3"/>
        <v>35.5</v>
      </c>
      <c r="G16" s="93">
        <f t="shared" si="3"/>
        <v>36</v>
      </c>
      <c r="H16" s="77"/>
      <c r="I16" s="95" t="s">
        <v>117</v>
      </c>
      <c r="J16" s="95" t="s">
        <v>117</v>
      </c>
      <c r="K16" s="95" t="s">
        <v>117</v>
      </c>
      <c r="L16" s="95" t="s">
        <v>117</v>
      </c>
      <c r="M16" s="95" t="s">
        <v>117</v>
      </c>
      <c r="N16" s="95" t="s">
        <v>117</v>
      </c>
      <c r="O16" s="95" t="s">
        <v>117</v>
      </c>
      <c r="P16" s="95" t="s">
        <v>117</v>
      </c>
      <c r="Q16" s="100" t="s">
        <v>117</v>
      </c>
      <c r="R16" s="95" t="s">
        <v>117</v>
      </c>
      <c r="S16" s="225" t="s">
        <v>117</v>
      </c>
      <c r="T16" s="224" t="s">
        <v>117</v>
      </c>
    </row>
    <row r="17" ht="29.1" customHeight="1" spans="1:20">
      <c r="A17" s="86" t="s">
        <v>174</v>
      </c>
      <c r="B17" s="93">
        <f t="shared" si="2"/>
        <v>25</v>
      </c>
      <c r="C17" s="93">
        <f t="shared" si="2"/>
        <v>25.5</v>
      </c>
      <c r="D17" s="101">
        <v>26</v>
      </c>
      <c r="E17" s="93">
        <f>D17+0.5</f>
        <v>26.5</v>
      </c>
      <c r="F17" s="93">
        <f>E17+0.5</f>
        <v>27</v>
      </c>
      <c r="G17" s="93">
        <f>F17+0.75</f>
        <v>27.75</v>
      </c>
      <c r="H17" s="77"/>
      <c r="I17" s="100" t="s">
        <v>117</v>
      </c>
      <c r="J17" s="100" t="s">
        <v>117</v>
      </c>
      <c r="K17" s="100" t="s">
        <v>117</v>
      </c>
      <c r="L17" s="100" t="s">
        <v>117</v>
      </c>
      <c r="M17" s="100" t="s">
        <v>117</v>
      </c>
      <c r="N17" s="100" t="s">
        <v>117</v>
      </c>
      <c r="O17" s="100" t="s">
        <v>117</v>
      </c>
      <c r="P17" s="100" t="s">
        <v>117</v>
      </c>
      <c r="Q17" s="95" t="s">
        <v>117</v>
      </c>
      <c r="R17" s="95" t="s">
        <v>117</v>
      </c>
      <c r="S17" s="225" t="s">
        <v>117</v>
      </c>
      <c r="T17" s="206" t="s">
        <v>117</v>
      </c>
    </row>
    <row r="18" ht="29.1" customHeight="1" spans="1:20">
      <c r="A18" s="103"/>
      <c r="B18" s="104"/>
      <c r="C18" s="105"/>
      <c r="D18" s="105"/>
      <c r="E18" s="106"/>
      <c r="F18" s="106"/>
      <c r="G18" s="107"/>
      <c r="H18" s="109"/>
      <c r="I18" s="213"/>
      <c r="J18" s="213"/>
      <c r="K18" s="214"/>
      <c r="L18" s="215"/>
      <c r="M18" s="112"/>
      <c r="N18" s="112"/>
      <c r="O18" s="112"/>
      <c r="P18" s="112"/>
      <c r="Q18" s="112"/>
      <c r="R18" s="215"/>
      <c r="S18" s="215"/>
      <c r="T18" s="216"/>
    </row>
    <row r="19" spans="1:20">
      <c r="A19" s="114" t="s">
        <v>84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</row>
    <row r="20" spans="1:20">
      <c r="A20" s="62" t="s">
        <v>142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</row>
    <row r="21" spans="1:20">
      <c r="A21" s="115" t="s">
        <v>143</v>
      </c>
      <c r="B21" s="115"/>
      <c r="C21" s="115"/>
      <c r="D21" s="115"/>
      <c r="E21" s="115"/>
      <c r="F21" s="115"/>
      <c r="G21" s="115"/>
      <c r="H21" s="115"/>
      <c r="I21" s="114" t="s">
        <v>144</v>
      </c>
      <c r="J21" s="228">
        <v>46034</v>
      </c>
      <c r="L21" s="116"/>
      <c r="M21" s="114" t="s">
        <v>175</v>
      </c>
      <c r="N21" s="114" t="s">
        <v>176</v>
      </c>
      <c r="O21" s="114"/>
      <c r="P21" s="114"/>
      <c r="Q21" s="114"/>
      <c r="R21" s="114" t="s">
        <v>146</v>
      </c>
      <c r="S21" s="62" t="s">
        <v>147</v>
      </c>
    </row>
    <row r="22" ht="18.95" customHeight="1" spans="1:20">
      <c r="A22" s="62" t="s">
        <v>148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zoomScale="90" zoomScaleNormal="90" topLeftCell="A3" workbookViewId="0">
      <selection activeCell="O15" sqref="O15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3" style="62" customWidth="1"/>
    <col min="9" max="9" width="2.25" style="62" customWidth="1"/>
    <col min="10" max="18" width="6.625" style="62" customWidth="1"/>
    <col min="19" max="16384" width="9" style="62"/>
  </cols>
  <sheetData>
    <row r="1" ht="30" customHeight="1" spans="1:18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ht="29.1" customHeight="1" spans="1:18">
      <c r="A2" s="65" t="s">
        <v>24</v>
      </c>
      <c r="B2" s="66"/>
      <c r="C2" s="66"/>
      <c r="D2" s="67" t="s">
        <v>29</v>
      </c>
      <c r="E2" s="66"/>
      <c r="F2" s="66"/>
      <c r="G2" s="66"/>
      <c r="H2" s="66"/>
      <c r="I2" s="68"/>
      <c r="J2" s="69" t="s">
        <v>20</v>
      </c>
      <c r="K2" s="70"/>
      <c r="L2" s="71"/>
      <c r="M2" s="66" t="s">
        <v>102</v>
      </c>
      <c r="N2" s="66"/>
      <c r="O2" s="66"/>
      <c r="P2" s="66"/>
      <c r="Q2" s="66"/>
      <c r="R2" s="193"/>
    </row>
    <row r="3" ht="29.1" customHeight="1" spans="1:18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194" t="s">
        <v>105</v>
      </c>
      <c r="K3" s="195"/>
      <c r="L3" s="195"/>
      <c r="M3" s="195"/>
      <c r="N3" s="195"/>
      <c r="O3" s="195"/>
      <c r="P3" s="195"/>
      <c r="Q3" s="195"/>
      <c r="R3" s="196"/>
    </row>
    <row r="4" ht="29.1" customHeight="1" spans="1:18">
      <c r="A4" s="75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97" t="s">
        <v>106</v>
      </c>
      <c r="I4" s="77"/>
      <c r="J4" s="82" t="s">
        <v>70</v>
      </c>
      <c r="K4" s="83"/>
      <c r="L4" s="84"/>
      <c r="M4" s="82" t="s">
        <v>71</v>
      </c>
      <c r="N4" s="83"/>
      <c r="O4" s="84"/>
      <c r="P4" s="82" t="s">
        <v>72</v>
      </c>
      <c r="Q4" s="83"/>
      <c r="R4" s="84"/>
    </row>
    <row r="5" ht="29.1" customHeight="1" spans="1:18">
      <c r="A5" s="75"/>
      <c r="B5" s="198"/>
      <c r="C5" s="198"/>
      <c r="D5" s="80"/>
      <c r="E5" s="198"/>
      <c r="F5" s="198"/>
      <c r="G5" s="198"/>
      <c r="H5" s="199"/>
      <c r="I5" s="77"/>
      <c r="J5" s="200"/>
      <c r="K5" s="201"/>
      <c r="L5" s="202"/>
      <c r="M5" s="89"/>
      <c r="N5" s="90"/>
      <c r="O5" s="203"/>
      <c r="P5" s="89"/>
      <c r="Q5" s="90"/>
      <c r="R5" s="91"/>
    </row>
    <row r="6" ht="29.1" customHeight="1" spans="1:18">
      <c r="A6" s="92" t="s">
        <v>115</v>
      </c>
      <c r="B6" s="93">
        <f>C6-1</f>
        <v>66</v>
      </c>
      <c r="C6" s="93">
        <f>D6-2</f>
        <v>67</v>
      </c>
      <c r="D6" s="94">
        <v>69</v>
      </c>
      <c r="E6" s="93">
        <f t="shared" ref="E6:F6" si="0">D6+2</f>
        <v>71</v>
      </c>
      <c r="F6" s="93">
        <f t="shared" si="0"/>
        <v>73</v>
      </c>
      <c r="G6" s="93">
        <f t="shared" ref="G6" si="1">F6+1</f>
        <v>74</v>
      </c>
      <c r="H6" s="409" t="s">
        <v>116</v>
      </c>
      <c r="I6" s="77"/>
      <c r="J6" s="204" t="s">
        <v>164</v>
      </c>
      <c r="K6" s="204" t="s">
        <v>126</v>
      </c>
      <c r="L6" s="95"/>
      <c r="M6" s="95" t="s">
        <v>117</v>
      </c>
      <c r="N6" s="95" t="s">
        <v>164</v>
      </c>
      <c r="O6" s="95"/>
      <c r="P6" s="95" t="s">
        <v>164</v>
      </c>
      <c r="Q6" s="95" t="s">
        <v>126</v>
      </c>
      <c r="R6" s="96"/>
    </row>
    <row r="7" ht="29.1" customHeight="1" spans="1:18">
      <c r="A7" s="86" t="s">
        <v>121</v>
      </c>
      <c r="B7" s="93">
        <f t="shared" ref="B7:C9" si="2">C7-4</f>
        <v>106</v>
      </c>
      <c r="C7" s="93">
        <f t="shared" si="2"/>
        <v>110</v>
      </c>
      <c r="D7" s="97" t="s">
        <v>122</v>
      </c>
      <c r="E7" s="93">
        <f>D7+4</f>
        <v>118</v>
      </c>
      <c r="F7" s="93">
        <f>E7+4</f>
        <v>122</v>
      </c>
      <c r="G7" s="93">
        <f>F7+6</f>
        <v>128</v>
      </c>
      <c r="H7" s="409" t="s">
        <v>116</v>
      </c>
      <c r="I7" s="77"/>
      <c r="J7" s="204" t="s">
        <v>164</v>
      </c>
      <c r="K7" s="204" t="s">
        <v>164</v>
      </c>
      <c r="L7" s="95"/>
      <c r="M7" s="95" t="s">
        <v>164</v>
      </c>
      <c r="N7" s="95" t="s">
        <v>117</v>
      </c>
      <c r="O7" s="95"/>
      <c r="P7" s="95" t="s">
        <v>117</v>
      </c>
      <c r="Q7" s="95" t="s">
        <v>164</v>
      </c>
      <c r="R7" s="96"/>
    </row>
    <row r="8" ht="29.1" customHeight="1" spans="1:18">
      <c r="A8" s="86" t="s">
        <v>124</v>
      </c>
      <c r="B8" s="93">
        <f t="shared" si="2"/>
        <v>104</v>
      </c>
      <c r="C8" s="93">
        <f t="shared" si="2"/>
        <v>108</v>
      </c>
      <c r="D8" s="97" t="s">
        <v>125</v>
      </c>
      <c r="E8" s="93">
        <f>D8+4</f>
        <v>116</v>
      </c>
      <c r="F8" s="93">
        <f>E8+5</f>
        <v>121</v>
      </c>
      <c r="G8" s="93">
        <f>F8+6</f>
        <v>127</v>
      </c>
      <c r="H8" s="409" t="s">
        <v>116</v>
      </c>
      <c r="I8" s="77"/>
      <c r="J8" s="204" t="s">
        <v>126</v>
      </c>
      <c r="K8" s="204" t="s">
        <v>164</v>
      </c>
      <c r="L8" s="95"/>
      <c r="M8" s="95" t="s">
        <v>117</v>
      </c>
      <c r="N8" s="95" t="s">
        <v>164</v>
      </c>
      <c r="O8" s="95"/>
      <c r="P8" s="95" t="s">
        <v>126</v>
      </c>
      <c r="Q8" s="95" t="s">
        <v>164</v>
      </c>
      <c r="R8" s="96"/>
    </row>
    <row r="9" ht="29.1" customHeight="1" spans="1:18">
      <c r="A9" s="86" t="s">
        <v>127</v>
      </c>
      <c r="B9" s="98">
        <f t="shared" si="2"/>
        <v>102</v>
      </c>
      <c r="C9" s="98">
        <f t="shared" si="2"/>
        <v>106</v>
      </c>
      <c r="D9" s="94">
        <v>110</v>
      </c>
      <c r="E9" s="98">
        <f>D9+4</f>
        <v>114</v>
      </c>
      <c r="F9" s="98">
        <f>E9+5</f>
        <v>119</v>
      </c>
      <c r="G9" s="98">
        <f>F9+6</f>
        <v>125</v>
      </c>
      <c r="H9" s="409" t="s">
        <v>116</v>
      </c>
      <c r="I9" s="77"/>
      <c r="J9" s="204" t="s">
        <v>164</v>
      </c>
      <c r="K9" s="204" t="s">
        <v>164</v>
      </c>
      <c r="L9" s="95"/>
      <c r="M9" s="95" t="s">
        <v>117</v>
      </c>
      <c r="N9" s="95" t="s">
        <v>164</v>
      </c>
      <c r="O9" s="95"/>
      <c r="P9" s="95" t="s">
        <v>164</v>
      </c>
      <c r="Q9" s="95" t="s">
        <v>164</v>
      </c>
      <c r="R9" s="96"/>
    </row>
    <row r="10" ht="29.1" customHeight="1" spans="1:18">
      <c r="A10" s="86" t="s">
        <v>129</v>
      </c>
      <c r="B10" s="93">
        <f>C10-1.2</f>
        <v>43.6</v>
      </c>
      <c r="C10" s="93">
        <f>D10-1.2</f>
        <v>44.8</v>
      </c>
      <c r="D10" s="94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409" t="s">
        <v>130</v>
      </c>
      <c r="I10" s="77"/>
      <c r="J10" s="204" t="s">
        <v>117</v>
      </c>
      <c r="K10" s="204" t="s">
        <v>164</v>
      </c>
      <c r="L10" s="95"/>
      <c r="M10" s="95" t="s">
        <v>164</v>
      </c>
      <c r="N10" s="95" t="s">
        <v>117</v>
      </c>
      <c r="O10" s="95"/>
      <c r="P10" s="95" t="s">
        <v>117</v>
      </c>
      <c r="Q10" s="95" t="s">
        <v>117</v>
      </c>
      <c r="R10" s="96"/>
    </row>
    <row r="11" ht="29.1" customHeight="1" spans="1:18">
      <c r="A11" s="86" t="s">
        <v>131</v>
      </c>
      <c r="B11" s="93">
        <f>C11-0.6</f>
        <v>61.2</v>
      </c>
      <c r="C11" s="93">
        <f>D11-1.2</f>
        <v>61.8</v>
      </c>
      <c r="D11" s="94">
        <v>63</v>
      </c>
      <c r="E11" s="93">
        <f>D11+1.2</f>
        <v>64.2</v>
      </c>
      <c r="F11" s="93">
        <f>E11+1.2</f>
        <v>65.4</v>
      </c>
      <c r="G11" s="93">
        <f>F11+0.6</f>
        <v>66</v>
      </c>
      <c r="H11" s="409" t="s">
        <v>130</v>
      </c>
      <c r="I11" s="77"/>
      <c r="J11" s="204" t="s">
        <v>164</v>
      </c>
      <c r="K11" s="204" t="s">
        <v>117</v>
      </c>
      <c r="L11" s="95"/>
      <c r="M11" s="95" t="s">
        <v>164</v>
      </c>
      <c r="N11" s="95" t="s">
        <v>164</v>
      </c>
      <c r="O11" s="95"/>
      <c r="P11" s="95" t="s">
        <v>117</v>
      </c>
      <c r="Q11" s="95" t="s">
        <v>164</v>
      </c>
      <c r="R11" s="96"/>
    </row>
    <row r="12" ht="29.1" customHeight="1" spans="1:18">
      <c r="A12" s="86" t="s">
        <v>133</v>
      </c>
      <c r="B12" s="93">
        <f>C12-0.8</f>
        <v>19.9</v>
      </c>
      <c r="C12" s="93">
        <f>D12-0.8</f>
        <v>20.7</v>
      </c>
      <c r="D12" s="94">
        <v>21.5</v>
      </c>
      <c r="E12" s="93">
        <f>D12+0.8</f>
        <v>22.3</v>
      </c>
      <c r="F12" s="93">
        <f>E12+0.8</f>
        <v>23.1</v>
      </c>
      <c r="G12" s="93">
        <f>F12+1.3</f>
        <v>24.4</v>
      </c>
      <c r="H12" s="409" t="s">
        <v>134</v>
      </c>
      <c r="I12" s="77"/>
      <c r="J12" s="204" t="s">
        <v>117</v>
      </c>
      <c r="K12" s="204" t="s">
        <v>120</v>
      </c>
      <c r="L12" s="95"/>
      <c r="M12" s="95" t="s">
        <v>120</v>
      </c>
      <c r="N12" s="95" t="s">
        <v>117</v>
      </c>
      <c r="O12" s="95"/>
      <c r="P12" s="95" t="s">
        <v>120</v>
      </c>
      <c r="Q12" s="95" t="s">
        <v>117</v>
      </c>
      <c r="R12" s="96"/>
    </row>
    <row r="13" ht="29.1" customHeight="1" spans="1:18">
      <c r="A13" s="86" t="s">
        <v>135</v>
      </c>
      <c r="B13" s="93">
        <f>C13-0.7</f>
        <v>16.1</v>
      </c>
      <c r="C13" s="93">
        <f>D13-0.7</f>
        <v>16.8</v>
      </c>
      <c r="D13" s="94">
        <v>17.5</v>
      </c>
      <c r="E13" s="93">
        <f>D13+0.7</f>
        <v>18.2</v>
      </c>
      <c r="F13" s="93">
        <f>E13+0.7</f>
        <v>18.9</v>
      </c>
      <c r="G13" s="93">
        <f>F13+0.9</f>
        <v>19.8</v>
      </c>
      <c r="H13" s="409" t="s">
        <v>134</v>
      </c>
      <c r="I13" s="77"/>
      <c r="J13" s="204" t="s">
        <v>132</v>
      </c>
      <c r="K13" s="204" t="s">
        <v>117</v>
      </c>
      <c r="L13" s="95"/>
      <c r="M13" s="95" t="s">
        <v>117</v>
      </c>
      <c r="N13" s="95" t="s">
        <v>120</v>
      </c>
      <c r="O13" s="95"/>
      <c r="P13" s="95" t="s">
        <v>117</v>
      </c>
      <c r="Q13" s="95" t="s">
        <v>117</v>
      </c>
      <c r="R13" s="96"/>
    </row>
    <row r="14" ht="29.1" customHeight="1" spans="1:18">
      <c r="A14" s="86" t="s">
        <v>140</v>
      </c>
      <c r="B14" s="93">
        <f>C14-1</f>
        <v>49</v>
      </c>
      <c r="C14" s="93">
        <f>D14-1</f>
        <v>50</v>
      </c>
      <c r="D14" s="94">
        <v>51</v>
      </c>
      <c r="E14" s="93">
        <f>D14+1</f>
        <v>52</v>
      </c>
      <c r="F14" s="93">
        <f>E14+1</f>
        <v>53</v>
      </c>
      <c r="G14" s="93">
        <f>F14+1.5</f>
        <v>54.5</v>
      </c>
      <c r="H14" s="86" t="s">
        <v>139</v>
      </c>
      <c r="I14" s="77"/>
      <c r="J14" s="204" t="s">
        <v>164</v>
      </c>
      <c r="K14" s="204" t="s">
        <v>164</v>
      </c>
      <c r="L14" s="95"/>
      <c r="M14" s="95" t="s">
        <v>164</v>
      </c>
      <c r="N14" s="95" t="s">
        <v>117</v>
      </c>
      <c r="O14" s="95"/>
      <c r="P14" s="95" t="s">
        <v>164</v>
      </c>
      <c r="Q14" s="95" t="s">
        <v>164</v>
      </c>
      <c r="R14" s="96"/>
    </row>
    <row r="15" ht="29.1" customHeight="1" spans="1:18">
      <c r="A15" s="86" t="s">
        <v>141</v>
      </c>
      <c r="B15" s="93">
        <f>C15</f>
        <v>17</v>
      </c>
      <c r="C15" s="93">
        <f>D15-1</f>
        <v>17</v>
      </c>
      <c r="D15" s="101">
        <v>18</v>
      </c>
      <c r="E15" s="93">
        <f>D15</f>
        <v>18</v>
      </c>
      <c r="F15" s="93">
        <f>E15+1.5</f>
        <v>19.5</v>
      </c>
      <c r="G15" s="93">
        <f>F15</f>
        <v>19.5</v>
      </c>
      <c r="H15" s="102" t="s">
        <v>139</v>
      </c>
      <c r="I15" s="77"/>
      <c r="J15" s="204" t="s">
        <v>117</v>
      </c>
      <c r="K15" s="204" t="s">
        <v>117</v>
      </c>
      <c r="L15" s="95"/>
      <c r="M15" s="95" t="s">
        <v>117</v>
      </c>
      <c r="N15" s="95" t="s">
        <v>117</v>
      </c>
      <c r="O15" s="95"/>
      <c r="P15" s="95" t="s">
        <v>117</v>
      </c>
      <c r="Q15" s="95" t="s">
        <v>117</v>
      </c>
      <c r="R15" s="96"/>
    </row>
    <row r="16" ht="29.1" customHeight="1" spans="1:18">
      <c r="A16" s="86" t="s">
        <v>173</v>
      </c>
      <c r="B16" s="93">
        <f t="shared" ref="B16:C17" si="3">C16-0.5</f>
        <v>33.5</v>
      </c>
      <c r="C16" s="93">
        <f t="shared" si="3"/>
        <v>34</v>
      </c>
      <c r="D16" s="101">
        <v>34.5</v>
      </c>
      <c r="E16" s="93">
        <f t="shared" ref="E16:G16" si="4">D16+0.5</f>
        <v>35</v>
      </c>
      <c r="F16" s="93">
        <f t="shared" si="4"/>
        <v>35.5</v>
      </c>
      <c r="G16" s="93">
        <f t="shared" si="4"/>
        <v>36</v>
      </c>
      <c r="H16" s="102" t="s">
        <v>139</v>
      </c>
      <c r="I16" s="77"/>
      <c r="J16" s="204" t="s">
        <v>132</v>
      </c>
      <c r="K16" s="204" t="s">
        <v>132</v>
      </c>
      <c r="L16" s="100"/>
      <c r="M16" s="100" t="s">
        <v>132</v>
      </c>
      <c r="N16" s="100" t="s">
        <v>132</v>
      </c>
      <c r="O16" s="100"/>
      <c r="P16" s="100" t="s">
        <v>117</v>
      </c>
      <c r="Q16" s="100" t="s">
        <v>120</v>
      </c>
      <c r="R16" s="205"/>
    </row>
    <row r="17" ht="29.1" customHeight="1" spans="1:19">
      <c r="A17" s="86" t="s">
        <v>174</v>
      </c>
      <c r="B17" s="93">
        <f t="shared" si="3"/>
        <v>25</v>
      </c>
      <c r="C17" s="93">
        <f t="shared" si="3"/>
        <v>25.5</v>
      </c>
      <c r="D17" s="101">
        <v>26</v>
      </c>
      <c r="E17" s="93">
        <f>D17+0.5</f>
        <v>26.5</v>
      </c>
      <c r="F17" s="93">
        <f>E17+0.5</f>
        <v>27</v>
      </c>
      <c r="G17" s="93">
        <f>F17+0.75</f>
        <v>27.75</v>
      </c>
      <c r="H17" s="102" t="s">
        <v>139</v>
      </c>
      <c r="I17" s="77"/>
      <c r="J17" s="204" t="s">
        <v>117</v>
      </c>
      <c r="K17" s="204" t="s">
        <v>120</v>
      </c>
      <c r="L17" s="100"/>
      <c r="M17" s="100" t="s">
        <v>117</v>
      </c>
      <c r="N17" s="100" t="s">
        <v>117</v>
      </c>
      <c r="O17" s="100"/>
      <c r="P17" s="100" t="s">
        <v>120</v>
      </c>
      <c r="Q17" s="100" t="s">
        <v>117</v>
      </c>
      <c r="R17" s="206"/>
    </row>
    <row r="18" ht="29.1" customHeight="1" spans="1:19">
      <c r="A18" s="86" t="s">
        <v>137</v>
      </c>
      <c r="B18" s="93">
        <f>C18-0.5</f>
        <v>10.5</v>
      </c>
      <c r="C18" s="93">
        <f>D18-0.5</f>
        <v>11</v>
      </c>
      <c r="D18" s="94">
        <v>11.5</v>
      </c>
      <c r="E18" s="93">
        <f>D18+0.5</f>
        <v>12</v>
      </c>
      <c r="F18" s="93">
        <f>E18+0.5</f>
        <v>12.5</v>
      </c>
      <c r="G18" s="99">
        <f>F18+0.7</f>
        <v>13.2</v>
      </c>
      <c r="H18" s="409" t="s">
        <v>134</v>
      </c>
      <c r="I18" s="77"/>
      <c r="J18" s="204" t="s">
        <v>132</v>
      </c>
      <c r="K18" s="204" t="s">
        <v>117</v>
      </c>
      <c r="L18" s="95"/>
      <c r="M18" s="95" t="s">
        <v>117</v>
      </c>
      <c r="N18" s="95" t="s">
        <v>132</v>
      </c>
      <c r="O18" s="95"/>
      <c r="P18" s="95" t="s">
        <v>120</v>
      </c>
      <c r="Q18" s="95" t="s">
        <v>117</v>
      </c>
      <c r="R18" s="207"/>
    </row>
    <row r="19" ht="29.1" customHeight="1" spans="1:19">
      <c r="A19" s="208"/>
      <c r="B19" s="209"/>
      <c r="C19" s="210"/>
      <c r="D19" s="210"/>
      <c r="E19" s="210"/>
      <c r="F19" s="210"/>
      <c r="G19" s="211"/>
      <c r="H19" s="212"/>
      <c r="I19" s="77"/>
      <c r="J19" s="204"/>
      <c r="K19" s="204"/>
      <c r="L19" s="100"/>
      <c r="M19" s="100"/>
      <c r="N19" s="100"/>
      <c r="O19" s="100"/>
      <c r="P19" s="100"/>
      <c r="Q19" s="100"/>
      <c r="R19" s="206"/>
    </row>
    <row r="20" ht="29.1" customHeight="1" spans="1:19">
      <c r="A20" s="103"/>
      <c r="B20" s="104"/>
      <c r="C20" s="105"/>
      <c r="D20" s="105"/>
      <c r="E20" s="106"/>
      <c r="F20" s="106"/>
      <c r="G20" s="107"/>
      <c r="H20" s="108"/>
      <c r="I20" s="109"/>
      <c r="J20" s="213"/>
      <c r="K20" s="213"/>
      <c r="L20" s="214"/>
      <c r="M20" s="215"/>
      <c r="N20" s="112"/>
      <c r="O20" s="215"/>
      <c r="P20" s="215"/>
      <c r="Q20" s="215"/>
      <c r="R20" s="216"/>
    </row>
    <row r="21" ht="15" spans="1:19">
      <c r="A21" s="114" t="s">
        <v>84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</row>
    <row r="22" ht="14.25" spans="1:19">
      <c r="A22" s="62" t="s">
        <v>142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</row>
    <row r="23" ht="14.25" spans="1:19">
      <c r="A23" s="115" t="s">
        <v>143</v>
      </c>
      <c r="B23" s="115"/>
      <c r="C23" s="115"/>
      <c r="D23" s="115"/>
      <c r="E23" s="115"/>
      <c r="F23" s="115"/>
      <c r="G23" s="115"/>
      <c r="H23" s="115"/>
      <c r="I23" s="115"/>
      <c r="J23" s="63" t="s">
        <v>177</v>
      </c>
      <c r="K23" s="63"/>
      <c r="L23" s="63"/>
      <c r="N23" s="114" t="s">
        <v>178</v>
      </c>
      <c r="O23" s="114"/>
      <c r="P23" s="114"/>
      <c r="Q23" s="114" t="s">
        <v>146</v>
      </c>
      <c r="S23" s="62" t="s">
        <v>147</v>
      </c>
    </row>
    <row r="24" ht="18.95" customHeight="1" spans="1:19">
      <c r="A24" s="62" t="s">
        <v>148</v>
      </c>
    </row>
  </sheetData>
  <mergeCells count="17">
    <mergeCell ref="A1:R1"/>
    <mergeCell ref="B2:C2"/>
    <mergeCell ref="E2:H2"/>
    <mergeCell ref="J2:L2"/>
    <mergeCell ref="M2:R2"/>
    <mergeCell ref="B3:H3"/>
    <mergeCell ref="J3:R3"/>
    <mergeCell ref="J4:L4"/>
    <mergeCell ref="M4:O4"/>
    <mergeCell ref="P4:R4"/>
    <mergeCell ref="J5:L5"/>
    <mergeCell ref="M5:O5"/>
    <mergeCell ref="P5:R5"/>
    <mergeCell ref="J23:L23"/>
    <mergeCell ref="A3:A5"/>
    <mergeCell ref="H4:H5"/>
    <mergeCell ref="I2:I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R18" sqref="R18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9.1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18</v>
      </c>
      <c r="B2" s="121"/>
      <c r="C2" s="121"/>
      <c r="D2" s="122" t="s">
        <v>24</v>
      </c>
      <c r="E2" s="123"/>
      <c r="F2" s="124" t="s">
        <v>180</v>
      </c>
      <c r="G2" s="125"/>
      <c r="H2" s="125"/>
      <c r="I2" s="126" t="s">
        <v>20</v>
      </c>
      <c r="J2" s="125"/>
      <c r="K2" s="127"/>
    </row>
    <row r="3" spans="1:11">
      <c r="A3" s="128" t="s">
        <v>35</v>
      </c>
      <c r="B3" s="129"/>
      <c r="C3" s="129"/>
      <c r="D3" s="130" t="s">
        <v>181</v>
      </c>
      <c r="E3" s="131"/>
      <c r="F3" s="132"/>
      <c r="G3" s="132"/>
      <c r="H3" s="133" t="s">
        <v>182</v>
      </c>
      <c r="I3" s="133"/>
      <c r="J3" s="133"/>
      <c r="K3" s="134"/>
    </row>
    <row r="4" spans="1:11">
      <c r="A4" s="135" t="s">
        <v>32</v>
      </c>
      <c r="B4" s="136"/>
      <c r="C4" s="136"/>
      <c r="D4" s="137" t="s">
        <v>183</v>
      </c>
      <c r="E4" s="132"/>
      <c r="F4" s="132"/>
      <c r="G4" s="132"/>
      <c r="H4" s="137" t="s">
        <v>184</v>
      </c>
      <c r="I4" s="137"/>
      <c r="J4" s="138" t="s">
        <v>27</v>
      </c>
      <c r="K4" s="139" t="s">
        <v>28</v>
      </c>
    </row>
    <row r="5" spans="1:11">
      <c r="A5" s="135" t="s">
        <v>185</v>
      </c>
      <c r="B5" s="129"/>
      <c r="C5" s="129"/>
      <c r="D5" s="130" t="s">
        <v>186</v>
      </c>
      <c r="E5" s="130" t="s">
        <v>187</v>
      </c>
      <c r="F5" s="130" t="s">
        <v>188</v>
      </c>
      <c r="G5" s="130" t="s">
        <v>189</v>
      </c>
      <c r="H5" s="137" t="s">
        <v>190</v>
      </c>
      <c r="I5" s="137"/>
      <c r="J5" s="138" t="s">
        <v>27</v>
      </c>
      <c r="K5" s="139" t="s">
        <v>28</v>
      </c>
    </row>
    <row r="6" ht="15" spans="1:11">
      <c r="A6" s="140" t="s">
        <v>191</v>
      </c>
      <c r="B6" s="141"/>
      <c r="C6" s="141"/>
      <c r="D6" s="142" t="s">
        <v>192</v>
      </c>
      <c r="E6" s="143"/>
      <c r="F6" s="144"/>
      <c r="G6" s="142"/>
      <c r="H6" s="145" t="s">
        <v>193</v>
      </c>
      <c r="I6" s="145"/>
      <c r="J6" s="144" t="s">
        <v>27</v>
      </c>
      <c r="K6" s="146" t="s">
        <v>28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194</v>
      </c>
      <c r="B8" s="124" t="s">
        <v>195</v>
      </c>
      <c r="C8" s="124" t="s">
        <v>196</v>
      </c>
      <c r="D8" s="124" t="s">
        <v>197</v>
      </c>
      <c r="E8" s="124" t="s">
        <v>198</v>
      </c>
      <c r="F8" s="124" t="s">
        <v>199</v>
      </c>
      <c r="G8" s="151"/>
      <c r="H8" s="152"/>
      <c r="I8" s="152"/>
      <c r="J8" s="152"/>
      <c r="K8" s="153"/>
    </row>
    <row r="9" spans="1:11">
      <c r="A9" s="135" t="s">
        <v>200</v>
      </c>
      <c r="B9" s="137"/>
      <c r="C9" s="138" t="s">
        <v>27</v>
      </c>
      <c r="D9" s="138" t="s">
        <v>28</v>
      </c>
      <c r="E9" s="130" t="s">
        <v>201</v>
      </c>
      <c r="F9" s="154" t="s">
        <v>202</v>
      </c>
      <c r="G9" s="155"/>
      <c r="H9" s="156"/>
      <c r="I9" s="156"/>
      <c r="J9" s="156"/>
      <c r="K9" s="157"/>
    </row>
    <row r="10" spans="1:11">
      <c r="A10" s="135" t="s">
        <v>203</v>
      </c>
      <c r="B10" s="137"/>
      <c r="C10" s="138" t="s">
        <v>27</v>
      </c>
      <c r="D10" s="138" t="s">
        <v>28</v>
      </c>
      <c r="E10" s="130" t="s">
        <v>204</v>
      </c>
      <c r="F10" s="154" t="s">
        <v>205</v>
      </c>
      <c r="G10" s="155" t="s">
        <v>206</v>
      </c>
      <c r="H10" s="156"/>
      <c r="I10" s="156"/>
      <c r="J10" s="156"/>
      <c r="K10" s="157"/>
    </row>
    <row r="11" spans="1:11">
      <c r="A11" s="158" t="s">
        <v>156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8" t="s">
        <v>47</v>
      </c>
      <c r="B12" s="138" t="s">
        <v>43</v>
      </c>
      <c r="C12" s="138" t="s">
        <v>44</v>
      </c>
      <c r="D12" s="154"/>
      <c r="E12" s="130" t="s">
        <v>45</v>
      </c>
      <c r="F12" s="138" t="s">
        <v>43</v>
      </c>
      <c r="G12" s="138" t="s">
        <v>44</v>
      </c>
      <c r="H12" s="138"/>
      <c r="I12" s="130" t="s">
        <v>207</v>
      </c>
      <c r="J12" s="138" t="s">
        <v>43</v>
      </c>
      <c r="K12" s="139" t="s">
        <v>44</v>
      </c>
    </row>
    <row r="13" spans="1:11">
      <c r="A13" s="128" t="s">
        <v>50</v>
      </c>
      <c r="B13" s="138" t="s">
        <v>43</v>
      </c>
      <c r="C13" s="138" t="s">
        <v>44</v>
      </c>
      <c r="D13" s="154"/>
      <c r="E13" s="130" t="s">
        <v>55</v>
      </c>
      <c r="F13" s="138" t="s">
        <v>43</v>
      </c>
      <c r="G13" s="138" t="s">
        <v>44</v>
      </c>
      <c r="H13" s="138"/>
      <c r="I13" s="130" t="s">
        <v>208</v>
      </c>
      <c r="J13" s="138" t="s">
        <v>43</v>
      </c>
      <c r="K13" s="139" t="s">
        <v>44</v>
      </c>
    </row>
    <row r="14" ht="15" spans="1:11">
      <c r="A14" s="140" t="s">
        <v>209</v>
      </c>
      <c r="B14" s="144" t="s">
        <v>43</v>
      </c>
      <c r="C14" s="144" t="s">
        <v>44</v>
      </c>
      <c r="D14" s="143"/>
      <c r="E14" s="142" t="s">
        <v>210</v>
      </c>
      <c r="F14" s="144" t="s">
        <v>43</v>
      </c>
      <c r="G14" s="144" t="s">
        <v>44</v>
      </c>
      <c r="H14" s="144"/>
      <c r="I14" s="142" t="s">
        <v>211</v>
      </c>
      <c r="J14" s="144" t="s">
        <v>43</v>
      </c>
      <c r="K14" s="146" t="s">
        <v>44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0" t="s">
        <v>212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1"/>
    </row>
    <row r="17" spans="1:11">
      <c r="A17" s="135" t="s">
        <v>213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2"/>
    </row>
    <row r="18" spans="1:11">
      <c r="A18" s="135" t="s">
        <v>214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2"/>
    </row>
    <row r="19" spans="1:11">
      <c r="A19" s="163"/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6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6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9"/>
    </row>
    <row r="24" spans="1:11">
      <c r="A24" s="135" t="s">
        <v>83</v>
      </c>
      <c r="B24" s="137"/>
      <c r="C24" s="138" t="s">
        <v>27</v>
      </c>
      <c r="D24" s="138" t="s">
        <v>28</v>
      </c>
      <c r="E24" s="133"/>
      <c r="F24" s="133"/>
      <c r="G24" s="133"/>
      <c r="H24" s="133"/>
      <c r="I24" s="133"/>
      <c r="J24" s="133"/>
      <c r="K24" s="134"/>
    </row>
    <row r="25" ht="15" spans="1:11">
      <c r="A25" s="170" t="s">
        <v>215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2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216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/>
    </row>
    <row r="28" spans="1:11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9"/>
    </row>
    <row r="29" spans="1:1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9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ht="23.1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1">
      <c r="A37" s="184" t="s">
        <v>217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ht="18.75" customHeight="1" spans="1:11">
      <c r="A38" s="135" t="s">
        <v>218</v>
      </c>
      <c r="B38" s="137"/>
      <c r="C38" s="137"/>
      <c r="D38" s="133" t="s">
        <v>219</v>
      </c>
      <c r="E38" s="133"/>
      <c r="F38" s="187" t="s">
        <v>220</v>
      </c>
      <c r="G38" s="188"/>
      <c r="H38" s="137" t="s">
        <v>221</v>
      </c>
      <c r="I38" s="137"/>
      <c r="J38" s="137" t="s">
        <v>222</v>
      </c>
      <c r="K38" s="162"/>
    </row>
    <row r="39" ht="18.75" customHeight="1" spans="1:11">
      <c r="A39" s="135" t="s">
        <v>84</v>
      </c>
      <c r="B39" s="137" t="s">
        <v>223</v>
      </c>
      <c r="C39" s="137"/>
      <c r="D39" s="137"/>
      <c r="E39" s="137"/>
      <c r="F39" s="137"/>
      <c r="G39" s="137"/>
      <c r="H39" s="137"/>
      <c r="I39" s="137"/>
      <c r="J39" s="137"/>
      <c r="K39" s="162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2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2"/>
    </row>
    <row r="42" ht="32.1" customHeight="1" spans="1:11">
      <c r="A42" s="140" t="s">
        <v>92</v>
      </c>
      <c r="B42" s="189" t="s">
        <v>224</v>
      </c>
      <c r="C42" s="189"/>
      <c r="D42" s="142" t="s">
        <v>225</v>
      </c>
      <c r="E42" s="143"/>
      <c r="F42" s="142" t="s">
        <v>95</v>
      </c>
      <c r="G42" s="190"/>
      <c r="H42" s="191" t="s">
        <v>96</v>
      </c>
      <c r="I42" s="191"/>
      <c r="J42" s="189"/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zoomScale="90" zoomScaleNormal="90" topLeftCell="A3" workbookViewId="0">
      <selection activeCell="A14" sqref="A14:H14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2.75" style="62" customWidth="1"/>
    <col min="9" max="9" width="1.375" style="62" customWidth="1"/>
    <col min="10" max="24" width="6.625" style="62" customWidth="1"/>
    <col min="25" max="16384" width="9" style="62"/>
  </cols>
  <sheetData>
    <row r="1" ht="30" customHeight="1" spans="1:24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ht="29.1" customHeight="1" spans="1:24">
      <c r="A2" s="65" t="s">
        <v>24</v>
      </c>
      <c r="B2" s="66" t="s">
        <v>100</v>
      </c>
      <c r="C2" s="66"/>
      <c r="D2" s="67" t="s">
        <v>29</v>
      </c>
      <c r="E2" s="66" t="s">
        <v>101</v>
      </c>
      <c r="F2" s="66"/>
      <c r="G2" s="66"/>
      <c r="H2" s="66"/>
      <c r="I2" s="68"/>
      <c r="J2" s="69" t="s">
        <v>20</v>
      </c>
      <c r="K2" s="70"/>
      <c r="L2" s="70"/>
      <c r="M2" s="71"/>
      <c r="N2" s="72" t="s">
        <v>102</v>
      </c>
      <c r="O2" s="73"/>
      <c r="P2" s="73"/>
      <c r="Q2" s="73"/>
      <c r="R2" s="73"/>
      <c r="S2" s="73"/>
      <c r="T2" s="73"/>
      <c r="U2" s="73"/>
      <c r="V2" s="73"/>
      <c r="W2" s="73"/>
      <c r="X2" s="74"/>
    </row>
    <row r="3" ht="29.1" customHeight="1" spans="1:24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76" t="s">
        <v>105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8"/>
    </row>
    <row r="4" ht="29.1" customHeight="1" spans="1:24">
      <c r="A4" s="75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81" t="s">
        <v>106</v>
      </c>
      <c r="I4" s="77"/>
      <c r="J4" s="82" t="s">
        <v>71</v>
      </c>
      <c r="K4" s="83"/>
      <c r="L4" s="84"/>
      <c r="M4" s="82" t="s">
        <v>72</v>
      </c>
      <c r="N4" s="83"/>
      <c r="O4" s="84"/>
      <c r="P4" s="82" t="s">
        <v>73</v>
      </c>
      <c r="Q4" s="83"/>
      <c r="R4" s="84"/>
      <c r="S4" s="82" t="s">
        <v>74</v>
      </c>
      <c r="T4" s="83"/>
      <c r="U4" s="84"/>
      <c r="V4" s="82" t="s">
        <v>75</v>
      </c>
      <c r="W4" s="83"/>
      <c r="X4" s="84"/>
    </row>
    <row r="5" ht="29.1" customHeight="1" spans="1:24">
      <c r="A5" s="75"/>
      <c r="B5" s="85" t="s">
        <v>109</v>
      </c>
      <c r="C5" s="86" t="s">
        <v>110</v>
      </c>
      <c r="D5" s="87" t="s">
        <v>111</v>
      </c>
      <c r="E5" s="86" t="s">
        <v>112</v>
      </c>
      <c r="F5" s="86" t="s">
        <v>113</v>
      </c>
      <c r="G5" s="86" t="s">
        <v>114</v>
      </c>
      <c r="H5" s="88"/>
      <c r="I5" s="77"/>
      <c r="J5" s="82"/>
      <c r="K5" s="83"/>
      <c r="L5" s="84"/>
      <c r="M5" s="82"/>
      <c r="N5" s="83"/>
      <c r="O5" s="84"/>
      <c r="P5" s="82"/>
      <c r="Q5" s="83"/>
      <c r="R5" s="84"/>
      <c r="S5" s="82"/>
      <c r="T5" s="83"/>
      <c r="U5" s="84"/>
      <c r="V5" s="89"/>
      <c r="W5" s="90"/>
      <c r="X5" s="91"/>
    </row>
    <row r="6" ht="29.1" customHeight="1" spans="1:24">
      <c r="A6" s="92" t="s">
        <v>115</v>
      </c>
      <c r="B6" s="93">
        <f>C6-1</f>
        <v>66</v>
      </c>
      <c r="C6" s="93">
        <f>D6-2</f>
        <v>67</v>
      </c>
      <c r="D6" s="94">
        <v>69</v>
      </c>
      <c r="E6" s="93">
        <f t="shared" ref="E6:F6" si="0">D6+2</f>
        <v>71</v>
      </c>
      <c r="F6" s="93">
        <f t="shared" si="0"/>
        <v>73</v>
      </c>
      <c r="G6" s="93">
        <f t="shared" ref="G6" si="1">F6+1</f>
        <v>74</v>
      </c>
      <c r="H6" s="409" t="s">
        <v>116</v>
      </c>
      <c r="I6" s="77"/>
      <c r="J6" s="95" t="s">
        <v>164</v>
      </c>
      <c r="K6" s="95" t="s">
        <v>126</v>
      </c>
      <c r="L6" s="95" t="s">
        <v>226</v>
      </c>
      <c r="M6" s="95" t="s">
        <v>126</v>
      </c>
      <c r="N6" s="95" t="s">
        <v>166</v>
      </c>
      <c r="O6" s="95" t="s">
        <v>164</v>
      </c>
      <c r="P6" s="95" t="s">
        <v>164</v>
      </c>
      <c r="Q6" s="95" t="s">
        <v>226</v>
      </c>
      <c r="R6" s="95" t="s">
        <v>164</v>
      </c>
      <c r="S6" s="95" t="s">
        <v>164</v>
      </c>
      <c r="T6" s="95" t="s">
        <v>226</v>
      </c>
      <c r="U6" s="95" t="s">
        <v>164</v>
      </c>
      <c r="V6" s="95" t="s">
        <v>226</v>
      </c>
      <c r="W6" s="95" t="s">
        <v>164</v>
      </c>
      <c r="X6" s="96" t="s">
        <v>226</v>
      </c>
    </row>
    <row r="7" ht="29.1" customHeight="1" spans="1:24">
      <c r="A7" s="86" t="s">
        <v>121</v>
      </c>
      <c r="B7" s="93">
        <f t="shared" ref="B7:C9" si="2">C7-4</f>
        <v>106</v>
      </c>
      <c r="C7" s="93">
        <f t="shared" si="2"/>
        <v>110</v>
      </c>
      <c r="D7" s="97" t="s">
        <v>122</v>
      </c>
      <c r="E7" s="93">
        <f>D7+4</f>
        <v>118</v>
      </c>
      <c r="F7" s="93">
        <f>E7+4</f>
        <v>122</v>
      </c>
      <c r="G7" s="93">
        <f>F7+6</f>
        <v>128</v>
      </c>
      <c r="H7" s="409" t="s">
        <v>116</v>
      </c>
      <c r="I7" s="77"/>
      <c r="J7" s="95" t="s">
        <v>164</v>
      </c>
      <c r="K7" s="95" t="s">
        <v>126</v>
      </c>
      <c r="L7" s="95" t="s">
        <v>164</v>
      </c>
      <c r="M7" s="95" t="s">
        <v>166</v>
      </c>
      <c r="N7" s="95" t="s">
        <v>167</v>
      </c>
      <c r="O7" s="95" t="s">
        <v>226</v>
      </c>
      <c r="P7" s="95" t="s">
        <v>164</v>
      </c>
      <c r="Q7" s="95" t="s">
        <v>164</v>
      </c>
      <c r="R7" s="95" t="s">
        <v>226</v>
      </c>
      <c r="S7" s="95" t="s">
        <v>226</v>
      </c>
      <c r="T7" s="95" t="s">
        <v>164</v>
      </c>
      <c r="U7" s="95" t="s">
        <v>226</v>
      </c>
      <c r="V7" s="95" t="s">
        <v>226</v>
      </c>
      <c r="W7" s="95" t="s">
        <v>126</v>
      </c>
      <c r="X7" s="96" t="s">
        <v>166</v>
      </c>
    </row>
    <row r="8" ht="29.1" customHeight="1" spans="1:24">
      <c r="A8" s="86" t="s">
        <v>124</v>
      </c>
      <c r="B8" s="93">
        <f t="shared" si="2"/>
        <v>104</v>
      </c>
      <c r="C8" s="93">
        <f t="shared" si="2"/>
        <v>108</v>
      </c>
      <c r="D8" s="97" t="s">
        <v>125</v>
      </c>
      <c r="E8" s="93">
        <f>D8+4</f>
        <v>116</v>
      </c>
      <c r="F8" s="93">
        <f>E8+5</f>
        <v>121</v>
      </c>
      <c r="G8" s="93">
        <f>F8+6</f>
        <v>127</v>
      </c>
      <c r="H8" s="409" t="s">
        <v>116</v>
      </c>
      <c r="I8" s="77"/>
      <c r="J8" s="95" t="s">
        <v>126</v>
      </c>
      <c r="K8" s="95" t="s">
        <v>166</v>
      </c>
      <c r="L8" s="95" t="s">
        <v>123</v>
      </c>
      <c r="M8" s="95" t="s">
        <v>170</v>
      </c>
      <c r="N8" s="95" t="s">
        <v>226</v>
      </c>
      <c r="O8" s="95" t="s">
        <v>123</v>
      </c>
      <c r="P8" s="95" t="s">
        <v>164</v>
      </c>
      <c r="Q8" s="95" t="s">
        <v>226</v>
      </c>
      <c r="R8" s="95" t="s">
        <v>123</v>
      </c>
      <c r="S8" s="95" t="s">
        <v>226</v>
      </c>
      <c r="T8" s="95" t="s">
        <v>226</v>
      </c>
      <c r="U8" s="95" t="s">
        <v>164</v>
      </c>
      <c r="V8" s="95" t="s">
        <v>226</v>
      </c>
      <c r="W8" s="95" t="s">
        <v>164</v>
      </c>
      <c r="X8" s="96" t="s">
        <v>226</v>
      </c>
    </row>
    <row r="9" ht="29.1" customHeight="1" spans="1:24">
      <c r="A9" s="86" t="s">
        <v>127</v>
      </c>
      <c r="B9" s="98">
        <f t="shared" si="2"/>
        <v>102</v>
      </c>
      <c r="C9" s="98">
        <f t="shared" si="2"/>
        <v>106</v>
      </c>
      <c r="D9" s="94">
        <v>110</v>
      </c>
      <c r="E9" s="98">
        <f>D9+4</f>
        <v>114</v>
      </c>
      <c r="F9" s="98">
        <f>E9+5</f>
        <v>119</v>
      </c>
      <c r="G9" s="98">
        <f>F9+6</f>
        <v>125</v>
      </c>
      <c r="H9" s="409" t="s">
        <v>116</v>
      </c>
      <c r="I9" s="77"/>
      <c r="J9" s="95" t="s">
        <v>169</v>
      </c>
      <c r="K9" s="95" t="s">
        <v>168</v>
      </c>
      <c r="L9" s="95" t="s">
        <v>172</v>
      </c>
      <c r="M9" s="95" t="s">
        <v>226</v>
      </c>
      <c r="N9" s="95" t="s">
        <v>123</v>
      </c>
      <c r="O9" s="95" t="s">
        <v>226</v>
      </c>
      <c r="P9" s="95" t="s">
        <v>123</v>
      </c>
      <c r="Q9" s="95" t="s">
        <v>164</v>
      </c>
      <c r="R9" s="95" t="s">
        <v>226</v>
      </c>
      <c r="S9" s="95" t="s">
        <v>226</v>
      </c>
      <c r="T9" s="95" t="s">
        <v>164</v>
      </c>
      <c r="U9" s="95" t="s">
        <v>226</v>
      </c>
      <c r="V9" s="95" t="s">
        <v>164</v>
      </c>
      <c r="W9" s="95" t="s">
        <v>226</v>
      </c>
      <c r="X9" s="96" t="s">
        <v>226</v>
      </c>
    </row>
    <row r="10" ht="29.1" customHeight="1" spans="1:24">
      <c r="A10" s="86" t="s">
        <v>129</v>
      </c>
      <c r="B10" s="93">
        <f>C10-1.2</f>
        <v>43.6</v>
      </c>
      <c r="C10" s="93">
        <f>D10-1.2</f>
        <v>44.8</v>
      </c>
      <c r="D10" s="94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409" t="s">
        <v>130</v>
      </c>
      <c r="I10" s="77"/>
      <c r="J10" s="95" t="s">
        <v>164</v>
      </c>
      <c r="K10" s="95" t="s">
        <v>132</v>
      </c>
      <c r="L10" s="95" t="s">
        <v>226</v>
      </c>
      <c r="M10" s="95" t="s">
        <v>120</v>
      </c>
      <c r="N10" s="95" t="s">
        <v>226</v>
      </c>
      <c r="O10" s="95" t="s">
        <v>165</v>
      </c>
      <c r="P10" s="95" t="s">
        <v>226</v>
      </c>
      <c r="Q10" s="95" t="s">
        <v>123</v>
      </c>
      <c r="R10" s="95" t="s">
        <v>120</v>
      </c>
      <c r="S10" s="95" t="s">
        <v>226</v>
      </c>
      <c r="T10" s="95" t="s">
        <v>226</v>
      </c>
      <c r="U10" s="95" t="s">
        <v>120</v>
      </c>
      <c r="V10" s="95" t="s">
        <v>226</v>
      </c>
      <c r="W10" s="95" t="s">
        <v>226</v>
      </c>
      <c r="X10" s="96" t="s">
        <v>226</v>
      </c>
    </row>
    <row r="11" ht="29.1" customHeight="1" spans="1:24">
      <c r="A11" s="86" t="s">
        <v>131</v>
      </c>
      <c r="B11" s="93">
        <f>C11-0.6</f>
        <v>61.2</v>
      </c>
      <c r="C11" s="93">
        <f>D11-1.2</f>
        <v>61.8</v>
      </c>
      <c r="D11" s="94">
        <v>63</v>
      </c>
      <c r="E11" s="93">
        <f>D11+1.2</f>
        <v>64.2</v>
      </c>
      <c r="F11" s="93">
        <f>E11+1.2</f>
        <v>65.4</v>
      </c>
      <c r="G11" s="93">
        <f>F11+0.6</f>
        <v>66</v>
      </c>
      <c r="H11" s="409" t="s">
        <v>130</v>
      </c>
      <c r="I11" s="77"/>
      <c r="J11" s="95" t="s">
        <v>164</v>
      </c>
      <c r="K11" s="95" t="s">
        <v>226</v>
      </c>
      <c r="L11" s="95" t="s">
        <v>164</v>
      </c>
      <c r="M11" s="95" t="s">
        <v>226</v>
      </c>
      <c r="N11" s="95" t="s">
        <v>165</v>
      </c>
      <c r="O11" s="95" t="s">
        <v>164</v>
      </c>
      <c r="P11" s="95" t="s">
        <v>226</v>
      </c>
      <c r="Q11" s="95" t="s">
        <v>164</v>
      </c>
      <c r="R11" s="95" t="s">
        <v>226</v>
      </c>
      <c r="S11" s="95" t="s">
        <v>164</v>
      </c>
      <c r="T11" s="95" t="s">
        <v>226</v>
      </c>
      <c r="U11" s="95" t="s">
        <v>226</v>
      </c>
      <c r="V11" s="95" t="s">
        <v>164</v>
      </c>
      <c r="W11" s="95" t="s">
        <v>226</v>
      </c>
      <c r="X11" s="96" t="s">
        <v>123</v>
      </c>
    </row>
    <row r="12" ht="29.1" customHeight="1" spans="1:24">
      <c r="A12" s="86" t="s">
        <v>133</v>
      </c>
      <c r="B12" s="93">
        <f>C12-0.8</f>
        <v>19.9</v>
      </c>
      <c r="C12" s="93">
        <f>D12-0.8</f>
        <v>20.7</v>
      </c>
      <c r="D12" s="94">
        <v>21.5</v>
      </c>
      <c r="E12" s="93">
        <f>D12+0.8</f>
        <v>22.3</v>
      </c>
      <c r="F12" s="93">
        <f>E12+0.8</f>
        <v>23.1</v>
      </c>
      <c r="G12" s="93">
        <f>F12+1.3</f>
        <v>24.4</v>
      </c>
      <c r="H12" s="409" t="s">
        <v>134</v>
      </c>
      <c r="I12" s="77"/>
      <c r="J12" s="95" t="s">
        <v>170</v>
      </c>
      <c r="K12" s="95" t="s">
        <v>226</v>
      </c>
      <c r="L12" s="95" t="s">
        <v>226</v>
      </c>
      <c r="M12" s="95" t="s">
        <v>170</v>
      </c>
      <c r="N12" s="95" t="s">
        <v>132</v>
      </c>
      <c r="O12" s="95" t="s">
        <v>226</v>
      </c>
      <c r="P12" s="95" t="s">
        <v>226</v>
      </c>
      <c r="Q12" s="95" t="s">
        <v>226</v>
      </c>
      <c r="R12" s="95" t="s">
        <v>226</v>
      </c>
      <c r="S12" s="95" t="s">
        <v>226</v>
      </c>
      <c r="T12" s="95" t="s">
        <v>120</v>
      </c>
      <c r="U12" s="95" t="s">
        <v>226</v>
      </c>
      <c r="V12" s="95" t="s">
        <v>226</v>
      </c>
      <c r="W12" s="95" t="s">
        <v>226</v>
      </c>
      <c r="X12" s="96" t="s">
        <v>226</v>
      </c>
    </row>
    <row r="13" ht="29.1" customHeight="1" spans="1:24">
      <c r="A13" s="86" t="s">
        <v>135</v>
      </c>
      <c r="B13" s="93">
        <f>C13-0.7</f>
        <v>16.1</v>
      </c>
      <c r="C13" s="93">
        <f>D13-0.7</f>
        <v>16.8</v>
      </c>
      <c r="D13" s="94">
        <v>17.5</v>
      </c>
      <c r="E13" s="93">
        <f>D13+0.7</f>
        <v>18.2</v>
      </c>
      <c r="F13" s="93">
        <f>E13+0.7</f>
        <v>18.9</v>
      </c>
      <c r="G13" s="93">
        <f>F13+0.9</f>
        <v>19.8</v>
      </c>
      <c r="H13" s="409" t="s">
        <v>134</v>
      </c>
      <c r="I13" s="77"/>
      <c r="J13" s="95" t="s">
        <v>120</v>
      </c>
      <c r="K13" s="95" t="s">
        <v>226</v>
      </c>
      <c r="L13" s="95" t="s">
        <v>226</v>
      </c>
      <c r="M13" s="95" t="s">
        <v>123</v>
      </c>
      <c r="N13" s="95" t="s">
        <v>226</v>
      </c>
      <c r="O13" s="95" t="s">
        <v>226</v>
      </c>
      <c r="P13" s="95" t="s">
        <v>226</v>
      </c>
      <c r="Q13" s="95" t="s">
        <v>165</v>
      </c>
      <c r="R13" s="95" t="s">
        <v>226</v>
      </c>
      <c r="S13" s="95" t="s">
        <v>226</v>
      </c>
      <c r="T13" s="95" t="s">
        <v>226</v>
      </c>
      <c r="U13" s="95" t="s">
        <v>226</v>
      </c>
      <c r="V13" s="95" t="s">
        <v>226</v>
      </c>
      <c r="W13" s="95" t="s">
        <v>120</v>
      </c>
      <c r="X13" s="96" t="s">
        <v>226</v>
      </c>
    </row>
    <row r="14" ht="29.1" customHeight="1" spans="1:24">
      <c r="A14" s="86" t="s">
        <v>137</v>
      </c>
      <c r="B14" s="93">
        <f>C14-0.5</f>
        <v>10.5</v>
      </c>
      <c r="C14" s="93">
        <f>D14-0.5</f>
        <v>11</v>
      </c>
      <c r="D14" s="94">
        <v>11.5</v>
      </c>
      <c r="E14" s="93">
        <f>D14+0.5</f>
        <v>12</v>
      </c>
      <c r="F14" s="93">
        <f>E14+0.5</f>
        <v>12.5</v>
      </c>
      <c r="G14" s="99">
        <f>F14+0.7</f>
        <v>13.2</v>
      </c>
      <c r="H14" s="409" t="s">
        <v>134</v>
      </c>
      <c r="I14" s="77"/>
      <c r="J14" s="95" t="s">
        <v>170</v>
      </c>
      <c r="K14" s="95" t="s">
        <v>226</v>
      </c>
      <c r="L14" s="95" t="s">
        <v>132</v>
      </c>
      <c r="M14" s="95" t="s">
        <v>226</v>
      </c>
      <c r="N14" s="95" t="s">
        <v>120</v>
      </c>
      <c r="O14" s="95" t="s">
        <v>226</v>
      </c>
      <c r="P14" s="95" t="s">
        <v>226</v>
      </c>
      <c r="Q14" s="95" t="s">
        <v>136</v>
      </c>
      <c r="R14" s="95" t="s">
        <v>226</v>
      </c>
      <c r="S14" s="95" t="s">
        <v>226</v>
      </c>
      <c r="T14" s="95" t="s">
        <v>226</v>
      </c>
      <c r="U14" s="95" t="s">
        <v>226</v>
      </c>
      <c r="V14" s="95" t="s">
        <v>226</v>
      </c>
      <c r="W14" s="95" t="s">
        <v>170</v>
      </c>
      <c r="X14" s="96" t="s">
        <v>226</v>
      </c>
    </row>
    <row r="15" ht="29.1" customHeight="1" spans="1:24">
      <c r="A15" s="86" t="s">
        <v>140</v>
      </c>
      <c r="B15" s="93">
        <f>C15-1</f>
        <v>49</v>
      </c>
      <c r="C15" s="93">
        <f>D15-1</f>
        <v>50</v>
      </c>
      <c r="D15" s="94">
        <v>51</v>
      </c>
      <c r="E15" s="93">
        <f>D15+1</f>
        <v>52</v>
      </c>
      <c r="F15" s="93">
        <f>E15+1</f>
        <v>53</v>
      </c>
      <c r="G15" s="93">
        <f>F15+1.5</f>
        <v>54.5</v>
      </c>
      <c r="H15" s="86" t="s">
        <v>139</v>
      </c>
      <c r="I15" s="77"/>
      <c r="J15" s="100" t="s">
        <v>164</v>
      </c>
      <c r="K15" s="95" t="s">
        <v>226</v>
      </c>
      <c r="L15" s="100" t="s">
        <v>164</v>
      </c>
      <c r="M15" s="100" t="s">
        <v>120</v>
      </c>
      <c r="N15" s="95" t="s">
        <v>226</v>
      </c>
      <c r="O15" s="95" t="s">
        <v>226</v>
      </c>
      <c r="P15" s="100" t="s">
        <v>120</v>
      </c>
      <c r="Q15" s="95" t="s">
        <v>226</v>
      </c>
      <c r="R15" s="95" t="s">
        <v>226</v>
      </c>
      <c r="S15" s="95" t="s">
        <v>226</v>
      </c>
      <c r="T15" s="95" t="s">
        <v>226</v>
      </c>
      <c r="U15" s="100" t="s">
        <v>120</v>
      </c>
      <c r="V15" s="95" t="s">
        <v>226</v>
      </c>
      <c r="W15" s="95" t="s">
        <v>226</v>
      </c>
      <c r="X15" s="96" t="s">
        <v>226</v>
      </c>
    </row>
    <row r="16" ht="29.1" customHeight="1" spans="1:24">
      <c r="A16" s="86" t="s">
        <v>141</v>
      </c>
      <c r="B16" s="93">
        <f>C16</f>
        <v>17</v>
      </c>
      <c r="C16" s="93">
        <f>D16-1</f>
        <v>17</v>
      </c>
      <c r="D16" s="101">
        <v>18</v>
      </c>
      <c r="E16" s="93">
        <f>D16</f>
        <v>18</v>
      </c>
      <c r="F16" s="93">
        <f>E16+1.5</f>
        <v>19.5</v>
      </c>
      <c r="G16" s="93">
        <f>F16</f>
        <v>19.5</v>
      </c>
      <c r="H16" s="102" t="s">
        <v>139</v>
      </c>
      <c r="I16" s="77"/>
      <c r="J16" s="95" t="s">
        <v>226</v>
      </c>
      <c r="K16" s="95" t="s">
        <v>226</v>
      </c>
      <c r="L16" s="95" t="s">
        <v>226</v>
      </c>
      <c r="M16" s="95" t="s">
        <v>226</v>
      </c>
      <c r="N16" s="95" t="s">
        <v>226</v>
      </c>
      <c r="O16" s="95" t="s">
        <v>226</v>
      </c>
      <c r="P16" s="95" t="s">
        <v>226</v>
      </c>
      <c r="Q16" s="95" t="s">
        <v>226</v>
      </c>
      <c r="R16" s="95" t="s">
        <v>226</v>
      </c>
      <c r="S16" s="95" t="s">
        <v>226</v>
      </c>
      <c r="T16" s="95" t="s">
        <v>226</v>
      </c>
      <c r="U16" s="95" t="s">
        <v>226</v>
      </c>
      <c r="V16" s="95" t="s">
        <v>226</v>
      </c>
      <c r="W16" s="95" t="s">
        <v>226</v>
      </c>
      <c r="X16" s="96" t="s">
        <v>226</v>
      </c>
    </row>
    <row r="17" ht="29.1" customHeight="1" spans="1:24">
      <c r="A17" s="86" t="s">
        <v>173</v>
      </c>
      <c r="B17" s="93">
        <f t="shared" ref="B17:C18" si="3">C17-0.5</f>
        <v>33.5</v>
      </c>
      <c r="C17" s="93">
        <f t="shared" si="3"/>
        <v>34</v>
      </c>
      <c r="D17" s="101">
        <v>34.5</v>
      </c>
      <c r="E17" s="93">
        <f t="shared" ref="E17:G17" si="4">D17+0.5</f>
        <v>35</v>
      </c>
      <c r="F17" s="93">
        <f t="shared" si="4"/>
        <v>35.5</v>
      </c>
      <c r="G17" s="93">
        <f t="shared" si="4"/>
        <v>36</v>
      </c>
      <c r="H17" s="102" t="s">
        <v>139</v>
      </c>
      <c r="I17" s="77"/>
      <c r="J17" s="95" t="s">
        <v>226</v>
      </c>
      <c r="K17" s="95" t="s">
        <v>132</v>
      </c>
      <c r="L17" s="95" t="s">
        <v>226</v>
      </c>
      <c r="M17" s="95" t="s">
        <v>226</v>
      </c>
      <c r="N17" s="95" t="s">
        <v>226</v>
      </c>
      <c r="O17" s="95" t="s">
        <v>164</v>
      </c>
      <c r="P17" s="95" t="s">
        <v>226</v>
      </c>
      <c r="Q17" s="95" t="s">
        <v>120</v>
      </c>
      <c r="R17" s="95" t="s">
        <v>226</v>
      </c>
      <c r="S17" s="95" t="s">
        <v>226</v>
      </c>
      <c r="T17" s="95" t="s">
        <v>226</v>
      </c>
      <c r="U17" s="95" t="s">
        <v>226</v>
      </c>
      <c r="V17" s="95" t="s">
        <v>226</v>
      </c>
      <c r="W17" s="95" t="s">
        <v>226</v>
      </c>
      <c r="X17" s="96" t="s">
        <v>226</v>
      </c>
    </row>
    <row r="18" ht="29.1" customHeight="1" spans="1:24">
      <c r="A18" s="86" t="s">
        <v>174</v>
      </c>
      <c r="B18" s="93">
        <f t="shared" si="3"/>
        <v>25</v>
      </c>
      <c r="C18" s="93">
        <f t="shared" si="3"/>
        <v>25.5</v>
      </c>
      <c r="D18" s="101">
        <v>26</v>
      </c>
      <c r="E18" s="93">
        <f>D18+0.5</f>
        <v>26.5</v>
      </c>
      <c r="F18" s="93">
        <f>E18+0.5</f>
        <v>27</v>
      </c>
      <c r="G18" s="93">
        <f>F18+0.75</f>
        <v>27.75</v>
      </c>
      <c r="H18" s="102" t="s">
        <v>139</v>
      </c>
      <c r="I18" s="77"/>
      <c r="J18" s="95" t="s">
        <v>226</v>
      </c>
      <c r="K18" s="100" t="s">
        <v>132</v>
      </c>
      <c r="L18" s="100" t="s">
        <v>120</v>
      </c>
      <c r="M18" s="95" t="s">
        <v>226</v>
      </c>
      <c r="N18" s="95" t="s">
        <v>226</v>
      </c>
      <c r="O18" s="100" t="s">
        <v>164</v>
      </c>
      <c r="P18" s="95" t="s">
        <v>226</v>
      </c>
      <c r="Q18" s="100" t="s">
        <v>120</v>
      </c>
      <c r="R18" s="95" t="s">
        <v>226</v>
      </c>
      <c r="S18" s="95" t="s">
        <v>226</v>
      </c>
      <c r="T18" s="95" t="s">
        <v>226</v>
      </c>
      <c r="U18" s="95" t="s">
        <v>226</v>
      </c>
      <c r="V18" s="95" t="s">
        <v>226</v>
      </c>
      <c r="W18" s="95" t="s">
        <v>226</v>
      </c>
      <c r="X18" s="96" t="s">
        <v>226</v>
      </c>
    </row>
    <row r="19" ht="29.1" customHeight="1" spans="1:24">
      <c r="A19" s="103"/>
      <c r="B19" s="104"/>
      <c r="C19" s="105"/>
      <c r="D19" s="105"/>
      <c r="E19" s="106"/>
      <c r="F19" s="106"/>
      <c r="G19" s="107"/>
      <c r="H19" s="108"/>
      <c r="I19" s="109"/>
      <c r="J19" s="110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1"/>
      <c r="W19" s="111"/>
      <c r="X19" s="113"/>
    </row>
    <row r="20" ht="15" spans="1:24">
      <c r="A20" s="114" t="s">
        <v>84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ht="14.25" spans="1:24">
      <c r="A21" s="62" t="s">
        <v>142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ht="14.25" spans="1:24">
      <c r="A22" s="115" t="s">
        <v>143</v>
      </c>
      <c r="B22" s="115"/>
      <c r="C22" s="115"/>
      <c r="D22" s="115"/>
      <c r="E22" s="115"/>
      <c r="F22" s="115"/>
      <c r="G22" s="115"/>
      <c r="H22" s="115"/>
      <c r="I22" s="115"/>
      <c r="J22" s="114" t="s">
        <v>144</v>
      </c>
      <c r="K22" s="116"/>
      <c r="L22" s="117">
        <v>46080</v>
      </c>
      <c r="M22" s="117"/>
      <c r="N22" s="116"/>
      <c r="O22" s="116"/>
      <c r="P22" s="114" t="s">
        <v>175</v>
      </c>
      <c r="Q22" s="114"/>
      <c r="R22" s="116" t="s">
        <v>176</v>
      </c>
      <c r="T22" s="116"/>
      <c r="U22" s="114" t="s">
        <v>146</v>
      </c>
      <c r="W22" s="62" t="s">
        <v>147</v>
      </c>
    </row>
    <row r="23" ht="18.95" customHeight="1" spans="1:24">
      <c r="A23" s="62" t="s">
        <v>148</v>
      </c>
    </row>
  </sheetData>
  <mergeCells count="21">
    <mergeCell ref="A1:X1"/>
    <mergeCell ref="B2:C2"/>
    <mergeCell ref="E2:H2"/>
    <mergeCell ref="J2:M2"/>
    <mergeCell ref="N2:X2"/>
    <mergeCell ref="B3:H3"/>
    <mergeCell ref="J3:X3"/>
    <mergeCell ref="J4:L4"/>
    <mergeCell ref="M4:O4"/>
    <mergeCell ref="P4:R4"/>
    <mergeCell ref="S4:U4"/>
    <mergeCell ref="V4:X4"/>
    <mergeCell ref="J5:L5"/>
    <mergeCell ref="M5:O5"/>
    <mergeCell ref="P5:R5"/>
    <mergeCell ref="S5:U5"/>
    <mergeCell ref="V5:X5"/>
    <mergeCell ref="L22:M22"/>
    <mergeCell ref="A3:A5"/>
    <mergeCell ref="H4:H5"/>
    <mergeCell ref="I2:I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1" sqref="A21:P21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1" customWidth="1"/>
    <col min="5" max="5" width="28" style="41" customWidth="1"/>
    <col min="6" max="6" width="20.125" style="41" customWidth="1"/>
    <col min="7" max="16384" width="9" style="41"/>
  </cols>
  <sheetData>
    <row r="1" ht="29.25" spans="1:16">
      <c r="A1" s="43" t="s">
        <v>227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228</v>
      </c>
      <c r="B2" s="44" t="s">
        <v>229</v>
      </c>
      <c r="C2" s="44" t="s">
        <v>230</v>
      </c>
      <c r="D2" s="44" t="s">
        <v>231</v>
      </c>
      <c r="E2" s="44" t="s">
        <v>232</v>
      </c>
      <c r="F2" s="44" t="s">
        <v>233</v>
      </c>
      <c r="G2" s="44" t="s">
        <v>234</v>
      </c>
      <c r="H2" s="44" t="s">
        <v>235</v>
      </c>
      <c r="I2" s="44" t="s">
        <v>236</v>
      </c>
      <c r="J2" s="44" t="s">
        <v>237</v>
      </c>
      <c r="K2" s="44" t="s">
        <v>238</v>
      </c>
      <c r="L2" s="44" t="s">
        <v>239</v>
      </c>
      <c r="M2" s="44" t="s">
        <v>240</v>
      </c>
      <c r="N2" s="44" t="s">
        <v>241</v>
      </c>
      <c r="O2" s="44" t="s">
        <v>242</v>
      </c>
      <c r="P2" s="46" t="s">
        <v>243</v>
      </c>
    </row>
    <row r="3" ht="16.5" spans="1:16">
      <c r="A3" s="44"/>
      <c r="B3" s="44"/>
      <c r="C3" s="44"/>
      <c r="D3" s="44"/>
      <c r="E3" s="44"/>
      <c r="F3" s="44"/>
      <c r="G3" s="44"/>
      <c r="H3" s="44"/>
      <c r="I3" s="44" t="s">
        <v>244</v>
      </c>
      <c r="J3" s="44" t="s">
        <v>244</v>
      </c>
      <c r="K3" s="44" t="s">
        <v>244</v>
      </c>
      <c r="L3" s="44" t="s">
        <v>244</v>
      </c>
      <c r="M3" s="44" t="s">
        <v>244</v>
      </c>
      <c r="N3" s="44" t="s">
        <v>244</v>
      </c>
      <c r="O3" s="44"/>
      <c r="P3" s="47"/>
    </row>
    <row r="4" ht="14.25" spans="1:16">
      <c r="A4" s="48">
        <v>1</v>
      </c>
      <c r="B4" s="49" t="s">
        <v>245</v>
      </c>
      <c r="C4" s="49" t="s">
        <v>246</v>
      </c>
      <c r="D4" s="49" t="s">
        <v>247</v>
      </c>
      <c r="E4" s="49" t="s">
        <v>100</v>
      </c>
      <c r="F4" s="61" t="s">
        <v>248</v>
      </c>
      <c r="G4" s="48" t="s">
        <v>27</v>
      </c>
      <c r="H4" s="48" t="s">
        <v>27</v>
      </c>
      <c r="I4" s="48"/>
      <c r="J4" s="48"/>
      <c r="K4" s="48"/>
      <c r="L4" s="48"/>
      <c r="M4" s="48">
        <v>11</v>
      </c>
      <c r="N4" s="48"/>
      <c r="O4" s="48"/>
      <c r="P4" s="51"/>
    </row>
    <row r="5" ht="14.25" spans="1:16">
      <c r="A5" s="48">
        <v>2</v>
      </c>
      <c r="B5" s="49" t="s">
        <v>249</v>
      </c>
      <c r="C5" s="49" t="s">
        <v>246</v>
      </c>
      <c r="D5" s="49" t="s">
        <v>247</v>
      </c>
      <c r="E5" s="49" t="s">
        <v>100</v>
      </c>
      <c r="F5" s="61" t="s">
        <v>248</v>
      </c>
      <c r="G5" s="48" t="s">
        <v>27</v>
      </c>
      <c r="H5" s="48" t="s">
        <v>27</v>
      </c>
      <c r="I5" s="48"/>
      <c r="J5" s="48"/>
      <c r="K5" s="48"/>
      <c r="L5" s="48"/>
      <c r="M5" s="48">
        <v>11</v>
      </c>
      <c r="N5" s="48"/>
      <c r="O5" s="48"/>
      <c r="P5" s="51"/>
    </row>
    <row r="6" ht="14.25" spans="1:16">
      <c r="A6" s="48">
        <v>3</v>
      </c>
      <c r="B6" s="49" t="s">
        <v>250</v>
      </c>
      <c r="C6" s="49" t="s">
        <v>246</v>
      </c>
      <c r="D6" s="49" t="s">
        <v>247</v>
      </c>
      <c r="E6" s="49" t="s">
        <v>100</v>
      </c>
      <c r="F6" s="61" t="s">
        <v>248</v>
      </c>
      <c r="G6" s="48" t="s">
        <v>27</v>
      </c>
      <c r="H6" s="48" t="s">
        <v>27</v>
      </c>
      <c r="I6" s="48"/>
      <c r="J6" s="48"/>
      <c r="K6" s="48"/>
      <c r="L6" s="48"/>
      <c r="M6" s="48">
        <v>8</v>
      </c>
      <c r="N6" s="48"/>
      <c r="O6" s="48"/>
      <c r="P6" s="51"/>
    </row>
    <row r="7" ht="14.25" spans="1:16">
      <c r="A7" s="48">
        <v>4</v>
      </c>
      <c r="B7" s="49" t="s">
        <v>251</v>
      </c>
      <c r="C7" s="49" t="s">
        <v>246</v>
      </c>
      <c r="D7" s="49" t="s">
        <v>247</v>
      </c>
      <c r="E7" s="49" t="s">
        <v>100</v>
      </c>
      <c r="F7" s="61" t="s">
        <v>248</v>
      </c>
      <c r="G7" s="48" t="s">
        <v>27</v>
      </c>
      <c r="H7" s="48" t="s">
        <v>27</v>
      </c>
      <c r="I7" s="48"/>
      <c r="J7" s="48"/>
      <c r="K7" s="48"/>
      <c r="L7" s="48"/>
      <c r="M7" s="48">
        <v>10</v>
      </c>
      <c r="N7" s="48"/>
      <c r="O7" s="48"/>
      <c r="P7" s="51"/>
    </row>
    <row r="8" ht="14.25" spans="1:16">
      <c r="A8" s="48">
        <v>5</v>
      </c>
      <c r="B8" s="49" t="s">
        <v>252</v>
      </c>
      <c r="C8" s="49" t="s">
        <v>246</v>
      </c>
      <c r="D8" s="49" t="s">
        <v>247</v>
      </c>
      <c r="E8" s="49" t="s">
        <v>100</v>
      </c>
      <c r="F8" s="61" t="s">
        <v>248</v>
      </c>
      <c r="G8" s="48" t="s">
        <v>27</v>
      </c>
      <c r="H8" s="48" t="s">
        <v>27</v>
      </c>
      <c r="I8" s="48"/>
      <c r="J8" s="48"/>
      <c r="K8" s="48"/>
      <c r="L8" s="48"/>
      <c r="M8" s="48">
        <v>8</v>
      </c>
      <c r="N8" s="48"/>
      <c r="O8" s="48"/>
      <c r="P8" s="51"/>
    </row>
    <row r="9" ht="14.25" spans="1:16">
      <c r="A9" s="48">
        <v>6</v>
      </c>
      <c r="B9" s="49" t="s">
        <v>253</v>
      </c>
      <c r="C9" s="49" t="s">
        <v>246</v>
      </c>
      <c r="D9" s="49" t="s">
        <v>254</v>
      </c>
      <c r="E9" s="49" t="s">
        <v>100</v>
      </c>
      <c r="F9" s="61" t="s">
        <v>248</v>
      </c>
      <c r="G9" s="48" t="s">
        <v>27</v>
      </c>
      <c r="H9" s="48" t="s">
        <v>27</v>
      </c>
      <c r="I9" s="51"/>
      <c r="J9" s="51"/>
      <c r="K9" s="51"/>
      <c r="L9" s="48"/>
      <c r="M9" s="48">
        <v>12</v>
      </c>
      <c r="N9" s="48"/>
      <c r="O9" s="48"/>
      <c r="P9" s="51"/>
    </row>
    <row r="10" ht="14.25" spans="1:16">
      <c r="A10" s="48">
        <v>7</v>
      </c>
      <c r="B10" s="49" t="s">
        <v>255</v>
      </c>
      <c r="C10" s="49" t="s">
        <v>246</v>
      </c>
      <c r="D10" s="49" t="s">
        <v>254</v>
      </c>
      <c r="E10" s="49" t="s">
        <v>100</v>
      </c>
      <c r="F10" s="61" t="s">
        <v>248</v>
      </c>
      <c r="G10" s="48" t="s">
        <v>27</v>
      </c>
      <c r="H10" s="48" t="s">
        <v>27</v>
      </c>
      <c r="I10" s="51"/>
      <c r="J10" s="51"/>
      <c r="K10" s="51"/>
      <c r="L10" s="48"/>
      <c r="M10" s="48">
        <v>12</v>
      </c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256</v>
      </c>
      <c r="B20" s="53"/>
      <c r="C20" s="53"/>
      <c r="D20" s="54"/>
      <c r="E20" s="55"/>
      <c r="F20" s="56"/>
      <c r="G20" s="56"/>
      <c r="H20" s="56"/>
      <c r="I20" s="57"/>
      <c r="J20" s="52" t="s">
        <v>257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258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259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面料验布2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2026-03-02T13:08:51Z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99C5743F0C644D11AAF93949443D1FA2_12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