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<sst xmlns="http://schemas.openxmlformats.org/spreadsheetml/2006/main" count="824" uniqueCount="367">
  <si>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</si>
  <si>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</si>
  <si>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</si>
  <si>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</si>
  <si>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</si>
  <si>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</si>
  <si>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</si>
  <si>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</si>
  <si>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</si>
  <si>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</si>
  <si>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</si>
  <si>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</si>
  <si>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</si>
  <si>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</si>
  <si>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</si>
  <si>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</si>
  <si>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</si>
  <si>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</si>
  <si>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</si>
  <si>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</si>
  <si>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</si>
  <si>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</si>
  <si>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</si>
  <si>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</si>
  <si>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</si>
  <si>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</si>
  <si>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</si>
  <si>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</si>
  <si>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</si>
  <si>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</si>
  <si>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</si>
  <si>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</si>
  <si>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</si>
  <si>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</si>
  <si>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</si>
  <si>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</si>
  <si>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</si>
  <si>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</si>
  <si>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</si>
  <si>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</si>
  <si>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</si>
  <si>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</si>
  <si>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</si>
  <si>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</si>
  <si>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</si>
  <si>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</si>
  <si>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</si>
  <si>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</si>
  <si>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</si>
  <si>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</si>
  <si>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</si>
  <si>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</si>
  <si>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</si>
  <si>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</si>
  <si>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</si>
  <si>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</si>
  <si>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</si>
  <si>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</si>
  <si>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</si>
  <si>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</si>
  <si>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</si>
  <si>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</si>
  <si>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</si>
  <si>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TAMMBO81713</t>
  </si>
  <si>
    <t>合同交期</t>
  </si>
  <si>
    <t>产前确认样</t>
  </si>
  <si>
    <t>有</t>
  </si>
  <si>
    <t>无</t>
  </si>
  <si>
    <t>品名</t>
  </si>
  <si>
    <t>男式CORDURA功能长裤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</si>
  <si>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</si>
  <si>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</si>
  <si>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</si>
  <si>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</si>
  <si>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</si>
  <si>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</si>
  <si>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</si>
  <si>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</si>
  <si>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</si>
  <si>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</si>
  <si>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</si>
  <si>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</si>
  <si>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</si>
  <si>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</si>
  <si>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</si>
  <si>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</si>
  <si>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</si>
  <si>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</si>
  <si>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</si>
  <si>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</si>
  <si>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</si>
  <si>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</si>
  <si>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</si>
  <si>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</si>
  <si>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</si>
  <si>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</si>
  <si>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</si>
  <si>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</si>
  <si>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</si>
  <si>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</si>
  <si>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</si>
  <si>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</si>
  <si>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</si>
  <si>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</si>
  <si>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</si>
  <si>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</si>
  <si>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</si>
  <si>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</si>
  <si>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</si>
  <si>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</si>
  <si>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</si>
  <si>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</si>
  <si>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</si>
  <si>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</si>
  <si>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</si>
  <si>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</si>
  <si>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</si>
  <si>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</si>
  <si>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</si>
  <si>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</si>
  <si>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</si>
  <si>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</si>
  <si>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</si>
  <si>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</si>
  <si>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</si>
  <si>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</si>
  <si>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</si>
  <si>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</si>
  <si>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</si>
  <si>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</si>
  <si>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</si>
  <si>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</si>
  <si>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</si>
  <si>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</si>
  <si>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</si>
  <si>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</si>
  <si>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</si>
  <si>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</si>
  <si>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</si>
  <si>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</si>
  <si>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</si>
  <si>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</si>
  <si>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</si>
  <si>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</si>
  <si>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</si>
  <si>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</si>
  <si>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</si>
  <si>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</si>
  <si>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</si>
  <si>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</si>
  <si>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</si>
  <si>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</si>
  <si>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</si>
  <si>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</si>
  <si>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</si>
  <si>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</si>
  <si>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</si>
  <si>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</si>
  <si>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</si>
  <si>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</si>
  <si>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</si>
  <si>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1-30.2-28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</si>
  <si>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</si>
  <si>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</si>
  <si>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</si>
  <si>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</si>
  <si>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</si>
  <si>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</si>
  <si>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</si>
  <si>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</si>
  <si>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</si>
  <si>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</si>
  <si>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</si>
  <si>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</si>
  <si>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</si>
  <si>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</si>
  <si>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</si>
  <si>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</si>
  <si>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</si>
  <si>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</si>
  <si>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</si>
  <si>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</si>
  <si>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</si>
  <si>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</si>
  <si>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</si>
  <si>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</si>
  <si>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</si>
  <si>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</si>
  <si>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</si>
  <si>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</si>
  <si>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</si>
  <si>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</si>
  <si>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</si>
  <si>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</si>
  <si>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</si>
  <si>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</si>
  <si>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</si>
  <si>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黑色.139.141.142.</t>
  </si>
  <si>
    <t>炭灰76.60.61.</t>
  </si>
  <si>
    <t>山影灰93.75.71.67.66.</t>
  </si>
  <si>
    <t>情况说明：</t>
  </si>
  <si>
    <t xml:space="preserve">【问题点描述】  </t>
  </si>
  <si>
    <t>1.脚口开线1件</t>
  </si>
  <si>
    <t>2.脏污1件。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</si>
  <si>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</si>
  <si>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</si>
  <si>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</si>
  <si>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</si>
  <si>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</si>
  <si>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</si>
  <si>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</si>
  <si>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此次出货3192件，按照探路者要求抽箱验货125件，未超标，同意出货。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</si>
  <si>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</si>
  <si>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</si>
  <si>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</si>
  <si>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</si>
  <si>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</si>
  <si>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</si>
  <si>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</si>
  <si>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</si>
  <si>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</si>
  <si>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</si>
  <si>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</si>
  <si>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</si>
  <si>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</si>
  <si>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</si>
  <si>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</si>
  <si>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-1+1.2</t>
  </si>
  <si>
    <t>-1-0.5</t>
  </si>
  <si>
    <t>+1.1</t>
  </si>
  <si>
    <t>+1.2</t>
  </si>
  <si>
    <t>+2√</t>
  </si>
  <si>
    <t>+0.5√</t>
  </si>
  <si>
    <t>内裆长</t>
  </si>
  <si>
    <t>√√</t>
  </si>
  <si>
    <t>-0.5√</t>
  </si>
  <si>
    <t>-1.1√</t>
  </si>
  <si>
    <t>腰围 平量</t>
  </si>
  <si>
    <t>86</t>
  </si>
  <si>
    <t>√-2</t>
  </si>
  <si>
    <t>-2√</t>
  </si>
  <si>
    <t>-1.5√</t>
  </si>
  <si>
    <t>+0.5-0.5</t>
  </si>
  <si>
    <t>腰围 拉量</t>
  </si>
  <si>
    <t>92</t>
  </si>
  <si>
    <t>√-0.8</t>
  </si>
  <si>
    <t>-0.5-0.5</t>
  </si>
  <si>
    <t>-1.5</t>
  </si>
  <si>
    <t>臀围</t>
  </si>
  <si>
    <t>-06+0.5</t>
  </si>
  <si>
    <t>-06-0.5</t>
  </si>
  <si>
    <t>腿围/2</t>
  </si>
  <si>
    <t>-06-0.4</t>
  </si>
  <si>
    <t>√-0.6</t>
  </si>
  <si>
    <t>膝围/2</t>
  </si>
  <si>
    <t>脚口/2</t>
  </si>
  <si>
    <t>√+0.5</t>
  </si>
  <si>
    <t>前裆长 含腰</t>
  </si>
  <si>
    <t>后裆长 含腰</t>
  </si>
  <si>
    <t>前门襟长 不含腰</t>
  </si>
  <si>
    <t>-1.2√</t>
  </si>
  <si>
    <t>+0.6√</t>
  </si>
  <si>
    <t>前门襟拉链长</t>
  </si>
  <si>
    <t>-0.6√</t>
  </si>
  <si>
    <t>-3√</t>
  </si>
  <si>
    <t>-1.6</t>
  </si>
  <si>
    <t>+0.5-0.6</t>
  </si>
  <si>
    <t>前插袋</t>
  </si>
  <si>
    <t>-1.3√</t>
  </si>
  <si>
    <t>+0.7√</t>
  </si>
  <si>
    <t>前插袋拉链长</t>
  </si>
  <si>
    <t>√-0.9</t>
  </si>
  <si>
    <t>-0.5-0.6</t>
  </si>
  <si>
    <t>-4√</t>
  </si>
  <si>
    <t>-1.7</t>
  </si>
  <si>
    <t>+0.5-0.7</t>
  </si>
  <si>
    <t>腰头宽</t>
  </si>
  <si>
    <t>后腰头高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</si>
  <si>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</si>
  <si>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</si>
  <si>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</si>
  <si>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</si>
  <si>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</si>
  <si>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</si>
  <si>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</si>
  <si>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</si>
  <si>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</si>
  <si>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</si>
  <si>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</si>
  <si>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</si>
  <si>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</si>
  <si>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</si>
  <si>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</si>
  <si>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</si>
  <si>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</si>
  <si>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FW12601</t>
  </si>
  <si>
    <t>19SS黑色/E77//</t>
  </si>
  <si>
    <t>经纬</t>
  </si>
  <si>
    <t>YES</t>
  </si>
  <si>
    <t>21FW炭灰/L41//</t>
  </si>
  <si>
    <t>22SS云母灰/M61//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</si>
  <si>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</si>
  <si>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</si>
  <si>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</si>
  <si>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</si>
  <si>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</si>
  <si>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</si>
  <si>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</si>
  <si>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</si>
  <si>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</si>
  <si>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</si>
  <si>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</si>
  <si>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</si>
  <si>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</si>
  <si>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</si>
  <si>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</si>
  <si>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</si>
  <si>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</si>
  <si>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</si>
  <si>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</si>
  <si>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</si>
  <si>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</si>
  <si>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</si>
  <si>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</si>
  <si>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</si>
  <si>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</si>
  <si>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</si>
  <si>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</si>
  <si>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</si>
  <si>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</si>
  <si>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</si>
  <si>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</si>
  <si>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</si>
  <si>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</si>
  <si>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</si>
  <si>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</si>
  <si>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</si>
  <si>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</si>
  <si>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</si>
  <si>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</si>
  <si>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</si>
  <si>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</si>
  <si>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</si>
  <si>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</si>
  <si>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</si>
  <si>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</si>
  <si>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</si>
  <si>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</si>
  <si>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</si>
  <si>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</si>
  <si>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</si>
  <si>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</si>
  <si>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</si>
  <si>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</si>
  <si>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</si>
  <si>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</si>
  <si>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口袋、裤穿袢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</si>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</sst>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0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1" borderId="67" applyNumberFormat="0" applyAlignment="0" applyProtection="0">
      <alignment vertical="center"/>
    </xf>
    <xf numFmtId="0" fontId="50" fillId="12" borderId="68" applyNumberFormat="0" applyAlignment="0" applyProtection="0">
      <alignment vertical="center"/>
    </xf>
    <xf numFmtId="0" fontId="51" fillId="12" borderId="67" applyNumberFormat="0" applyAlignment="0" applyProtection="0">
      <alignment vertical="center"/>
    </xf>
    <xf numFmtId="0" fontId="52" fillId="13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/>
    <xf numFmtId="0" fontId="18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7" fillId="0" borderId="0">
      <alignment vertical="center"/>
    </xf>
  </cellStyleXfs>
  <cellXfs count="3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11" xfId="55" applyFont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/>
    </xf>
    <xf numFmtId="0" fontId="16" fillId="4" borderId="2" xfId="53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/>
    </xf>
    <xf numFmtId="0" fontId="19" fillId="0" borderId="2" xfId="58" applyFont="1" applyBorder="1" applyAlignment="1">
      <alignment horizontal="center"/>
    </xf>
    <xf numFmtId="176" fontId="20" fillId="0" borderId="2" xfId="58" applyNumberFormat="1" applyFont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49" fontId="22" fillId="0" borderId="2" xfId="57" applyNumberFormat="1" applyFont="1" applyFill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19" fillId="5" borderId="2" xfId="58" applyFont="1" applyFill="1" applyBorder="1" applyAlignment="1">
      <alignment horizontal="center"/>
    </xf>
    <xf numFmtId="176" fontId="20" fillId="4" borderId="2" xfId="58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 vertical="center"/>
    </xf>
    <xf numFmtId="176" fontId="20" fillId="0" borderId="2" xfId="58" applyNumberFormat="1" applyFont="1" applyFill="1" applyBorder="1" applyAlignment="1">
      <alignment horizontal="center"/>
    </xf>
    <xf numFmtId="0" fontId="0" fillId="4" borderId="2" xfId="53" applyFont="1" applyFill="1" applyBorder="1">
      <alignment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3" fillId="0" borderId="12" xfId="51" applyFont="1" applyFill="1" applyBorder="1" applyAlignment="1">
      <alignment horizontal="center" vertical="top"/>
    </xf>
    <xf numFmtId="0" fontId="24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vertical="center"/>
    </xf>
    <xf numFmtId="0" fontId="25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58" fontId="26" fillId="0" borderId="17" xfId="51" applyNumberFormat="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25" fillId="0" borderId="18" xfId="51" applyFont="1" applyBorder="1" applyAlignment="1">
      <alignment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3" xfId="51" applyFont="1" applyFill="1" applyBorder="1" applyAlignment="1">
      <alignment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vertical="center"/>
    </xf>
    <xf numFmtId="0" fontId="26" fillId="0" borderId="25" xfId="51" applyFont="1" applyFill="1" applyBorder="1" applyAlignment="1">
      <alignment horizontal="center" vertical="center"/>
    </xf>
    <xf numFmtId="0" fontId="26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 wrapText="1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14" fontId="25" fillId="0" borderId="17" xfId="51" applyNumberFormat="1" applyFont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/>
    </xf>
    <xf numFmtId="0" fontId="27" fillId="0" borderId="16" xfId="51" applyFont="1" applyBorder="1" applyAlignment="1">
      <alignment vertical="center"/>
    </xf>
    <xf numFmtId="0" fontId="27" fillId="0" borderId="17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30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21" xfId="51" applyNumberFormat="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7" fillId="0" borderId="14" xfId="51" applyFont="1" applyBorder="1" applyAlignment="1">
      <alignment vertical="center"/>
    </xf>
    <xf numFmtId="0" fontId="25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8" fillId="0" borderId="39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center" vertical="center"/>
    </xf>
    <xf numFmtId="0" fontId="28" fillId="0" borderId="44" xfId="5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27" fillId="0" borderId="4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7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7" fillId="0" borderId="44" xfId="51" applyFont="1" applyBorder="1" applyAlignment="1">
      <alignment vertical="center"/>
    </xf>
    <xf numFmtId="0" fontId="25" fillId="0" borderId="45" xfId="51" applyFont="1" applyBorder="1" applyAlignment="1">
      <alignment horizontal="left" vertical="center"/>
    </xf>
    <xf numFmtId="0" fontId="27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31" xfId="51" applyFont="1" applyBorder="1" applyAlignment="1">
      <alignment horizontal="left" vertical="center" wrapText="1"/>
    </xf>
    <xf numFmtId="0" fontId="27" fillId="0" borderId="32" xfId="51" applyFont="1" applyBorder="1" applyAlignment="1">
      <alignment horizontal="left" vertical="center" wrapText="1"/>
    </xf>
    <xf numFmtId="0" fontId="27" fillId="0" borderId="33" xfId="51" applyFont="1" applyBorder="1" applyAlignment="1">
      <alignment horizontal="left" vertical="center" wrapText="1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32" fillId="0" borderId="48" xfId="51" applyFont="1" applyBorder="1" applyAlignment="1">
      <alignment horizontal="left" vertical="center" wrapText="1"/>
    </xf>
    <xf numFmtId="0" fontId="18" fillId="6" borderId="2" xfId="0" applyFont="1" applyFill="1" applyBorder="1" applyAlignment="1"/>
    <xf numFmtId="9" fontId="25" fillId="0" borderId="17" xfId="51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18" fillId="4" borderId="2" xfId="0" applyFont="1" applyFill="1" applyBorder="1" applyAlignment="1"/>
    <xf numFmtId="0" fontId="34" fillId="0" borderId="18" xfId="51" applyFont="1" applyBorder="1" applyAlignment="1">
      <alignment horizontal="left" vertical="center"/>
    </xf>
    <xf numFmtId="0" fontId="18" fillId="5" borderId="2" xfId="0" applyFont="1" applyFill="1" applyBorder="1" applyAlignment="1"/>
    <xf numFmtId="0" fontId="25" fillId="0" borderId="16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3" xfId="51" applyNumberFormat="1" applyFont="1" applyBorder="1" applyAlignment="1">
      <alignment horizontal="left" vertical="center"/>
    </xf>
    <xf numFmtId="9" fontId="25" fillId="0" borderId="24" xfId="51" applyNumberFormat="1" applyFont="1" applyBorder="1" applyAlignment="1">
      <alignment horizontal="left" vertical="center"/>
    </xf>
    <xf numFmtId="9" fontId="25" fillId="0" borderId="31" xfId="51" applyNumberFormat="1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8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8" fillId="0" borderId="36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7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7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0" borderId="6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9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11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161290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161925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161925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2101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117475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631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104775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78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96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09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85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70104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7010400"/>
          <a:ext cx="41097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7010400"/>
          <a:ext cx="41859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70104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70104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1" customWidth="1"/>
    <col min="3" max="3" width="10.1696428571429" customWidth="1"/>
  </cols>
  <sheetData>
    <row r="1" ht="21" customHeight="1" spans="1:2">
      <c r="A1" s="342"/>
      <c r="B1" s="343" t="s">
        <v>0</v>
      </c>
    </row>
    <row r="2" ht="18" spans="1:2">
      <c r="A2" s="11">
        <v>1</v>
      </c>
      <c r="B2" s="344" t="s">
        <v>1</v>
      </c>
    </row>
    <row r="3" ht="18" spans="1:2">
      <c r="A3" s="11">
        <v>2</v>
      </c>
      <c r="B3" s="344" t="s">
        <v>2</v>
      </c>
    </row>
    <row r="4" ht="18" spans="1:2">
      <c r="A4" s="11">
        <v>3</v>
      </c>
      <c r="B4" s="344" t="s">
        <v>3</v>
      </c>
    </row>
    <row r="5" ht="18" spans="1:2">
      <c r="A5" s="11">
        <v>4</v>
      </c>
      <c r="B5" s="344" t="s">
        <v>4</v>
      </c>
    </row>
    <row r="6" ht="18" spans="1:2">
      <c r="A6" s="11">
        <v>5</v>
      </c>
      <c r="B6" s="344" t="s">
        <v>5</v>
      </c>
    </row>
    <row r="7" ht="18" spans="1:2">
      <c r="A7" s="11">
        <v>6</v>
      </c>
      <c r="B7" s="344" t="s">
        <v>6</v>
      </c>
    </row>
    <row r="8" s="340" customFormat="1" ht="15" customHeight="1" spans="1:2">
      <c r="A8" s="345">
        <v>7</v>
      </c>
      <c r="B8" s="346" t="s">
        <v>7</v>
      </c>
    </row>
    <row r="9" ht="19" customHeight="1" spans="1:2">
      <c r="A9" s="342"/>
      <c r="B9" s="347" t="s">
        <v>8</v>
      </c>
    </row>
    <row r="10" ht="16" customHeight="1" spans="1:2">
      <c r="A10" s="11">
        <v>1</v>
      </c>
      <c r="B10" s="348" t="s">
        <v>9</v>
      </c>
    </row>
    <row r="11" ht="18" spans="1:2">
      <c r="A11" s="11">
        <v>2</v>
      </c>
      <c r="B11" s="344" t="s">
        <v>10</v>
      </c>
    </row>
    <row r="12" ht="36" spans="1:2">
      <c r="A12" s="11">
        <v>3</v>
      </c>
      <c r="B12" s="349" t="s">
        <v>11</v>
      </c>
    </row>
    <row r="13" ht="18" spans="1:2">
      <c r="A13" s="11">
        <v>4</v>
      </c>
      <c r="B13" s="350" t="s">
        <v>12</v>
      </c>
    </row>
    <row r="14" ht="18" spans="1:2">
      <c r="A14" s="11">
        <v>5</v>
      </c>
      <c r="B14" s="350" t="s">
        <v>13</v>
      </c>
    </row>
    <row r="15" ht="18" spans="1:2">
      <c r="A15" s="11">
        <v>6</v>
      </c>
      <c r="B15" s="350" t="s">
        <v>14</v>
      </c>
    </row>
    <row r="16" ht="18" spans="1:2">
      <c r="A16" s="11">
        <v>7</v>
      </c>
      <c r="B16" s="350" t="s">
        <v>15</v>
      </c>
    </row>
    <row r="17" ht="18" spans="1:2">
      <c r="A17" s="11">
        <v>8</v>
      </c>
      <c r="B17" s="350" t="s">
        <v>16</v>
      </c>
    </row>
    <row r="18" ht="18" spans="1:2">
      <c r="A18" s="11">
        <v>9</v>
      </c>
      <c r="B18" s="344" t="s">
        <v>17</v>
      </c>
    </row>
    <row r="19" spans="1:2">
      <c r="A19" s="11"/>
      <c r="B19" s="344"/>
    </row>
    <row r="20" ht="24" spans="1:2">
      <c r="A20" s="342"/>
      <c r="B20" s="343" t="s">
        <v>18</v>
      </c>
    </row>
    <row r="21" ht="18" spans="1:2">
      <c r="A21" s="11">
        <v>1</v>
      </c>
      <c r="B21" s="351" t="s">
        <v>19</v>
      </c>
    </row>
    <row r="22" ht="18" spans="1:2">
      <c r="A22" s="11">
        <v>2</v>
      </c>
      <c r="B22" s="344" t="s">
        <v>20</v>
      </c>
    </row>
    <row r="23" ht="18" spans="1:2">
      <c r="A23" s="11">
        <v>3</v>
      </c>
      <c r="B23" s="344" t="s">
        <v>21</v>
      </c>
    </row>
    <row r="24" ht="18" spans="1:2">
      <c r="A24" s="11">
        <v>4</v>
      </c>
      <c r="B24" s="344" t="s">
        <v>22</v>
      </c>
    </row>
    <row r="25" ht="36" spans="1:2">
      <c r="A25" s="11">
        <v>5</v>
      </c>
      <c r="B25" s="350" t="s">
        <v>23</v>
      </c>
    </row>
    <row r="26" ht="18" spans="1:2">
      <c r="A26" s="11">
        <v>6</v>
      </c>
      <c r="B26" s="350" t="s">
        <v>24</v>
      </c>
    </row>
    <row r="27" customFormat="1" ht="18" spans="1:2">
      <c r="A27" s="11">
        <v>7</v>
      </c>
      <c r="B27" s="344" t="s">
        <v>25</v>
      </c>
    </row>
    <row r="28" spans="1:2">
      <c r="A28" s="11"/>
      <c r="B28" s="344"/>
    </row>
    <row r="29" ht="24" spans="1:2">
      <c r="A29" s="342"/>
      <c r="B29" s="343" t="s">
        <v>26</v>
      </c>
    </row>
    <row r="30" ht="18" spans="1:2">
      <c r="A30" s="11">
        <v>1</v>
      </c>
      <c r="B30" s="351" t="s">
        <v>27</v>
      </c>
    </row>
    <row r="31" ht="18" spans="1:2">
      <c r="A31" s="11">
        <v>2</v>
      </c>
      <c r="B31" s="344" t="s">
        <v>28</v>
      </c>
    </row>
    <row r="32" ht="18" spans="1:2">
      <c r="A32" s="11">
        <v>3</v>
      </c>
      <c r="B32" s="344" t="s">
        <v>29</v>
      </c>
    </row>
    <row r="33" ht="36" spans="1:2">
      <c r="A33" s="11">
        <v>4</v>
      </c>
      <c r="B33" s="344" t="s">
        <v>30</v>
      </c>
    </row>
    <row r="34" ht="18" spans="1:2">
      <c r="A34" s="11">
        <v>5</v>
      </c>
      <c r="B34" s="344" t="s">
        <v>31</v>
      </c>
    </row>
    <row r="35" ht="18" spans="1:2">
      <c r="A35" s="11">
        <v>6</v>
      </c>
      <c r="B35" s="344" t="s">
        <v>32</v>
      </c>
    </row>
    <row r="36" customFormat="1" ht="18" spans="1:2">
      <c r="A36" s="11">
        <v>7</v>
      </c>
      <c r="B36" s="344" t="s">
        <v>33</v>
      </c>
    </row>
    <row r="37" spans="1:2">
      <c r="A37" s="11"/>
      <c r="B37" s="344"/>
    </row>
    <row r="39" spans="1:2">
      <c r="A39" s="352" t="s">
        <v>34</v>
      </c>
      <c r="B39" s="3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5" t="s">
        <v>341</v>
      </c>
      <c r="B2" s="26" t="s">
        <v>280</v>
      </c>
      <c r="C2" s="26" t="s">
        <v>281</v>
      </c>
      <c r="D2" s="26" t="s">
        <v>282</v>
      </c>
      <c r="E2" s="26" t="s">
        <v>283</v>
      </c>
      <c r="F2" s="26" t="s">
        <v>284</v>
      </c>
      <c r="G2" s="25" t="s">
        <v>342</v>
      </c>
      <c r="H2" s="25" t="s">
        <v>343</v>
      </c>
      <c r="I2" s="25" t="s">
        <v>344</v>
      </c>
      <c r="J2" s="25" t="s">
        <v>343</v>
      </c>
      <c r="K2" s="25" t="s">
        <v>345</v>
      </c>
      <c r="L2" s="25" t="s">
        <v>343</v>
      </c>
      <c r="M2" s="26" t="s">
        <v>321</v>
      </c>
      <c r="N2" s="26" t="s">
        <v>293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341</v>
      </c>
      <c r="B4" s="28" t="s">
        <v>346</v>
      </c>
      <c r="C4" s="28" t="s">
        <v>322</v>
      </c>
      <c r="D4" s="28" t="s">
        <v>282</v>
      </c>
      <c r="E4" s="26" t="s">
        <v>283</v>
      </c>
      <c r="F4" s="26" t="s">
        <v>284</v>
      </c>
      <c r="G4" s="25" t="s">
        <v>342</v>
      </c>
      <c r="H4" s="25" t="s">
        <v>343</v>
      </c>
      <c r="I4" s="25" t="s">
        <v>344</v>
      </c>
      <c r="J4" s="25" t="s">
        <v>343</v>
      </c>
      <c r="K4" s="25" t="s">
        <v>345</v>
      </c>
      <c r="L4" s="25" t="s">
        <v>343</v>
      </c>
      <c r="M4" s="26" t="s">
        <v>321</v>
      </c>
      <c r="N4" s="26" t="s">
        <v>293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347</v>
      </c>
      <c r="B11" s="17"/>
      <c r="C11" s="17"/>
      <c r="D11" s="18"/>
      <c r="E11" s="19"/>
      <c r="F11" s="29"/>
      <c r="G11" s="24"/>
      <c r="H11" s="29"/>
      <c r="I11" s="16" t="s">
        <v>348</v>
      </c>
      <c r="J11" s="17"/>
      <c r="K11" s="17"/>
      <c r="L11" s="17"/>
      <c r="M11" s="17"/>
      <c r="N11" s="20"/>
    </row>
    <row r="12" spans="1:14">
      <c r="A12" s="21" t="s">
        <v>349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315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321</v>
      </c>
      <c r="L2" s="5" t="s">
        <v>293</v>
      </c>
    </row>
    <row r="3" ht="55" spans="1:12">
      <c r="A3" s="11" t="s">
        <v>323</v>
      </c>
      <c r="B3" s="358" t="s">
        <v>355</v>
      </c>
      <c r="C3" s="15">
        <v>11</v>
      </c>
      <c r="D3" s="354" t="s">
        <v>295</v>
      </c>
      <c r="E3" s="355" t="s">
        <v>296</v>
      </c>
      <c r="F3" s="354" t="s">
        <v>63</v>
      </c>
      <c r="G3" s="358" t="s">
        <v>356</v>
      </c>
      <c r="H3" s="358" t="s">
        <v>357</v>
      </c>
      <c r="I3" s="15"/>
      <c r="J3" s="15"/>
      <c r="K3" s="15"/>
      <c r="L3" s="15" t="s">
        <v>298</v>
      </c>
    </row>
    <row r="4" ht="55" spans="1:12">
      <c r="A4" s="11" t="s">
        <v>334</v>
      </c>
      <c r="B4" s="358" t="s">
        <v>355</v>
      </c>
      <c r="C4" s="15">
        <v>23</v>
      </c>
      <c r="D4" s="354" t="s">
        <v>295</v>
      </c>
      <c r="E4" s="355" t="s">
        <v>299</v>
      </c>
      <c r="F4" s="354" t="s">
        <v>63</v>
      </c>
      <c r="G4" s="358" t="s">
        <v>356</v>
      </c>
      <c r="H4" s="358" t="s">
        <v>357</v>
      </c>
      <c r="I4" s="15"/>
      <c r="J4" s="15"/>
      <c r="K4" s="15"/>
      <c r="L4" s="15" t="s">
        <v>298</v>
      </c>
    </row>
    <row r="5" ht="55" spans="1:12">
      <c r="A5" s="11" t="s">
        <v>335</v>
      </c>
      <c r="B5" s="358" t="s">
        <v>355</v>
      </c>
      <c r="C5" s="15">
        <v>1</v>
      </c>
      <c r="D5" s="354" t="s">
        <v>295</v>
      </c>
      <c r="E5" s="355" t="s">
        <v>300</v>
      </c>
      <c r="F5" s="354" t="s">
        <v>63</v>
      </c>
      <c r="G5" s="358" t="s">
        <v>356</v>
      </c>
      <c r="H5" s="358" t="s">
        <v>357</v>
      </c>
      <c r="I5" s="15"/>
      <c r="J5" s="15"/>
      <c r="K5" s="15"/>
      <c r="L5" s="15" t="s">
        <v>298</v>
      </c>
    </row>
    <row r="6" spans="1:12">
      <c r="A6" s="11" t="s">
        <v>336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337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301</v>
      </c>
      <c r="B11" s="17"/>
      <c r="C11" s="17"/>
      <c r="D11" s="17"/>
      <c r="E11" s="18"/>
      <c r="F11" s="19"/>
      <c r="G11" s="24"/>
      <c r="H11" s="16" t="s">
        <v>358</v>
      </c>
      <c r="I11" s="17"/>
      <c r="J11" s="17"/>
      <c r="K11" s="17"/>
      <c r="L11" s="20"/>
    </row>
    <row r="12" spans="1:12">
      <c r="A12" s="21" t="s">
        <v>359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20" sqref="D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279</v>
      </c>
      <c r="B2" s="5" t="s">
        <v>284</v>
      </c>
      <c r="C2" s="5" t="s">
        <v>322</v>
      </c>
      <c r="D2" s="5" t="s">
        <v>282</v>
      </c>
      <c r="E2" s="5" t="s">
        <v>283</v>
      </c>
      <c r="F2" s="4" t="s">
        <v>361</v>
      </c>
      <c r="G2" s="4" t="s">
        <v>306</v>
      </c>
      <c r="H2" s="6" t="s">
        <v>307</v>
      </c>
      <c r="I2" s="7" t="s">
        <v>309</v>
      </c>
    </row>
    <row r="3" s="1" customFormat="1" ht="16.8" spans="1:9">
      <c r="A3" s="4"/>
      <c r="B3" s="8"/>
      <c r="C3" s="8"/>
      <c r="D3" s="8"/>
      <c r="E3" s="8"/>
      <c r="F3" s="4" t="s">
        <v>362</v>
      </c>
      <c r="G3" s="4" t="s">
        <v>310</v>
      </c>
      <c r="H3" s="9"/>
      <c r="I3" s="10"/>
    </row>
    <row r="4" ht="41" spans="1:9">
      <c r="A4" s="11"/>
      <c r="B4" s="358" t="s">
        <v>363</v>
      </c>
      <c r="C4" s="358" t="s">
        <v>364</v>
      </c>
      <c r="D4" s="359" t="s">
        <v>365</v>
      </c>
      <c r="E4" s="354" t="s">
        <v>63</v>
      </c>
      <c r="F4" s="15">
        <v>0.1</v>
      </c>
      <c r="G4" s="15">
        <v>0.1</v>
      </c>
      <c r="H4" s="15"/>
      <c r="I4" s="15" t="s">
        <v>298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301</v>
      </c>
      <c r="B12" s="17"/>
      <c r="C12" s="17"/>
      <c r="D12" s="18"/>
      <c r="E12" s="19"/>
      <c r="F12" s="16" t="s">
        <v>358</v>
      </c>
      <c r="G12" s="17"/>
      <c r="H12" s="18"/>
      <c r="I12" s="20"/>
    </row>
    <row r="13" spans="1:9">
      <c r="A13" s="21" t="s">
        <v>366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0" t="s">
        <v>35</v>
      </c>
      <c r="C2" s="321"/>
      <c r="D2" s="321"/>
      <c r="E2" s="321"/>
      <c r="F2" s="321"/>
      <c r="G2" s="321"/>
      <c r="H2" s="321"/>
      <c r="I2" s="322"/>
    </row>
    <row r="3" ht="28" customHeight="1" spans="2:9">
      <c r="B3" s="323"/>
      <c r="C3" s="324"/>
      <c r="D3" s="325" t="s">
        <v>36</v>
      </c>
      <c r="E3" s="326"/>
      <c r="F3" s="327" t="s">
        <v>37</v>
      </c>
      <c r="G3" s="328"/>
      <c r="H3" s="325" t="s">
        <v>38</v>
      </c>
      <c r="I3" s="329"/>
    </row>
    <row r="4" ht="28" customHeight="1" spans="2:9">
      <c r="B4" s="323" t="s">
        <v>39</v>
      </c>
      <c r="C4" s="324" t="s">
        <v>40</v>
      </c>
      <c r="D4" s="324" t="s">
        <v>41</v>
      </c>
      <c r="E4" s="324" t="s">
        <v>42</v>
      </c>
      <c r="F4" s="330" t="s">
        <v>41</v>
      </c>
      <c r="G4" s="330" t="s">
        <v>42</v>
      </c>
      <c r="H4" s="324" t="s">
        <v>41</v>
      </c>
      <c r="I4" s="331" t="s">
        <v>42</v>
      </c>
    </row>
    <row r="5" ht="28" customHeight="1" spans="2:9">
      <c r="B5" s="332" t="s">
        <v>43</v>
      </c>
      <c r="C5" s="11">
        <v>13</v>
      </c>
      <c r="D5" s="11">
        <v>0</v>
      </c>
      <c r="E5" s="11">
        <v>1</v>
      </c>
      <c r="F5" s="333">
        <v>0</v>
      </c>
      <c r="G5" s="333">
        <v>1</v>
      </c>
      <c r="H5" s="11">
        <v>1</v>
      </c>
      <c r="I5" s="334">
        <v>2</v>
      </c>
    </row>
    <row r="6" ht="28" customHeight="1" spans="2:9">
      <c r="B6" s="332" t="s">
        <v>44</v>
      </c>
      <c r="C6" s="11">
        <v>20</v>
      </c>
      <c r="D6" s="11">
        <v>0</v>
      </c>
      <c r="E6" s="11">
        <v>1</v>
      </c>
      <c r="F6" s="333">
        <v>1</v>
      </c>
      <c r="G6" s="333">
        <v>2</v>
      </c>
      <c r="H6" s="11">
        <v>2</v>
      </c>
      <c r="I6" s="334">
        <v>3</v>
      </c>
    </row>
    <row r="7" ht="28" customHeight="1" spans="2:9">
      <c r="B7" s="332" t="s">
        <v>45</v>
      </c>
      <c r="C7" s="11">
        <v>32</v>
      </c>
      <c r="D7" s="11">
        <v>0</v>
      </c>
      <c r="E7" s="11">
        <v>1</v>
      </c>
      <c r="F7" s="333">
        <v>2</v>
      </c>
      <c r="G7" s="333">
        <v>3</v>
      </c>
      <c r="H7" s="11">
        <v>3</v>
      </c>
      <c r="I7" s="334">
        <v>4</v>
      </c>
    </row>
    <row r="8" ht="28" customHeight="1" spans="2:9">
      <c r="B8" s="332" t="s">
        <v>46</v>
      </c>
      <c r="C8" s="11">
        <v>50</v>
      </c>
      <c r="D8" s="11">
        <v>1</v>
      </c>
      <c r="E8" s="11">
        <v>2</v>
      </c>
      <c r="F8" s="333">
        <v>3</v>
      </c>
      <c r="G8" s="333">
        <v>4</v>
      </c>
      <c r="H8" s="11">
        <v>5</v>
      </c>
      <c r="I8" s="334">
        <v>6</v>
      </c>
    </row>
    <row r="9" ht="28" customHeight="1" spans="2:9">
      <c r="B9" s="332" t="s">
        <v>47</v>
      </c>
      <c r="C9" s="11">
        <v>80</v>
      </c>
      <c r="D9" s="11">
        <v>2</v>
      </c>
      <c r="E9" s="11">
        <v>3</v>
      </c>
      <c r="F9" s="333">
        <v>5</v>
      </c>
      <c r="G9" s="333">
        <v>6</v>
      </c>
      <c r="H9" s="11">
        <v>7</v>
      </c>
      <c r="I9" s="334">
        <v>8</v>
      </c>
    </row>
    <row r="10" ht="28" customHeight="1" spans="2:9">
      <c r="B10" s="332" t="s">
        <v>48</v>
      </c>
      <c r="C10" s="11">
        <v>125</v>
      </c>
      <c r="D10" s="11">
        <v>3</v>
      </c>
      <c r="E10" s="11">
        <v>4</v>
      </c>
      <c r="F10" s="333">
        <v>7</v>
      </c>
      <c r="G10" s="333">
        <v>8</v>
      </c>
      <c r="H10" s="11">
        <v>10</v>
      </c>
      <c r="I10" s="334">
        <v>11</v>
      </c>
    </row>
    <row r="11" ht="28" customHeight="1" spans="2:9">
      <c r="B11" s="332" t="s">
        <v>49</v>
      </c>
      <c r="C11" s="11">
        <v>200</v>
      </c>
      <c r="D11" s="11">
        <v>5</v>
      </c>
      <c r="E11" s="11">
        <v>6</v>
      </c>
      <c r="F11" s="333">
        <v>10</v>
      </c>
      <c r="G11" s="333">
        <v>11</v>
      </c>
      <c r="H11" s="11">
        <v>14</v>
      </c>
      <c r="I11" s="334">
        <v>15</v>
      </c>
    </row>
    <row r="12" ht="28" customHeight="1" spans="2:9">
      <c r="B12" s="335" t="s">
        <v>50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38">
        <v>22</v>
      </c>
    </row>
    <row r="14" spans="2:9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51" customWidth="1"/>
    <col min="2" max="9" width="10.3303571428571" style="151"/>
    <col min="10" max="10" width="8.83035714285714" style="151" customWidth="1"/>
    <col min="11" max="11" width="12" style="151" customWidth="1"/>
    <col min="12" max="16384" width="10.3303571428571" style="151"/>
  </cols>
  <sheetData>
    <row r="1" ht="23.95" spans="1:11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8.35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58</v>
      </c>
      <c r="J2" s="157"/>
      <c r="K2" s="158"/>
    </row>
    <row r="3" ht="17.6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ht="16.8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45710</v>
      </c>
      <c r="G4" s="170"/>
      <c r="H4" s="165" t="s">
        <v>65</v>
      </c>
      <c r="I4" s="168"/>
      <c r="J4" s="166" t="s">
        <v>66</v>
      </c>
      <c r="K4" s="167" t="s">
        <v>67</v>
      </c>
    </row>
    <row r="5" ht="16.8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45987</v>
      </c>
      <c r="G5" s="170"/>
      <c r="H5" s="165" t="s">
        <v>71</v>
      </c>
      <c r="I5" s="168"/>
      <c r="J5" s="166" t="s">
        <v>66</v>
      </c>
      <c r="K5" s="167" t="s">
        <v>67</v>
      </c>
    </row>
    <row r="6" ht="17.6" spans="1:11">
      <c r="A6" s="165" t="s">
        <v>72</v>
      </c>
      <c r="B6">
        <v>3</v>
      </c>
      <c r="C6">
        <v>6</v>
      </c>
      <c r="D6" s="171" t="s">
        <v>73</v>
      </c>
      <c r="E6" s="172"/>
      <c r="F6" s="169">
        <v>46021</v>
      </c>
      <c r="G6" s="170"/>
      <c r="H6" s="165" t="s">
        <v>74</v>
      </c>
      <c r="I6" s="168"/>
      <c r="J6" s="166" t="s">
        <v>66</v>
      </c>
      <c r="K6" s="167" t="s">
        <v>67</v>
      </c>
    </row>
    <row r="7" ht="17.6" spans="1:11">
      <c r="A7" s="165" t="s">
        <v>75</v>
      </c>
      <c r="B7" s="173">
        <v>5100</v>
      </c>
      <c r="C7" s="174"/>
      <c r="D7" s="171" t="s">
        <v>76</v>
      </c>
      <c r="E7" s="175"/>
      <c r="F7" s="169">
        <v>46032</v>
      </c>
      <c r="G7" s="170"/>
      <c r="H7" s="165" t="s">
        <v>77</v>
      </c>
      <c r="I7" s="168"/>
      <c r="J7" s="166" t="s">
        <v>66</v>
      </c>
      <c r="K7" s="167" t="s">
        <v>67</v>
      </c>
    </row>
    <row r="8" ht="17.55" spans="1:11">
      <c r="A8" s="176" t="s">
        <v>78</v>
      </c>
      <c r="B8" s="177"/>
      <c r="C8" s="178"/>
      <c r="D8" s="179" t="s">
        <v>79</v>
      </c>
      <c r="E8" s="180"/>
      <c r="F8" s="181">
        <v>46063</v>
      </c>
      <c r="G8" s="182"/>
      <c r="H8" s="179" t="s">
        <v>80</v>
      </c>
      <c r="I8" s="180"/>
      <c r="J8" s="183" t="s">
        <v>66</v>
      </c>
      <c r="K8" s="184" t="s">
        <v>67</v>
      </c>
    </row>
    <row r="9" ht="17.55" spans="1:11">
      <c r="A9" s="251" t="s">
        <v>81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ht="18.35" spans="1:11">
      <c r="A10" s="254" t="s">
        <v>82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ht="17.6" spans="1:11">
      <c r="A11" s="257" t="s">
        <v>83</v>
      </c>
      <c r="B11" s="258" t="s">
        <v>84</v>
      </c>
      <c r="C11" s="259" t="s">
        <v>85</v>
      </c>
      <c r="D11" s="260"/>
      <c r="E11" s="261" t="s">
        <v>86</v>
      </c>
      <c r="F11" s="258" t="s">
        <v>84</v>
      </c>
      <c r="G11" s="259" t="s">
        <v>85</v>
      </c>
      <c r="H11" s="259" t="s">
        <v>87</v>
      </c>
      <c r="I11" s="261" t="s">
        <v>88</v>
      </c>
      <c r="J11" s="258" t="s">
        <v>84</v>
      </c>
      <c r="K11" s="262" t="s">
        <v>85</v>
      </c>
    </row>
    <row r="12" ht="17.6" spans="1:11">
      <c r="A12" s="171" t="s">
        <v>89</v>
      </c>
      <c r="B12" s="192" t="s">
        <v>84</v>
      </c>
      <c r="C12" s="166" t="s">
        <v>85</v>
      </c>
      <c r="D12" s="175"/>
      <c r="E12" s="172" t="s">
        <v>90</v>
      </c>
      <c r="F12" s="192" t="s">
        <v>84</v>
      </c>
      <c r="G12" s="166" t="s">
        <v>85</v>
      </c>
      <c r="H12" s="166" t="s">
        <v>87</v>
      </c>
      <c r="I12" s="172" t="s">
        <v>91</v>
      </c>
      <c r="J12" s="192" t="s">
        <v>84</v>
      </c>
      <c r="K12" s="167" t="s">
        <v>85</v>
      </c>
    </row>
    <row r="13" ht="17.6" spans="1:11">
      <c r="A13" s="171" t="s">
        <v>92</v>
      </c>
      <c r="B13" s="192" t="s">
        <v>84</v>
      </c>
      <c r="C13" s="166" t="s">
        <v>85</v>
      </c>
      <c r="D13" s="175"/>
      <c r="E13" s="172" t="s">
        <v>93</v>
      </c>
      <c r="F13" s="166" t="s">
        <v>94</v>
      </c>
      <c r="G13" s="166" t="s">
        <v>95</v>
      </c>
      <c r="H13" s="166" t="s">
        <v>87</v>
      </c>
      <c r="I13" s="172" t="s">
        <v>96</v>
      </c>
      <c r="J13" s="192" t="s">
        <v>84</v>
      </c>
      <c r="K13" s="167" t="s">
        <v>85</v>
      </c>
    </row>
    <row r="14" ht="17.55" spans="1:11">
      <c r="A14" s="179" t="s">
        <v>97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93"/>
    </row>
    <row r="15" ht="18.35" spans="1:11">
      <c r="A15" s="254" t="s">
        <v>98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ht="17.6" spans="1:11">
      <c r="A16" s="263" t="s">
        <v>99</v>
      </c>
      <c r="B16" s="259" t="s">
        <v>94</v>
      </c>
      <c r="C16" s="259" t="s">
        <v>95</v>
      </c>
      <c r="D16" s="264"/>
      <c r="E16" s="265" t="s">
        <v>100</v>
      </c>
      <c r="F16" s="259" t="s">
        <v>94</v>
      </c>
      <c r="G16" s="259" t="s">
        <v>95</v>
      </c>
      <c r="H16" s="266"/>
      <c r="I16" s="265" t="s">
        <v>101</v>
      </c>
      <c r="J16" s="259" t="s">
        <v>94</v>
      </c>
      <c r="K16" s="262" t="s">
        <v>95</v>
      </c>
    </row>
    <row r="17" customHeight="1" spans="1:22">
      <c r="A17" s="214" t="s">
        <v>102</v>
      </c>
      <c r="B17" s="166" t="s">
        <v>94</v>
      </c>
      <c r="C17" s="166" t="s">
        <v>95</v>
      </c>
      <c r="D17" s="267"/>
      <c r="E17" s="215" t="s">
        <v>103</v>
      </c>
      <c r="F17" s="166" t="s">
        <v>94</v>
      </c>
      <c r="G17" s="166" t="s">
        <v>95</v>
      </c>
      <c r="H17" s="268"/>
      <c r="I17" s="215" t="s">
        <v>104</v>
      </c>
      <c r="J17" s="166" t="s">
        <v>94</v>
      </c>
      <c r="K17" s="167" t="s">
        <v>95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22">
      <c r="A18" s="270" t="s">
        <v>105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="249" customFormat="1" ht="18" customHeight="1" spans="1:22">
      <c r="A19" s="254" t="s">
        <v>106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customHeight="1" spans="1:22">
      <c r="A20" s="273" t="s">
        <v>107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ht="21.75" customHeight="1" spans="1:22">
      <c r="A21" s="276" t="s">
        <v>108</v>
      </c>
      <c r="B21" s="215" t="s">
        <v>109</v>
      </c>
      <c r="C21" s="215" t="s">
        <v>110</v>
      </c>
      <c r="D21" s="215" t="s">
        <v>111</v>
      </c>
      <c r="E21" s="215" t="s">
        <v>112</v>
      </c>
      <c r="F21" s="215" t="s">
        <v>113</v>
      </c>
      <c r="G21" s="215" t="s">
        <v>114</v>
      </c>
      <c r="H21" s="215" t="s">
        <v>115</v>
      </c>
      <c r="I21" s="215" t="s">
        <v>116</v>
      </c>
      <c r="J21" s="215" t="s">
        <v>117</v>
      </c>
      <c r="K21" s="217" t="s">
        <v>118</v>
      </c>
    </row>
    <row r="22" customHeight="1" spans="1:22">
      <c r="A22" s="277" t="s">
        <v>119</v>
      </c>
      <c r="B22" s="278"/>
      <c r="C22" s="279"/>
      <c r="D22" s="280">
        <v>1</v>
      </c>
      <c r="E22" s="280">
        <v>1</v>
      </c>
      <c r="F22" s="280">
        <v>1</v>
      </c>
      <c r="G22" s="280">
        <v>1</v>
      </c>
      <c r="H22" s="280">
        <v>1</v>
      </c>
      <c r="I22" s="280">
        <v>1</v>
      </c>
      <c r="J22" s="278"/>
      <c r="K22" s="281"/>
    </row>
    <row r="23" customHeight="1" spans="1:22">
      <c r="A23" s="282" t="s">
        <v>120</v>
      </c>
      <c r="B23" s="278"/>
      <c r="C23" s="278"/>
      <c r="D23" s="280">
        <v>1</v>
      </c>
      <c r="E23" s="280">
        <v>1</v>
      </c>
      <c r="F23" s="280">
        <v>1</v>
      </c>
      <c r="G23" s="280">
        <v>1</v>
      </c>
      <c r="H23" s="280">
        <v>1</v>
      </c>
      <c r="I23" s="280">
        <v>1</v>
      </c>
      <c r="J23" s="278"/>
      <c r="K23" s="283"/>
    </row>
    <row r="24" customHeight="1" spans="1:22">
      <c r="A24" s="284" t="s">
        <v>121</v>
      </c>
      <c r="B24" s="278"/>
      <c r="C24" s="278"/>
      <c r="D24" s="280">
        <v>1</v>
      </c>
      <c r="E24" s="280">
        <v>1</v>
      </c>
      <c r="F24" s="280">
        <v>1</v>
      </c>
      <c r="G24" s="280">
        <v>1</v>
      </c>
      <c r="H24" s="280">
        <v>1</v>
      </c>
      <c r="I24" s="280">
        <v>1</v>
      </c>
      <c r="J24" s="278"/>
      <c r="K24" s="283"/>
    </row>
    <row r="25" customHeight="1" spans="1:22">
      <c r="A25" s="285"/>
      <c r="B25" s="278"/>
      <c r="C25" s="278"/>
      <c r="D25" s="278"/>
      <c r="E25" s="278"/>
      <c r="F25" s="278"/>
      <c r="G25" s="278"/>
      <c r="H25" s="278"/>
      <c r="I25" s="278"/>
      <c r="J25" s="278"/>
      <c r="K25" s="286"/>
    </row>
    <row r="26" customHeight="1" spans="1:22">
      <c r="A26" s="285"/>
      <c r="B26" s="278"/>
      <c r="C26" s="278"/>
      <c r="D26" s="278"/>
      <c r="E26" s="278"/>
      <c r="F26" s="278"/>
      <c r="G26" s="278"/>
      <c r="H26" s="278"/>
      <c r="I26" s="278"/>
      <c r="J26" s="278"/>
      <c r="K26" s="286"/>
    </row>
    <row r="27" customHeight="1" spans="1:22">
      <c r="A27" s="285"/>
      <c r="B27" s="278"/>
      <c r="C27" s="278"/>
      <c r="D27" s="278"/>
      <c r="E27" s="278"/>
      <c r="F27" s="278"/>
      <c r="G27" s="278"/>
      <c r="H27" s="278"/>
      <c r="I27" s="278"/>
      <c r="J27" s="278"/>
      <c r="K27" s="286"/>
    </row>
    <row r="28" customHeight="1" spans="1:22">
      <c r="A28" s="285"/>
      <c r="B28" s="278"/>
      <c r="C28" s="278"/>
      <c r="D28" s="278"/>
      <c r="E28" s="278"/>
      <c r="F28" s="278"/>
      <c r="G28" s="278"/>
      <c r="H28" s="278"/>
      <c r="I28" s="278"/>
      <c r="J28" s="278"/>
      <c r="K28" s="286"/>
    </row>
    <row r="29" ht="18" customHeight="1" spans="1:22">
      <c r="A29" s="287" t="s">
        <v>122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ht="18.75" customHeight="1" spans="1:22">
      <c r="A30" s="290" t="s">
        <v>123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ht="18.75" customHeight="1" spans="1:22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ht="18" customHeight="1" spans="1:22">
      <c r="A32" s="287" t="s">
        <v>124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>
      <c r="A33" s="296" t="s">
        <v>125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ht="17.55" spans="1:11">
      <c r="A34" s="93" t="s">
        <v>126</v>
      </c>
      <c r="B34" s="96"/>
      <c r="C34" s="166" t="s">
        <v>66</v>
      </c>
      <c r="D34" s="166" t="s">
        <v>67</v>
      </c>
      <c r="E34" s="299" t="s">
        <v>127</v>
      </c>
      <c r="F34" s="300"/>
      <c r="G34" s="300"/>
      <c r="H34" s="300"/>
      <c r="I34" s="300"/>
      <c r="J34" s="300"/>
      <c r="K34" s="301"/>
    </row>
    <row r="35" ht="18.75" spans="1:11">
      <c r="A35" s="302" t="s">
        <v>128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6.8" spans="1:11">
      <c r="A36" s="303" t="s">
        <v>129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ht="16.8" spans="1:11">
      <c r="A37" s="225" t="s">
        <v>130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6.8" spans="1:11">
      <c r="A38" s="225" t="s">
        <v>131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6.8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6.8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ht="16.8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ht="16.8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ht="17.55" spans="1:11">
      <c r="A43" s="218" t="s">
        <v>132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ht="18.35" spans="1:11">
      <c r="A44" s="254" t="s">
        <v>133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ht="16.8" spans="1:11">
      <c r="A45" s="263" t="s">
        <v>134</v>
      </c>
      <c r="B45" s="259" t="s">
        <v>94</v>
      </c>
      <c r="C45" s="259" t="s">
        <v>95</v>
      </c>
      <c r="D45" s="259" t="s">
        <v>87</v>
      </c>
      <c r="E45" s="265" t="s">
        <v>135</v>
      </c>
      <c r="F45" s="259" t="s">
        <v>94</v>
      </c>
      <c r="G45" s="259" t="s">
        <v>95</v>
      </c>
      <c r="H45" s="259" t="s">
        <v>87</v>
      </c>
      <c r="I45" s="265" t="s">
        <v>136</v>
      </c>
      <c r="J45" s="259" t="s">
        <v>94</v>
      </c>
      <c r="K45" s="262" t="s">
        <v>95</v>
      </c>
    </row>
    <row r="46" ht="16.8" spans="1:11">
      <c r="A46" s="214" t="s">
        <v>86</v>
      </c>
      <c r="B46" s="166" t="s">
        <v>94</v>
      </c>
      <c r="C46" s="166" t="s">
        <v>95</v>
      </c>
      <c r="D46" s="166" t="s">
        <v>87</v>
      </c>
      <c r="E46" s="215" t="s">
        <v>93</v>
      </c>
      <c r="F46" s="166" t="s">
        <v>94</v>
      </c>
      <c r="G46" s="166" t="s">
        <v>95</v>
      </c>
      <c r="H46" s="166" t="s">
        <v>87</v>
      </c>
      <c r="I46" s="215" t="s">
        <v>104</v>
      </c>
      <c r="J46" s="166" t="s">
        <v>94</v>
      </c>
      <c r="K46" s="167" t="s">
        <v>95</v>
      </c>
    </row>
    <row r="47" ht="17.55" spans="1:11">
      <c r="A47" s="179" t="s">
        <v>97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93"/>
    </row>
    <row r="48" ht="18.35" spans="1:11">
      <c r="A48" s="302" t="s">
        <v>137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7.5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ht="18.35" spans="1:11">
      <c r="A50" s="306" t="s">
        <v>138</v>
      </c>
      <c r="B50" s="307" t="s">
        <v>139</v>
      </c>
      <c r="C50" s="307"/>
      <c r="D50" s="308" t="s">
        <v>140</v>
      </c>
      <c r="E50" s="309"/>
      <c r="F50" s="310" t="s">
        <v>141</v>
      </c>
      <c r="G50" s="311">
        <v>46001</v>
      </c>
      <c r="H50" s="312" t="s">
        <v>142</v>
      </c>
      <c r="I50" s="313"/>
      <c r="J50" s="314"/>
      <c r="K50" s="315"/>
    </row>
    <row r="51" ht="18.35" spans="1:11">
      <c r="A51" s="302" t="s">
        <v>143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7.5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18"/>
    </row>
    <row r="53" ht="18.35" spans="1:11">
      <c r="A53" s="306" t="s">
        <v>138</v>
      </c>
      <c r="B53" s="307" t="s">
        <v>139</v>
      </c>
      <c r="C53" s="307"/>
      <c r="D53" s="308" t="s">
        <v>140</v>
      </c>
      <c r="E53" s="319" t="s">
        <v>144</v>
      </c>
      <c r="F53" s="310" t="s">
        <v>145</v>
      </c>
      <c r="G53" s="311">
        <v>46001</v>
      </c>
      <c r="H53" s="312" t="s">
        <v>142</v>
      </c>
      <c r="I53" s="313"/>
      <c r="J53" s="314" t="s">
        <v>146</v>
      </c>
      <c r="K53" s="3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161290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A17" sqref="A17:K17"/>
    </sheetView>
  </sheetViews>
  <sheetFormatPr defaultColWidth="10" defaultRowHeight="16.5" customHeight="1"/>
  <cols>
    <col min="1" max="1" width="10.875" style="151" customWidth="1"/>
    <col min="2" max="16384" width="10" style="151"/>
  </cols>
  <sheetData>
    <row r="1" ht="22.5" customHeight="1" spans="1:11">
      <c r="A1" s="152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153" t="s">
        <v>53</v>
      </c>
      <c r="B2" s="154" t="s">
        <v>54</v>
      </c>
      <c r="C2" s="154"/>
      <c r="D2" s="155" t="s">
        <v>55</v>
      </c>
      <c r="E2" s="155"/>
      <c r="F2" s="154" t="s">
        <v>56</v>
      </c>
      <c r="G2" s="154"/>
      <c r="H2" s="156" t="s">
        <v>57</v>
      </c>
      <c r="I2" s="157" t="s">
        <v>148</v>
      </c>
      <c r="J2" s="157"/>
      <c r="K2" s="158"/>
    </row>
    <row r="3" customHeight="1" spans="1:11">
      <c r="A3" s="159" t="s">
        <v>59</v>
      </c>
      <c r="B3" s="160"/>
      <c r="C3" s="161"/>
      <c r="D3" s="162" t="s">
        <v>60</v>
      </c>
      <c r="E3" s="163"/>
      <c r="F3" s="163"/>
      <c r="G3" s="164"/>
      <c r="H3" s="162" t="s">
        <v>61</v>
      </c>
      <c r="I3" s="163"/>
      <c r="J3" s="163"/>
      <c r="K3" s="164"/>
    </row>
    <row r="4" customHeight="1" spans="1:11">
      <c r="A4" s="165" t="s">
        <v>62</v>
      </c>
      <c r="B4" s="166" t="s">
        <v>63</v>
      </c>
      <c r="C4" s="167"/>
      <c r="D4" s="165" t="s">
        <v>64</v>
      </c>
      <c r="E4" s="168"/>
      <c r="F4" s="169">
        <v>45710</v>
      </c>
      <c r="G4" s="170"/>
      <c r="H4" s="165" t="s">
        <v>65</v>
      </c>
      <c r="I4" s="168"/>
      <c r="J4" s="166" t="s">
        <v>66</v>
      </c>
      <c r="K4" s="167" t="s">
        <v>67</v>
      </c>
    </row>
    <row r="5" customHeight="1" spans="1:11">
      <c r="A5" s="171" t="s">
        <v>68</v>
      </c>
      <c r="B5" s="166" t="s">
        <v>69</v>
      </c>
      <c r="C5" s="167"/>
      <c r="D5" s="165" t="s">
        <v>70</v>
      </c>
      <c r="E5" s="168"/>
      <c r="F5" s="169">
        <v>45987</v>
      </c>
      <c r="G5" s="170"/>
      <c r="H5" s="165" t="s">
        <v>71</v>
      </c>
      <c r="I5" s="168"/>
      <c r="J5" s="166" t="s">
        <v>66</v>
      </c>
      <c r="K5" s="167" t="s">
        <v>67</v>
      </c>
    </row>
    <row r="6" customHeight="1" spans="1:11">
      <c r="A6" s="165" t="s">
        <v>72</v>
      </c>
      <c r="B6">
        <v>3</v>
      </c>
      <c r="C6">
        <v>6</v>
      </c>
      <c r="D6" s="171" t="s">
        <v>73</v>
      </c>
      <c r="E6" s="172"/>
      <c r="F6" s="169">
        <v>46021</v>
      </c>
      <c r="G6" s="170"/>
      <c r="H6" s="165" t="s">
        <v>74</v>
      </c>
      <c r="I6" s="168"/>
      <c r="J6" s="166" t="s">
        <v>66</v>
      </c>
      <c r="K6" s="167" t="s">
        <v>67</v>
      </c>
    </row>
    <row r="7" customHeight="1" spans="1:11">
      <c r="A7" s="165" t="s">
        <v>75</v>
      </c>
      <c r="B7" s="173">
        <v>5100</v>
      </c>
      <c r="C7" s="174"/>
      <c r="D7" s="171" t="s">
        <v>76</v>
      </c>
      <c r="E7" s="175"/>
      <c r="F7" s="169">
        <v>46032</v>
      </c>
      <c r="G7" s="170"/>
      <c r="H7" s="165" t="s">
        <v>77</v>
      </c>
      <c r="I7" s="168"/>
      <c r="J7" s="166" t="s">
        <v>66</v>
      </c>
      <c r="K7" s="167" t="s">
        <v>67</v>
      </c>
    </row>
    <row r="8" customHeight="1" spans="1:11">
      <c r="A8" s="176" t="s">
        <v>78</v>
      </c>
      <c r="B8" s="177"/>
      <c r="C8" s="178"/>
      <c r="D8" s="179" t="s">
        <v>79</v>
      </c>
      <c r="E8" s="180"/>
      <c r="F8" s="181">
        <v>46063</v>
      </c>
      <c r="G8" s="182"/>
      <c r="H8" s="179" t="s">
        <v>80</v>
      </c>
      <c r="I8" s="180"/>
      <c r="J8" s="183" t="s">
        <v>66</v>
      </c>
      <c r="K8" s="184" t="s">
        <v>67</v>
      </c>
    </row>
    <row r="9" customHeight="1" spans="1:11">
      <c r="A9" s="185" t="s">
        <v>149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customHeight="1" spans="1:11">
      <c r="A10" s="186" t="s">
        <v>83</v>
      </c>
      <c r="B10" s="187" t="s">
        <v>84</v>
      </c>
      <c r="C10" s="188" t="s">
        <v>85</v>
      </c>
      <c r="D10" s="189"/>
      <c r="E10" s="190" t="s">
        <v>88</v>
      </c>
      <c r="F10" s="187" t="s">
        <v>84</v>
      </c>
      <c r="G10" s="188" t="s">
        <v>85</v>
      </c>
      <c r="H10" s="187"/>
      <c r="I10" s="190" t="s">
        <v>86</v>
      </c>
      <c r="J10" s="187" t="s">
        <v>84</v>
      </c>
      <c r="K10" s="191" t="s">
        <v>85</v>
      </c>
    </row>
    <row r="11" customHeight="1" spans="1:11">
      <c r="A11" s="171" t="s">
        <v>89</v>
      </c>
      <c r="B11" s="192" t="s">
        <v>84</v>
      </c>
      <c r="C11" s="166" t="s">
        <v>85</v>
      </c>
      <c r="D11" s="175"/>
      <c r="E11" s="172" t="s">
        <v>91</v>
      </c>
      <c r="F11" s="192" t="s">
        <v>84</v>
      </c>
      <c r="G11" s="166" t="s">
        <v>85</v>
      </c>
      <c r="H11" s="192"/>
      <c r="I11" s="172" t="s">
        <v>96</v>
      </c>
      <c r="J11" s="192" t="s">
        <v>84</v>
      </c>
      <c r="K11" s="167" t="s">
        <v>85</v>
      </c>
    </row>
    <row r="12" customHeight="1" spans="1:11">
      <c r="A12" s="179" t="s">
        <v>127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93"/>
    </row>
    <row r="13" customHeight="1" spans="1:11">
      <c r="A13" s="194" t="s">
        <v>150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customHeight="1" spans="1:11">
      <c r="A14" s="195" t="s">
        <v>151</v>
      </c>
      <c r="B14" s="196"/>
      <c r="C14" s="196"/>
      <c r="D14" s="196"/>
      <c r="E14" s="196"/>
      <c r="F14" s="196"/>
      <c r="G14" s="196"/>
      <c r="H14" s="196"/>
      <c r="I14" s="197"/>
      <c r="J14" s="197"/>
      <c r="K14" s="198"/>
    </row>
    <row r="15" customHeight="1" spans="1:11">
      <c r="A15" s="199"/>
      <c r="B15" s="200"/>
      <c r="C15" s="200"/>
      <c r="D15" s="201"/>
      <c r="E15" s="202"/>
      <c r="F15" s="200"/>
      <c r="G15" s="200"/>
      <c r="H15" s="201"/>
      <c r="I15" s="203"/>
      <c r="J15" s="204"/>
      <c r="K15" s="205"/>
    </row>
    <row r="16" customHeight="1" spans="1:11">
      <c r="A16" s="206"/>
      <c r="B16" s="183"/>
      <c r="C16" s="183"/>
      <c r="D16" s="183"/>
      <c r="E16" s="183"/>
      <c r="F16" s="183"/>
      <c r="G16" s="183"/>
      <c r="H16" s="183"/>
      <c r="I16" s="183"/>
      <c r="J16" s="183"/>
      <c r="K16" s="184"/>
    </row>
    <row r="17" customHeight="1" spans="1:11">
      <c r="A17" s="194" t="s">
        <v>152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customHeight="1" spans="1:11">
      <c r="A18" s="195" t="s">
        <v>153</v>
      </c>
      <c r="B18" s="196"/>
      <c r="C18" s="196"/>
      <c r="D18" s="196"/>
      <c r="E18" s="196"/>
      <c r="F18" s="196"/>
      <c r="G18" s="196"/>
      <c r="H18" s="196"/>
      <c r="I18" s="197"/>
      <c r="J18" s="197"/>
      <c r="K18" s="198"/>
    </row>
    <row r="19" customHeight="1" spans="1:11">
      <c r="A19" s="199"/>
      <c r="B19" s="200"/>
      <c r="C19" s="200"/>
      <c r="D19" s="201"/>
      <c r="E19" s="202"/>
      <c r="F19" s="200"/>
      <c r="G19" s="200"/>
      <c r="H19" s="201"/>
      <c r="I19" s="203"/>
      <c r="J19" s="204"/>
      <c r="K19" s="205"/>
    </row>
    <row r="20" customHeight="1" spans="1:11">
      <c r="A20" s="206"/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customHeight="1" spans="1:11">
      <c r="A21" s="207" t="s">
        <v>124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78" t="s">
        <v>125</v>
      </c>
      <c r="B22" s="84"/>
      <c r="C22" s="84"/>
      <c r="D22" s="84"/>
      <c r="E22" s="84"/>
      <c r="F22" s="84"/>
      <c r="G22" s="84"/>
      <c r="H22" s="84"/>
      <c r="I22" s="84"/>
      <c r="J22" s="84"/>
      <c r="K22" s="121"/>
    </row>
    <row r="23" customHeight="1" spans="1:11">
      <c r="A23" s="93" t="s">
        <v>126</v>
      </c>
      <c r="B23" s="96"/>
      <c r="C23" s="166" t="s">
        <v>66</v>
      </c>
      <c r="D23" s="166" t="s">
        <v>67</v>
      </c>
      <c r="E23" s="91"/>
      <c r="F23" s="91"/>
      <c r="G23" s="91"/>
      <c r="H23" s="91"/>
      <c r="I23" s="91"/>
      <c r="J23" s="91"/>
      <c r="K23" s="92"/>
    </row>
    <row r="24" customHeight="1" spans="1:11">
      <c r="A24" s="208" t="s">
        <v>154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3"/>
    </row>
    <row r="26" customHeight="1" spans="1:11">
      <c r="A26" s="185" t="s">
        <v>133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customHeight="1" spans="1:11">
      <c r="A27" s="159" t="s">
        <v>134</v>
      </c>
      <c r="B27" s="188" t="s">
        <v>94</v>
      </c>
      <c r="C27" s="188" t="s">
        <v>95</v>
      </c>
      <c r="D27" s="188" t="s">
        <v>87</v>
      </c>
      <c r="E27" s="160" t="s">
        <v>135</v>
      </c>
      <c r="F27" s="188" t="s">
        <v>94</v>
      </c>
      <c r="G27" s="188" t="s">
        <v>95</v>
      </c>
      <c r="H27" s="188" t="s">
        <v>87</v>
      </c>
      <c r="I27" s="160" t="s">
        <v>136</v>
      </c>
      <c r="J27" s="188" t="s">
        <v>94</v>
      </c>
      <c r="K27" s="191" t="s">
        <v>95</v>
      </c>
    </row>
    <row r="28" customHeight="1" spans="1:11">
      <c r="A28" s="214" t="s">
        <v>86</v>
      </c>
      <c r="B28" s="166" t="s">
        <v>94</v>
      </c>
      <c r="C28" s="166" t="s">
        <v>95</v>
      </c>
      <c r="D28" s="166" t="s">
        <v>87</v>
      </c>
      <c r="E28" s="215" t="s">
        <v>93</v>
      </c>
      <c r="F28" s="166" t="s">
        <v>94</v>
      </c>
      <c r="G28" s="166" t="s">
        <v>95</v>
      </c>
      <c r="H28" s="166" t="s">
        <v>87</v>
      </c>
      <c r="I28" s="215" t="s">
        <v>104</v>
      </c>
      <c r="J28" s="166" t="s">
        <v>94</v>
      </c>
      <c r="K28" s="167" t="s">
        <v>95</v>
      </c>
    </row>
    <row r="29" customHeight="1" spans="1:11">
      <c r="A29" s="165" t="s">
        <v>97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customHeight="1" spans="1:11">
      <c r="A31" s="221" t="s">
        <v>155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222" t="s">
        <v>156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ht="17.25" customHeight="1" spans="1:11">
      <c r="A43" s="218" t="s">
        <v>132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customHeight="1" spans="1:11">
      <c r="A44" s="221" t="s">
        <v>157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ht="18" customHeight="1" spans="1:11">
      <c r="A45" s="228" t="s">
        <v>127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30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30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ht="21" customHeight="1" spans="1:11">
      <c r="A48" s="231" t="s">
        <v>138</v>
      </c>
      <c r="B48" s="232" t="s">
        <v>139</v>
      </c>
      <c r="C48" s="232"/>
      <c r="D48" s="233" t="s">
        <v>140</v>
      </c>
      <c r="E48" s="234"/>
      <c r="F48" s="233" t="s">
        <v>141</v>
      </c>
      <c r="G48" s="235"/>
      <c r="H48" s="236" t="s">
        <v>142</v>
      </c>
      <c r="I48" s="236"/>
      <c r="J48" s="232"/>
      <c r="K48" s="237"/>
    </row>
    <row r="49" customHeight="1" spans="1:11">
      <c r="A49" s="238" t="s">
        <v>143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43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46"/>
    </row>
    <row r="52" ht="21" customHeight="1" spans="1:11">
      <c r="A52" s="231" t="s">
        <v>138</v>
      </c>
      <c r="B52" s="232" t="s">
        <v>139</v>
      </c>
      <c r="C52" s="232"/>
      <c r="D52" s="233" t="s">
        <v>140</v>
      </c>
      <c r="E52" s="233"/>
      <c r="F52" s="233" t="s">
        <v>141</v>
      </c>
      <c r="G52" s="233"/>
      <c r="H52" s="236" t="s">
        <v>142</v>
      </c>
      <c r="I52" s="236"/>
      <c r="J52" s="247"/>
      <c r="K52" s="24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9" sqref="G9:K9"/>
    </sheetView>
  </sheetViews>
  <sheetFormatPr defaultColWidth="10.1696428571429" defaultRowHeight="17.6"/>
  <cols>
    <col min="1" max="1" width="9.66964285714286" style="76" customWidth="1"/>
    <col min="2" max="2" width="11.1696428571429" style="76" customWidth="1"/>
    <col min="3" max="3" width="9.16964285714286" style="76" customWidth="1"/>
    <col min="4" max="4" width="9.5" style="76" customWidth="1"/>
    <col min="5" max="5" width="9.16964285714286" style="76" customWidth="1"/>
    <col min="6" max="6" width="10.3303571428571" style="76" customWidth="1"/>
    <col min="7" max="7" width="9.5" style="76" customWidth="1"/>
    <col min="8" max="8" width="9.16964285714286" style="76" customWidth="1"/>
    <col min="9" max="9" width="8.16964285714286" style="76" customWidth="1"/>
    <col min="10" max="10" width="10.5" style="76" customWidth="1"/>
    <col min="11" max="11" width="12.1696428571429" style="76" customWidth="1"/>
    <col min="12" max="16384" width="10.1696428571429" style="76"/>
  </cols>
  <sheetData>
    <row r="1" ht="29.55" spans="1:11">
      <c r="A1" s="77" t="s">
        <v>158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159</v>
      </c>
      <c r="G2" s="83" t="s">
        <v>69</v>
      </c>
      <c r="H2" s="83"/>
      <c r="I2" s="84" t="s">
        <v>57</v>
      </c>
      <c r="J2" s="83" t="s">
        <v>58</v>
      </c>
      <c r="K2" s="85"/>
    </row>
    <row r="3" spans="1:11">
      <c r="A3" s="86" t="s">
        <v>75</v>
      </c>
      <c r="B3" s="87">
        <v>5100</v>
      </c>
      <c r="C3" s="87"/>
      <c r="D3" s="88" t="s">
        <v>160</v>
      </c>
      <c r="E3" s="89" t="s">
        <v>161</v>
      </c>
      <c r="F3" s="90"/>
      <c r="G3" s="90"/>
      <c r="H3" s="91" t="s">
        <v>162</v>
      </c>
      <c r="I3" s="91"/>
      <c r="J3" s="91"/>
      <c r="K3" s="92"/>
    </row>
    <row r="4" spans="1:11">
      <c r="A4" s="93" t="s">
        <v>72</v>
      </c>
      <c r="B4" s="94">
        <v>3</v>
      </c>
      <c r="C4" s="95">
        <v>6</v>
      </c>
      <c r="D4" s="96" t="s">
        <v>163</v>
      </c>
      <c r="E4" s="90" t="s">
        <v>164</v>
      </c>
      <c r="F4" s="90"/>
      <c r="G4" s="90"/>
      <c r="H4" s="96" t="s">
        <v>165</v>
      </c>
      <c r="I4" s="96"/>
      <c r="J4" s="97" t="s">
        <v>66</v>
      </c>
      <c r="K4" s="98" t="s">
        <v>67</v>
      </c>
    </row>
    <row r="5" spans="1:11">
      <c r="A5" s="93" t="s">
        <v>166</v>
      </c>
      <c r="B5" s="87">
        <v>1</v>
      </c>
      <c r="C5" s="87"/>
      <c r="D5" s="88" t="s">
        <v>167</v>
      </c>
      <c r="E5" s="88" t="s">
        <v>168</v>
      </c>
      <c r="F5" s="88" t="s">
        <v>169</v>
      </c>
      <c r="G5" s="88" t="s">
        <v>170</v>
      </c>
      <c r="H5" s="96" t="s">
        <v>171</v>
      </c>
      <c r="I5" s="96"/>
      <c r="J5" s="97" t="s">
        <v>66</v>
      </c>
      <c r="K5" s="98" t="s">
        <v>67</v>
      </c>
    </row>
    <row r="6" spans="1:11">
      <c r="A6" s="99" t="s">
        <v>172</v>
      </c>
      <c r="B6" s="100">
        <v>200</v>
      </c>
      <c r="C6" s="100"/>
      <c r="D6" s="101" t="s">
        <v>173</v>
      </c>
      <c r="E6" s="102"/>
      <c r="F6" s="103">
        <v>3266</v>
      </c>
      <c r="G6" s="101"/>
      <c r="H6" s="104" t="s">
        <v>174</v>
      </c>
      <c r="I6" s="104"/>
      <c r="J6" s="103" t="s">
        <v>66</v>
      </c>
      <c r="K6" s="105" t="s">
        <v>67</v>
      </c>
    </row>
    <row r="7" ht="18.3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175</v>
      </c>
      <c r="B8" s="82" t="s">
        <v>176</v>
      </c>
      <c r="C8" s="82" t="s">
        <v>177</v>
      </c>
      <c r="D8" s="82" t="s">
        <v>178</v>
      </c>
      <c r="E8" s="82" t="s">
        <v>179</v>
      </c>
      <c r="F8" s="82" t="s">
        <v>180</v>
      </c>
      <c r="G8" s="110" t="s">
        <v>78</v>
      </c>
      <c r="H8" s="111"/>
      <c r="I8" s="111"/>
      <c r="J8" s="111"/>
      <c r="K8" s="112"/>
    </row>
    <row r="9" spans="1:11">
      <c r="A9" s="93" t="s">
        <v>181</v>
      </c>
      <c r="B9" s="96"/>
      <c r="C9" s="97" t="s">
        <v>66</v>
      </c>
      <c r="D9" s="97" t="s">
        <v>67</v>
      </c>
      <c r="E9" s="88" t="s">
        <v>182</v>
      </c>
      <c r="F9" s="113" t="s">
        <v>183</v>
      </c>
      <c r="G9" s="114"/>
      <c r="H9" s="115"/>
      <c r="I9" s="115"/>
      <c r="J9" s="115"/>
      <c r="K9" s="116"/>
    </row>
    <row r="10" spans="1:11">
      <c r="A10" s="93" t="s">
        <v>184</v>
      </c>
      <c r="B10" s="96"/>
      <c r="C10" s="97" t="s">
        <v>66</v>
      </c>
      <c r="D10" s="97" t="s">
        <v>67</v>
      </c>
      <c r="E10" s="88" t="s">
        <v>185</v>
      </c>
      <c r="F10" s="113" t="s">
        <v>186</v>
      </c>
      <c r="G10" s="114" t="s">
        <v>187</v>
      </c>
      <c r="H10" s="115"/>
      <c r="I10" s="115"/>
      <c r="J10" s="115"/>
      <c r="K10" s="116"/>
    </row>
    <row r="11" spans="1:11">
      <c r="A11" s="117" t="s">
        <v>149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</row>
    <row r="12" spans="1:11">
      <c r="A12" s="86" t="s">
        <v>88</v>
      </c>
      <c r="B12" s="97" t="s">
        <v>84</v>
      </c>
      <c r="C12" s="97" t="s">
        <v>85</v>
      </c>
      <c r="D12" s="113"/>
      <c r="E12" s="88" t="s">
        <v>86</v>
      </c>
      <c r="F12" s="97" t="s">
        <v>84</v>
      </c>
      <c r="G12" s="97" t="s">
        <v>85</v>
      </c>
      <c r="H12" s="97"/>
      <c r="I12" s="88" t="s">
        <v>188</v>
      </c>
      <c r="J12" s="97" t="s">
        <v>84</v>
      </c>
      <c r="K12" s="98" t="s">
        <v>85</v>
      </c>
    </row>
    <row r="13" spans="1:11">
      <c r="A13" s="86" t="s">
        <v>91</v>
      </c>
      <c r="B13" s="97" t="s">
        <v>84</v>
      </c>
      <c r="C13" s="97" t="s">
        <v>85</v>
      </c>
      <c r="D13" s="113"/>
      <c r="E13" s="88" t="s">
        <v>96</v>
      </c>
      <c r="F13" s="97" t="s">
        <v>84</v>
      </c>
      <c r="G13" s="97" t="s">
        <v>85</v>
      </c>
      <c r="H13" s="97"/>
      <c r="I13" s="88" t="s">
        <v>189</v>
      </c>
      <c r="J13" s="97" t="s">
        <v>84</v>
      </c>
      <c r="K13" s="98" t="s">
        <v>85</v>
      </c>
    </row>
    <row r="14" ht="18.35" spans="1:11">
      <c r="A14" s="99" t="s">
        <v>190</v>
      </c>
      <c r="B14" s="103" t="s">
        <v>84</v>
      </c>
      <c r="C14" s="103" t="s">
        <v>85</v>
      </c>
      <c r="D14" s="102"/>
      <c r="E14" s="101" t="s">
        <v>191</v>
      </c>
      <c r="F14" s="103" t="s">
        <v>84</v>
      </c>
      <c r="G14" s="103" t="s">
        <v>85</v>
      </c>
      <c r="H14" s="103"/>
      <c r="I14" s="101" t="s">
        <v>192</v>
      </c>
      <c r="J14" s="103" t="s">
        <v>84</v>
      </c>
      <c r="K14" s="105" t="s">
        <v>85</v>
      </c>
    </row>
    <row r="15" ht="18.35" spans="1:11">
      <c r="A15" s="106"/>
      <c r="B15" s="120"/>
      <c r="C15" s="120"/>
      <c r="D15" s="107"/>
      <c r="E15" s="106"/>
      <c r="F15" s="120"/>
      <c r="G15" s="120"/>
      <c r="H15" s="120"/>
      <c r="I15" s="106"/>
      <c r="J15" s="120"/>
      <c r="K15" s="120"/>
    </row>
    <row r="16" s="74" customFormat="1" spans="1:11">
      <c r="A16" s="78" t="s">
        <v>193</v>
      </c>
      <c r="B16" s="84"/>
      <c r="C16" s="84"/>
      <c r="D16" s="84"/>
      <c r="E16" s="84"/>
      <c r="F16" s="84"/>
      <c r="G16" s="84"/>
      <c r="H16" s="84"/>
      <c r="I16" s="84"/>
      <c r="J16" s="84"/>
      <c r="K16" s="121"/>
    </row>
    <row r="17" spans="1:11">
      <c r="A17" s="93" t="s">
        <v>194</v>
      </c>
      <c r="B17" s="96"/>
      <c r="C17" s="96"/>
      <c r="D17" s="96"/>
      <c r="E17" s="96"/>
      <c r="F17" s="96"/>
      <c r="G17" s="96"/>
      <c r="H17" s="96"/>
      <c r="I17" s="96"/>
      <c r="J17" s="96"/>
      <c r="K17" s="122"/>
    </row>
    <row r="18" spans="1:11">
      <c r="A18" s="93" t="s">
        <v>195</v>
      </c>
      <c r="B18" s="96"/>
      <c r="C18" s="96"/>
      <c r="D18" s="96"/>
      <c r="E18" s="96"/>
      <c r="F18" s="96"/>
      <c r="G18" s="96"/>
      <c r="H18" s="96"/>
      <c r="I18" s="96"/>
      <c r="J18" s="96"/>
      <c r="K18" s="122"/>
    </row>
    <row r="19" spans="1:11">
      <c r="A19" s="123" t="s">
        <v>196</v>
      </c>
      <c r="B19" s="97"/>
      <c r="C19" s="97"/>
      <c r="D19" s="97"/>
      <c r="E19" s="97"/>
      <c r="F19" s="97"/>
      <c r="G19" s="97"/>
      <c r="H19" s="97"/>
      <c r="I19" s="97"/>
      <c r="J19" s="97"/>
      <c r="K19" s="98"/>
    </row>
    <row r="20" spans="1:11">
      <c r="A20" s="124" t="s">
        <v>197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</row>
    <row r="21" spans="1:11">
      <c r="A21" s="124" t="s">
        <v>198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6"/>
    </row>
    <row r="22" spans="1:11">
      <c r="A22" s="124" t="s">
        <v>199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6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9"/>
    </row>
    <row r="24" spans="1:11">
      <c r="A24" s="93" t="s">
        <v>126</v>
      </c>
      <c r="B24" s="96"/>
      <c r="C24" s="97" t="s">
        <v>66</v>
      </c>
      <c r="D24" s="97" t="s">
        <v>67</v>
      </c>
      <c r="E24" s="91"/>
      <c r="F24" s="91"/>
      <c r="G24" s="91"/>
      <c r="H24" s="91"/>
      <c r="I24" s="91"/>
      <c r="J24" s="91"/>
      <c r="K24" s="92"/>
    </row>
    <row r="25" ht="18.35" spans="1:11">
      <c r="A25" s="130" t="s">
        <v>200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ht="18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201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2"/>
    </row>
    <row r="28" spans="1:11">
      <c r="A28" s="135" t="s">
        <v>202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1">
      <c r="A29" s="135" t="s">
        <v>203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7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7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ht="23" customHeight="1" spans="1:13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ht="23" customHeight="1" spans="1:13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ht="23" customHeight="1" spans="1:13">
      <c r="A35" s="138"/>
      <c r="B35" s="125"/>
      <c r="C35" s="125"/>
      <c r="D35" s="125"/>
      <c r="E35" s="125"/>
      <c r="F35" s="125"/>
      <c r="G35" s="125"/>
      <c r="H35" s="125"/>
      <c r="I35" s="125"/>
      <c r="J35" s="125"/>
      <c r="K35" s="126"/>
    </row>
    <row r="36" ht="23" customHeight="1" spans="1:13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</row>
    <row r="37" ht="18.75" customHeight="1" spans="1:13">
      <c r="A37" s="142" t="s">
        <v>204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="75" customFormat="1" ht="18.75" customHeight="1" spans="1:13">
      <c r="A38" s="93" t="s">
        <v>205</v>
      </c>
      <c r="B38" s="96"/>
      <c r="C38" s="96"/>
      <c r="D38" s="91" t="s">
        <v>206</v>
      </c>
      <c r="E38" s="91"/>
      <c r="F38" s="145" t="s">
        <v>207</v>
      </c>
      <c r="G38" s="146"/>
      <c r="H38" s="96" t="s">
        <v>208</v>
      </c>
      <c r="I38" s="96"/>
      <c r="J38" s="96" t="s">
        <v>209</v>
      </c>
      <c r="K38" s="122"/>
    </row>
    <row r="39" ht="18.75" customHeight="1" spans="1:13">
      <c r="A39" s="93" t="s">
        <v>127</v>
      </c>
      <c r="B39" s="96" t="s">
        <v>210</v>
      </c>
      <c r="C39" s="96"/>
      <c r="D39" s="96"/>
      <c r="E39" s="96"/>
      <c r="F39" s="96"/>
      <c r="G39" s="96"/>
      <c r="H39" s="96"/>
      <c r="I39" s="96"/>
      <c r="J39" s="96"/>
      <c r="K39" s="122"/>
      <c r="M39" s="75"/>
    </row>
    <row r="40" ht="31" customHeight="1" spans="1:13">
      <c r="A40" s="93" t="s">
        <v>211</v>
      </c>
      <c r="B40" s="96"/>
      <c r="C40" s="96"/>
      <c r="D40" s="96"/>
      <c r="E40" s="96"/>
      <c r="F40" s="96"/>
      <c r="G40" s="96"/>
      <c r="H40" s="96"/>
      <c r="I40" s="96"/>
      <c r="J40" s="96"/>
      <c r="K40" s="122"/>
    </row>
    <row r="41" ht="18.75" customHeight="1" spans="1:13">
      <c r="A41" s="93"/>
      <c r="B41" s="96"/>
      <c r="C41" s="96"/>
      <c r="D41" s="96"/>
      <c r="E41" s="96"/>
      <c r="F41" s="96"/>
      <c r="G41" s="96"/>
      <c r="H41" s="96"/>
      <c r="I41" s="96"/>
      <c r="J41" s="96"/>
      <c r="K41" s="122"/>
    </row>
    <row r="42" ht="32" customHeight="1" spans="1:13">
      <c r="A42" s="99" t="s">
        <v>138</v>
      </c>
      <c r="B42" s="147" t="s">
        <v>212</v>
      </c>
      <c r="C42" s="147"/>
      <c r="D42" s="101" t="s">
        <v>213</v>
      </c>
      <c r="E42" s="102" t="s">
        <v>214</v>
      </c>
      <c r="F42" s="101" t="s">
        <v>141</v>
      </c>
      <c r="G42" s="148">
        <v>46047</v>
      </c>
      <c r="H42" s="149" t="s">
        <v>142</v>
      </c>
      <c r="I42" s="149"/>
      <c r="J42" s="147" t="s">
        <v>146</v>
      </c>
      <c r="K42" s="15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3" workbookViewId="0">
      <selection activeCell="D22" sqref="D22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14" width="15.875" style="49" customWidth="1"/>
    <col min="15" max="16384" width="9" style="49"/>
  </cols>
  <sheetData>
    <row r="1" ht="30" customHeight="1" spans="1:14">
      <c r="A1" s="50" t="s">
        <v>215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52" t="s">
        <v>57</v>
      </c>
      <c r="J2" s="53"/>
      <c r="K2" s="53"/>
      <c r="L2" s="53"/>
      <c r="M2" s="53"/>
      <c r="N2" s="53"/>
    </row>
    <row r="3" ht="29" customHeight="1" spans="1:14">
      <c r="A3" s="56" t="s">
        <v>216</v>
      </c>
      <c r="B3" s="57" t="s">
        <v>217</v>
      </c>
      <c r="C3" s="57"/>
      <c r="D3" s="57"/>
      <c r="E3" s="57"/>
      <c r="F3" s="57"/>
      <c r="G3" s="57"/>
      <c r="H3" s="55"/>
      <c r="I3" s="56" t="s">
        <v>218</v>
      </c>
      <c r="J3" s="56"/>
      <c r="K3" s="56"/>
      <c r="L3" s="56"/>
      <c r="M3" s="56"/>
      <c r="N3" s="56"/>
    </row>
    <row r="4" ht="29" customHeight="1" spans="1:14">
      <c r="A4" s="56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5"/>
      <c r="I4" s="58" t="s">
        <v>111</v>
      </c>
      <c r="J4" s="58" t="s">
        <v>112</v>
      </c>
      <c r="K4" s="58" t="s">
        <v>113</v>
      </c>
      <c r="L4" s="58" t="s">
        <v>114</v>
      </c>
      <c r="M4" s="58" t="s">
        <v>115</v>
      </c>
      <c r="N4" s="58" t="s">
        <v>116</v>
      </c>
    </row>
    <row r="5" ht="29" customHeight="1" spans="1:14">
      <c r="A5" s="56"/>
      <c r="B5" s="58" t="s">
        <v>219</v>
      </c>
      <c r="C5" s="58" t="s">
        <v>220</v>
      </c>
      <c r="D5" s="58" t="s">
        <v>221</v>
      </c>
      <c r="E5" s="58" t="s">
        <v>222</v>
      </c>
      <c r="F5" s="58" t="s">
        <v>223</v>
      </c>
      <c r="G5" s="58" t="s">
        <v>224</v>
      </c>
      <c r="H5" s="55"/>
      <c r="I5" s="59" t="s">
        <v>119</v>
      </c>
      <c r="J5" s="58" t="s">
        <v>120</v>
      </c>
      <c r="K5" s="60" t="s">
        <v>121</v>
      </c>
      <c r="L5" s="61" t="s">
        <v>119</v>
      </c>
      <c r="M5" s="59" t="s">
        <v>120</v>
      </c>
      <c r="N5" s="62" t="s">
        <v>121</v>
      </c>
    </row>
    <row r="6" ht="29" customHeight="1" spans="1:14">
      <c r="A6" s="63" t="s">
        <v>225</v>
      </c>
      <c r="B6" s="64">
        <f>C6-2.1</f>
        <v>98.8</v>
      </c>
      <c r="C6" s="64">
        <f>D6-2.1</f>
        <v>100.9</v>
      </c>
      <c r="D6" s="65" t="s">
        <v>226</v>
      </c>
      <c r="E6" s="64">
        <f t="shared" ref="E6:G6" si="0">D6+2.1</f>
        <v>105.1</v>
      </c>
      <c r="F6" s="64">
        <f t="shared" si="0"/>
        <v>107.2</v>
      </c>
      <c r="G6" s="64">
        <f t="shared" si="0"/>
        <v>109.3</v>
      </c>
      <c r="H6" s="55"/>
      <c r="I6" s="66" t="s">
        <v>227</v>
      </c>
      <c r="J6" s="66" t="s">
        <v>228</v>
      </c>
      <c r="K6" s="67" t="s">
        <v>229</v>
      </c>
      <c r="L6" s="67" t="s">
        <v>230</v>
      </c>
      <c r="M6" s="67" t="s">
        <v>231</v>
      </c>
      <c r="N6" s="67" t="s">
        <v>232</v>
      </c>
    </row>
    <row r="7" ht="29" customHeight="1" spans="1:14">
      <c r="A7" s="63" t="s">
        <v>233</v>
      </c>
      <c r="B7" s="64">
        <f>C7-1.5</f>
        <v>71</v>
      </c>
      <c r="C7" s="64">
        <f>D7-1.5</f>
        <v>72.5</v>
      </c>
      <c r="D7" s="65">
        <v>74</v>
      </c>
      <c r="E7" s="64">
        <f t="shared" ref="E7:G7" si="1">D7+1.5</f>
        <v>75.5</v>
      </c>
      <c r="F7" s="64">
        <f t="shared" si="1"/>
        <v>77</v>
      </c>
      <c r="G7" s="64">
        <f t="shared" si="1"/>
        <v>78.5</v>
      </c>
      <c r="H7" s="55"/>
      <c r="I7" s="66" t="s">
        <v>234</v>
      </c>
      <c r="J7" s="66" t="s">
        <v>234</v>
      </c>
      <c r="K7" s="68" t="s">
        <v>235</v>
      </c>
      <c r="L7" s="68" t="s">
        <v>236</v>
      </c>
      <c r="M7" s="68" t="s">
        <v>232</v>
      </c>
      <c r="N7" s="68" t="s">
        <v>234</v>
      </c>
    </row>
    <row r="8" ht="29" customHeight="1" spans="1:14">
      <c r="A8" s="63" t="s">
        <v>237</v>
      </c>
      <c r="B8" s="64">
        <f>C8-4</f>
        <v>78</v>
      </c>
      <c r="C8" s="64">
        <f>D8-4</f>
        <v>82</v>
      </c>
      <c r="D8" s="65" t="s">
        <v>238</v>
      </c>
      <c r="E8" s="64">
        <f t="shared" ref="E8:E10" si="2">D8+4</f>
        <v>90</v>
      </c>
      <c r="F8" s="64">
        <f>E8+5</f>
        <v>95</v>
      </c>
      <c r="G8" s="64">
        <f>F8+6</f>
        <v>101</v>
      </c>
      <c r="H8" s="55"/>
      <c r="I8" s="66" t="s">
        <v>234</v>
      </c>
      <c r="J8" s="66" t="s">
        <v>239</v>
      </c>
      <c r="K8" s="68" t="s">
        <v>240</v>
      </c>
      <c r="L8" s="68" t="s">
        <v>240</v>
      </c>
      <c r="M8" s="68" t="s">
        <v>241</v>
      </c>
      <c r="N8" s="68" t="s">
        <v>242</v>
      </c>
    </row>
    <row r="9" ht="29" customHeight="1" spans="1:14">
      <c r="A9" s="63" t="s">
        <v>243</v>
      </c>
      <c r="B9" s="64">
        <f>C9-4</f>
        <v>84</v>
      </c>
      <c r="C9" s="64">
        <f>D9-4</f>
        <v>88</v>
      </c>
      <c r="D9" s="65" t="s">
        <v>244</v>
      </c>
      <c r="E9" s="64">
        <f t="shared" si="2"/>
        <v>96</v>
      </c>
      <c r="F9" s="64">
        <f>E9+5</f>
        <v>101</v>
      </c>
      <c r="G9" s="64">
        <f>F9+6</f>
        <v>107</v>
      </c>
      <c r="H9" s="55"/>
      <c r="I9" s="66" t="s">
        <v>245</v>
      </c>
      <c r="J9" s="66" t="s">
        <v>246</v>
      </c>
      <c r="K9" s="68" t="s">
        <v>240</v>
      </c>
      <c r="L9" s="68" t="s">
        <v>240</v>
      </c>
      <c r="M9" s="68" t="s">
        <v>247</v>
      </c>
      <c r="N9" s="68" t="s">
        <v>241</v>
      </c>
    </row>
    <row r="10" ht="29" customHeight="1" spans="1:14">
      <c r="A10" s="63" t="s">
        <v>248</v>
      </c>
      <c r="B10" s="64">
        <f>C10-3.6</f>
        <v>98.8</v>
      </c>
      <c r="C10" s="64">
        <f>D10-3.6</f>
        <v>102.4</v>
      </c>
      <c r="D10" s="65">
        <v>106</v>
      </c>
      <c r="E10" s="64">
        <f t="shared" si="2"/>
        <v>110</v>
      </c>
      <c r="F10" s="64">
        <f>E10+4</f>
        <v>114</v>
      </c>
      <c r="G10" s="64">
        <f>F10+4</f>
        <v>118</v>
      </c>
      <c r="H10" s="55"/>
      <c r="I10" s="66" t="s">
        <v>249</v>
      </c>
      <c r="J10" s="66" t="s">
        <v>250</v>
      </c>
      <c r="K10" s="68" t="s">
        <v>235</v>
      </c>
      <c r="L10" s="68" t="s">
        <v>235</v>
      </c>
      <c r="M10" s="68" t="s">
        <v>235</v>
      </c>
      <c r="N10" s="68" t="s">
        <v>235</v>
      </c>
    </row>
    <row r="11" ht="29" customHeight="1" spans="1:14">
      <c r="A11" s="63" t="s">
        <v>251</v>
      </c>
      <c r="B11" s="64">
        <f>C11-2.3/2</f>
        <v>30.2</v>
      </c>
      <c r="C11" s="64">
        <f>D11-2.3/2</f>
        <v>31.35</v>
      </c>
      <c r="D11" s="65">
        <v>32.5</v>
      </c>
      <c r="E11" s="64">
        <f t="shared" ref="E11:G11" si="3">D11+2.6/2</f>
        <v>33.8</v>
      </c>
      <c r="F11" s="64">
        <f t="shared" si="3"/>
        <v>35.1</v>
      </c>
      <c r="G11" s="64">
        <f t="shared" si="3"/>
        <v>36.4</v>
      </c>
      <c r="H11" s="55"/>
      <c r="I11" s="66" t="s">
        <v>234</v>
      </c>
      <c r="J11" s="66" t="s">
        <v>234</v>
      </c>
      <c r="K11" s="66" t="s">
        <v>252</v>
      </c>
      <c r="L11" s="68" t="s">
        <v>234</v>
      </c>
      <c r="M11" s="68" t="s">
        <v>253</v>
      </c>
      <c r="N11" s="68" t="s">
        <v>234</v>
      </c>
    </row>
    <row r="12" ht="29" customHeight="1" spans="1:14">
      <c r="A12" s="63" t="s">
        <v>254</v>
      </c>
      <c r="B12" s="64">
        <f>C12-0.7</f>
        <v>22.1</v>
      </c>
      <c r="C12" s="64">
        <f>D12-0.7</f>
        <v>22.8</v>
      </c>
      <c r="D12" s="65">
        <v>23.5</v>
      </c>
      <c r="E12" s="64">
        <f>D12+0.7</f>
        <v>24.2</v>
      </c>
      <c r="F12" s="64">
        <f>E12+0.7</f>
        <v>24.9</v>
      </c>
      <c r="G12" s="64">
        <f>F12+0.9</f>
        <v>25.8</v>
      </c>
      <c r="H12" s="55"/>
      <c r="I12" s="66" t="s">
        <v>246</v>
      </c>
      <c r="J12" s="66" t="s">
        <v>235</v>
      </c>
      <c r="K12" s="68" t="s">
        <v>235</v>
      </c>
      <c r="L12" s="68" t="s">
        <v>234</v>
      </c>
      <c r="M12" s="68" t="s">
        <v>234</v>
      </c>
      <c r="N12" s="68" t="s">
        <v>234</v>
      </c>
    </row>
    <row r="13" ht="29" customHeight="1" spans="1:14">
      <c r="A13" s="63" t="s">
        <v>255</v>
      </c>
      <c r="B13" s="64">
        <f>C13-0.5</f>
        <v>18</v>
      </c>
      <c r="C13" s="64">
        <f>D13-0.5</f>
        <v>18.5</v>
      </c>
      <c r="D13" s="65">
        <v>19</v>
      </c>
      <c r="E13" s="64">
        <f>D13+0.5</f>
        <v>19.5</v>
      </c>
      <c r="F13" s="64">
        <f>E13+0.5</f>
        <v>20</v>
      </c>
      <c r="G13" s="64">
        <f>F13+0.7</f>
        <v>20.7</v>
      </c>
      <c r="H13" s="55"/>
      <c r="I13" s="66" t="s">
        <v>234</v>
      </c>
      <c r="J13" s="66" t="s">
        <v>234</v>
      </c>
      <c r="K13" s="68" t="s">
        <v>253</v>
      </c>
      <c r="L13" s="68" t="s">
        <v>256</v>
      </c>
      <c r="M13" s="68" t="s">
        <v>234</v>
      </c>
      <c r="N13" s="68" t="s">
        <v>234</v>
      </c>
    </row>
    <row r="14" ht="29" customHeight="1" spans="1:14">
      <c r="A14" s="63" t="s">
        <v>257</v>
      </c>
      <c r="B14" s="64">
        <f>C14-0.7</f>
        <v>26.2</v>
      </c>
      <c r="C14" s="64">
        <f>D14-0.6</f>
        <v>26.9</v>
      </c>
      <c r="D14" s="65">
        <v>27.5</v>
      </c>
      <c r="E14" s="64">
        <f>D14+0.6</f>
        <v>28.1</v>
      </c>
      <c r="F14" s="64">
        <f>E14+0.7</f>
        <v>28.8</v>
      </c>
      <c r="G14" s="64">
        <f>F14+0.6</f>
        <v>29.4</v>
      </c>
      <c r="H14" s="55"/>
      <c r="I14" s="66" t="s">
        <v>234</v>
      </c>
      <c r="J14" s="66" t="s">
        <v>234</v>
      </c>
      <c r="K14" s="68" t="s">
        <v>235</v>
      </c>
      <c r="L14" s="68" t="s">
        <v>236</v>
      </c>
      <c r="M14" s="68" t="s">
        <v>232</v>
      </c>
      <c r="N14" s="68" t="s">
        <v>234</v>
      </c>
    </row>
    <row r="15" ht="29" customHeight="1" spans="1:14">
      <c r="A15" s="63" t="s">
        <v>258</v>
      </c>
      <c r="B15" s="64">
        <f>C15-0.9</f>
        <v>41.7</v>
      </c>
      <c r="C15" s="64">
        <f>D15-0.9</f>
        <v>42.6</v>
      </c>
      <c r="D15" s="65">
        <v>43.5</v>
      </c>
      <c r="E15" s="64">
        <f t="shared" ref="E15:G15" si="4">D15+1.1</f>
        <v>44.6</v>
      </c>
      <c r="F15" s="64">
        <f t="shared" si="4"/>
        <v>45.7</v>
      </c>
      <c r="G15" s="64">
        <f t="shared" si="4"/>
        <v>46.8</v>
      </c>
      <c r="H15" s="55"/>
      <c r="I15" s="66" t="s">
        <v>234</v>
      </c>
      <c r="J15" s="66" t="s">
        <v>239</v>
      </c>
      <c r="K15" s="68" t="s">
        <v>240</v>
      </c>
      <c r="L15" s="68" t="s">
        <v>240</v>
      </c>
      <c r="M15" s="68" t="s">
        <v>247</v>
      </c>
      <c r="N15" s="68" t="s">
        <v>242</v>
      </c>
    </row>
    <row r="16" ht="29" customHeight="1" spans="1:14">
      <c r="A16" s="63" t="s">
        <v>259</v>
      </c>
      <c r="B16" s="64">
        <f t="shared" ref="B16:B19" si="5">D16-0.5</f>
        <v>14.5</v>
      </c>
      <c r="C16" s="64">
        <f t="shared" ref="C16:G16" si="6">B16</f>
        <v>14.5</v>
      </c>
      <c r="D16" s="65">
        <v>15</v>
      </c>
      <c r="E16" s="64">
        <f t="shared" si="6"/>
        <v>15</v>
      </c>
      <c r="F16" s="64">
        <f t="shared" ref="F16:F19" si="7">D16+1.5</f>
        <v>16.5</v>
      </c>
      <c r="G16" s="64">
        <f t="shared" si="6"/>
        <v>16.5</v>
      </c>
      <c r="H16" s="55"/>
      <c r="I16" s="66" t="s">
        <v>234</v>
      </c>
      <c r="J16" s="66" t="s">
        <v>239</v>
      </c>
      <c r="K16" s="68" t="s">
        <v>240</v>
      </c>
      <c r="L16" s="68" t="s">
        <v>260</v>
      </c>
      <c r="M16" s="68" t="s">
        <v>261</v>
      </c>
      <c r="N16" s="68" t="s">
        <v>234</v>
      </c>
    </row>
    <row r="17" ht="29" customHeight="1" spans="1:14">
      <c r="A17" s="69" t="s">
        <v>262</v>
      </c>
      <c r="B17" s="70">
        <f t="shared" si="5"/>
        <v>14.5</v>
      </c>
      <c r="C17" s="70">
        <f t="shared" ref="C17:G17" si="8">B17</f>
        <v>14.5</v>
      </c>
      <c r="D17" s="71">
        <v>15</v>
      </c>
      <c r="E17" s="70">
        <f t="shared" si="8"/>
        <v>15</v>
      </c>
      <c r="F17" s="70">
        <f t="shared" si="7"/>
        <v>16.5</v>
      </c>
      <c r="G17" s="70">
        <f t="shared" si="8"/>
        <v>16.5</v>
      </c>
      <c r="H17" s="55"/>
      <c r="I17" s="66" t="s">
        <v>234</v>
      </c>
      <c r="J17" s="66" t="s">
        <v>234</v>
      </c>
      <c r="K17" s="68" t="s">
        <v>263</v>
      </c>
      <c r="L17" s="68" t="s">
        <v>264</v>
      </c>
      <c r="M17" s="68" t="s">
        <v>265</v>
      </c>
      <c r="N17" s="68" t="s">
        <v>266</v>
      </c>
    </row>
    <row r="18" ht="29" customHeight="1" spans="1:14">
      <c r="A18" s="63" t="s">
        <v>267</v>
      </c>
      <c r="B18" s="72">
        <f t="shared" si="5"/>
        <v>16.5</v>
      </c>
      <c r="C18" s="72">
        <f t="shared" ref="C18:G18" si="9">B18</f>
        <v>16.5</v>
      </c>
      <c r="D18" s="65">
        <v>17</v>
      </c>
      <c r="E18" s="72">
        <f t="shared" si="9"/>
        <v>17</v>
      </c>
      <c r="F18" s="72">
        <f t="shared" si="7"/>
        <v>18.5</v>
      </c>
      <c r="G18" s="72">
        <f t="shared" si="9"/>
        <v>18.5</v>
      </c>
      <c r="H18" s="55"/>
      <c r="I18" s="66" t="s">
        <v>234</v>
      </c>
      <c r="J18" s="66" t="s">
        <v>234</v>
      </c>
      <c r="K18" s="68" t="s">
        <v>240</v>
      </c>
      <c r="L18" s="68" t="s">
        <v>268</v>
      </c>
      <c r="M18" s="68" t="s">
        <v>269</v>
      </c>
      <c r="N18" s="68" t="s">
        <v>234</v>
      </c>
    </row>
    <row r="19" ht="29" customHeight="1" spans="1:14">
      <c r="A19" s="69" t="s">
        <v>270</v>
      </c>
      <c r="B19" s="72">
        <f t="shared" si="5"/>
        <v>18</v>
      </c>
      <c r="C19" s="72">
        <f t="shared" ref="C19:G19" si="10">B19</f>
        <v>18</v>
      </c>
      <c r="D19" s="65">
        <v>18.5</v>
      </c>
      <c r="E19" s="72">
        <f t="shared" si="10"/>
        <v>18.5</v>
      </c>
      <c r="F19" s="72">
        <f t="shared" si="7"/>
        <v>20</v>
      </c>
      <c r="G19" s="72">
        <f t="shared" si="10"/>
        <v>20</v>
      </c>
      <c r="H19" s="55"/>
      <c r="I19" s="66" t="s">
        <v>271</v>
      </c>
      <c r="J19" s="66" t="s">
        <v>272</v>
      </c>
      <c r="K19" s="68" t="s">
        <v>240</v>
      </c>
      <c r="L19" s="68" t="s">
        <v>273</v>
      </c>
      <c r="M19" s="68" t="s">
        <v>274</v>
      </c>
      <c r="N19" s="68" t="s">
        <v>275</v>
      </c>
    </row>
    <row r="20" ht="17.6" spans="1:14">
      <c r="A20" s="63" t="s">
        <v>276</v>
      </c>
      <c r="B20" s="64">
        <f>C20</f>
        <v>4</v>
      </c>
      <c r="C20" s="64">
        <f>D20</f>
        <v>4</v>
      </c>
      <c r="D20" s="65">
        <v>4</v>
      </c>
      <c r="E20" s="64">
        <f t="shared" ref="E20:G20" si="11">D20</f>
        <v>4</v>
      </c>
      <c r="F20" s="64">
        <f t="shared" si="11"/>
        <v>4</v>
      </c>
      <c r="G20" s="64">
        <f t="shared" si="11"/>
        <v>4</v>
      </c>
      <c r="H20" s="73"/>
      <c r="I20" s="66" t="s">
        <v>234</v>
      </c>
      <c r="J20" s="66" t="s">
        <v>234</v>
      </c>
      <c r="K20" s="66" t="s">
        <v>234</v>
      </c>
      <c r="L20" s="66" t="s">
        <v>234</v>
      </c>
      <c r="M20" s="66" t="s">
        <v>234</v>
      </c>
      <c r="N20" s="66" t="s">
        <v>234</v>
      </c>
    </row>
    <row r="21" ht="17.6" spans="1:14">
      <c r="A21" s="63" t="s">
        <v>277</v>
      </c>
      <c r="B21" s="64">
        <f>C21</f>
        <v>4.5</v>
      </c>
      <c r="C21" s="64">
        <f>D21</f>
        <v>4.5</v>
      </c>
      <c r="D21" s="65">
        <v>4.5</v>
      </c>
      <c r="E21" s="64">
        <f t="shared" ref="E21:G21" si="12">D21</f>
        <v>4.5</v>
      </c>
      <c r="F21" s="64">
        <f t="shared" si="12"/>
        <v>4.5</v>
      </c>
      <c r="G21" s="64">
        <f t="shared" si="12"/>
        <v>4.5</v>
      </c>
      <c r="H21" s="73"/>
      <c r="I21" s="66" t="s">
        <v>234</v>
      </c>
      <c r="J21" s="66" t="s">
        <v>234</v>
      </c>
      <c r="K21" s="66" t="s">
        <v>234</v>
      </c>
      <c r="L21" s="66" t="s">
        <v>234</v>
      </c>
      <c r="M21" s="66" t="s">
        <v>234</v>
      </c>
      <c r="N21" s="66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8"/>
      <c r="O3" s="8"/>
    </row>
    <row r="4" ht="31" spans="1:15">
      <c r="A4" s="11">
        <v>1</v>
      </c>
      <c r="B4" s="15">
        <v>11</v>
      </c>
      <c r="C4" s="354" t="s">
        <v>295</v>
      </c>
      <c r="D4" s="355" t="s">
        <v>296</v>
      </c>
      <c r="E4" s="354" t="s">
        <v>63</v>
      </c>
      <c r="F4" s="14" t="s">
        <v>297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298</v>
      </c>
    </row>
    <row r="5" ht="31" spans="1:15">
      <c r="A5" s="11">
        <v>2</v>
      </c>
      <c r="B5" s="15">
        <v>23</v>
      </c>
      <c r="C5" s="354" t="s">
        <v>295</v>
      </c>
      <c r="D5" s="355" t="s">
        <v>299</v>
      </c>
      <c r="E5" s="354" t="s">
        <v>63</v>
      </c>
      <c r="F5" s="14" t="s">
        <v>297</v>
      </c>
      <c r="G5" s="15" t="s">
        <v>66</v>
      </c>
      <c r="H5" s="15" t="s">
        <v>66</v>
      </c>
      <c r="I5" s="15">
        <v>3</v>
      </c>
      <c r="J5" s="15">
        <v>1</v>
      </c>
      <c r="K5" s="15">
        <v>1</v>
      </c>
      <c r="L5" s="15">
        <v>1</v>
      </c>
      <c r="M5" s="15">
        <v>3</v>
      </c>
      <c r="N5" s="15">
        <v>9</v>
      </c>
      <c r="O5" s="15" t="s">
        <v>298</v>
      </c>
    </row>
    <row r="6" ht="31" spans="1:15">
      <c r="A6" s="11">
        <v>3</v>
      </c>
      <c r="B6" s="15">
        <v>1</v>
      </c>
      <c r="C6" s="354" t="s">
        <v>295</v>
      </c>
      <c r="D6" s="355" t="s">
        <v>300</v>
      </c>
      <c r="E6" s="354" t="s">
        <v>63</v>
      </c>
      <c r="F6" s="14" t="s">
        <v>297</v>
      </c>
      <c r="G6" s="15" t="s">
        <v>66</v>
      </c>
      <c r="H6" s="15" t="s">
        <v>66</v>
      </c>
      <c r="I6" s="15">
        <v>1</v>
      </c>
      <c r="J6" s="15">
        <v>1</v>
      </c>
      <c r="K6" s="15">
        <v>1</v>
      </c>
      <c r="L6" s="15">
        <v>1</v>
      </c>
      <c r="M6" s="15">
        <v>0</v>
      </c>
      <c r="N6" s="15">
        <v>4</v>
      </c>
      <c r="O6" s="15" t="s">
        <v>298</v>
      </c>
    </row>
    <row r="7" spans="1:15">
      <c r="A7" s="11"/>
      <c r="B7" s="15"/>
      <c r="C7" s="45"/>
      <c r="D7" s="46"/>
      <c r="E7" s="15"/>
      <c r="F7" s="4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301</v>
      </c>
      <c r="B12" s="17"/>
      <c r="C12" s="17"/>
      <c r="D12" s="18"/>
      <c r="E12" s="19"/>
      <c r="F12" s="29"/>
      <c r="G12" s="29"/>
      <c r="H12" s="29"/>
      <c r="I12" s="24"/>
      <c r="J12" s="16" t="s">
        <v>302</v>
      </c>
      <c r="K12" s="17"/>
      <c r="L12" s="17"/>
      <c r="M12" s="18"/>
      <c r="N12" s="17"/>
      <c r="O12" s="20"/>
    </row>
    <row r="13" spans="1:15">
      <c r="A13" s="21" t="s">
        <v>303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305</v>
      </c>
      <c r="H2" s="4"/>
      <c r="I2" s="4" t="s">
        <v>306</v>
      </c>
      <c r="J2" s="4"/>
      <c r="K2" s="6" t="s">
        <v>307</v>
      </c>
      <c r="L2" s="43" t="s">
        <v>308</v>
      </c>
      <c r="M2" s="7" t="s">
        <v>309</v>
      </c>
    </row>
    <row r="3" s="1" customFormat="1" ht="16.8" spans="1:13">
      <c r="A3" s="4"/>
      <c r="B3" s="8"/>
      <c r="C3" s="8"/>
      <c r="D3" s="8"/>
      <c r="E3" s="8"/>
      <c r="F3" s="8"/>
      <c r="G3" s="4" t="s">
        <v>310</v>
      </c>
      <c r="H3" s="4" t="s">
        <v>311</v>
      </c>
      <c r="I3" s="4" t="s">
        <v>310</v>
      </c>
      <c r="J3" s="4" t="s">
        <v>311</v>
      </c>
      <c r="K3" s="9"/>
      <c r="L3" s="44"/>
      <c r="M3" s="10"/>
    </row>
    <row r="4" ht="31" spans="1:13">
      <c r="A4" s="11">
        <v>1</v>
      </c>
      <c r="B4" s="14" t="s">
        <v>297</v>
      </c>
      <c r="C4" s="15">
        <v>11</v>
      </c>
      <c r="D4" s="354" t="s">
        <v>295</v>
      </c>
      <c r="E4" s="355" t="s">
        <v>296</v>
      </c>
      <c r="F4" s="354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312</v>
      </c>
      <c r="M4" s="15" t="s">
        <v>298</v>
      </c>
    </row>
    <row r="5" ht="31" spans="1:13">
      <c r="A5" s="11">
        <v>2</v>
      </c>
      <c r="B5" s="14" t="s">
        <v>297</v>
      </c>
      <c r="C5" s="15">
        <v>23</v>
      </c>
      <c r="D5" s="354" t="s">
        <v>295</v>
      </c>
      <c r="E5" s="355" t="s">
        <v>299</v>
      </c>
      <c r="F5" s="354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312</v>
      </c>
      <c r="M5" s="15" t="s">
        <v>298</v>
      </c>
    </row>
    <row r="6" ht="31" spans="1:13">
      <c r="A6" s="11">
        <v>3</v>
      </c>
      <c r="B6" s="14" t="s">
        <v>297</v>
      </c>
      <c r="C6" s="15">
        <v>1</v>
      </c>
      <c r="D6" s="354" t="s">
        <v>295</v>
      </c>
      <c r="E6" s="355" t="s">
        <v>300</v>
      </c>
      <c r="F6" s="354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298</v>
      </c>
    </row>
    <row r="7" spans="1:13">
      <c r="A7" s="11"/>
      <c r="B7" s="45"/>
      <c r="C7" s="15"/>
      <c r="D7" s="45"/>
      <c r="E7" s="46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301</v>
      </c>
      <c r="B12" s="17"/>
      <c r="C12" s="17"/>
      <c r="D12" s="17"/>
      <c r="E12" s="18"/>
      <c r="F12" s="19"/>
      <c r="G12" s="24"/>
      <c r="H12" s="16" t="s">
        <v>302</v>
      </c>
      <c r="I12" s="17"/>
      <c r="J12" s="17"/>
      <c r="K12" s="18"/>
      <c r="L12" s="47"/>
      <c r="M12" s="20"/>
    </row>
    <row r="13" spans="1:13">
      <c r="A13" s="48" t="s">
        <v>313</v>
      </c>
      <c r="B13" s="4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315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30" t="s">
        <v>316</v>
      </c>
      <c r="H2" s="31"/>
      <c r="I2" s="32"/>
      <c r="J2" s="30" t="s">
        <v>317</v>
      </c>
      <c r="K2" s="31"/>
      <c r="L2" s="32"/>
      <c r="M2" s="30" t="s">
        <v>318</v>
      </c>
      <c r="N2" s="31"/>
      <c r="O2" s="32"/>
      <c r="P2" s="30" t="s">
        <v>319</v>
      </c>
      <c r="Q2" s="31"/>
      <c r="R2" s="32"/>
      <c r="S2" s="31" t="s">
        <v>320</v>
      </c>
      <c r="T2" s="31"/>
      <c r="U2" s="32"/>
      <c r="V2" s="26" t="s">
        <v>321</v>
      </c>
      <c r="W2" s="26" t="s">
        <v>293</v>
      </c>
    </row>
    <row r="3" s="1" customFormat="1" ht="16.8" spans="1:23">
      <c r="A3" s="8"/>
      <c r="B3" s="33"/>
      <c r="C3" s="33"/>
      <c r="D3" s="33"/>
      <c r="E3" s="33"/>
      <c r="F3" s="33"/>
      <c r="G3" s="4" t="s">
        <v>322</v>
      </c>
      <c r="H3" s="4" t="s">
        <v>68</v>
      </c>
      <c r="I3" s="4" t="s">
        <v>284</v>
      </c>
      <c r="J3" s="4" t="s">
        <v>322</v>
      </c>
      <c r="K3" s="4" t="s">
        <v>68</v>
      </c>
      <c r="L3" s="4" t="s">
        <v>284</v>
      </c>
      <c r="M3" s="4" t="s">
        <v>322</v>
      </c>
      <c r="N3" s="4" t="s">
        <v>68</v>
      </c>
      <c r="O3" s="4" t="s">
        <v>284</v>
      </c>
      <c r="P3" s="4" t="s">
        <v>322</v>
      </c>
      <c r="Q3" s="4" t="s">
        <v>68</v>
      </c>
      <c r="R3" s="4" t="s">
        <v>284</v>
      </c>
      <c r="S3" s="4" t="s">
        <v>322</v>
      </c>
      <c r="T3" s="4" t="s">
        <v>68</v>
      </c>
      <c r="U3" s="4" t="s">
        <v>284</v>
      </c>
      <c r="V3" s="34"/>
      <c r="W3" s="34"/>
    </row>
    <row r="4" ht="72" spans="1:23">
      <c r="A4" s="35" t="s">
        <v>323</v>
      </c>
      <c r="B4" s="36" t="s">
        <v>297</v>
      </c>
      <c r="C4" s="15">
        <v>11</v>
      </c>
      <c r="D4" s="354" t="s">
        <v>295</v>
      </c>
      <c r="E4" s="355" t="s">
        <v>296</v>
      </c>
      <c r="F4" s="354" t="s">
        <v>63</v>
      </c>
      <c r="G4" s="356" t="s">
        <v>324</v>
      </c>
      <c r="H4" s="357" t="s">
        <v>325</v>
      </c>
      <c r="I4" s="356" t="s">
        <v>326</v>
      </c>
      <c r="J4" s="356" t="s">
        <v>327</v>
      </c>
      <c r="K4" s="357" t="s">
        <v>328</v>
      </c>
      <c r="L4" s="356" t="s">
        <v>326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31" spans="1:23">
      <c r="A5" s="39"/>
      <c r="B5" s="40"/>
      <c r="C5" s="15">
        <v>23</v>
      </c>
      <c r="D5" s="354" t="s">
        <v>295</v>
      </c>
      <c r="E5" s="355" t="s">
        <v>299</v>
      </c>
      <c r="F5" s="354" t="s">
        <v>63</v>
      </c>
      <c r="G5" s="30" t="s">
        <v>329</v>
      </c>
      <c r="H5" s="31"/>
      <c r="I5" s="32"/>
      <c r="J5" s="30" t="s">
        <v>330</v>
      </c>
      <c r="K5" s="31"/>
      <c r="L5" s="32"/>
      <c r="M5" s="30" t="s">
        <v>331</v>
      </c>
      <c r="N5" s="31"/>
      <c r="O5" s="32"/>
      <c r="P5" s="30" t="s">
        <v>332</v>
      </c>
      <c r="Q5" s="31"/>
      <c r="R5" s="32"/>
      <c r="S5" s="31" t="s">
        <v>333</v>
      </c>
      <c r="T5" s="31"/>
      <c r="U5" s="32"/>
      <c r="V5" s="15"/>
      <c r="W5" s="15"/>
    </row>
    <row r="6" ht="31" spans="1:23">
      <c r="A6" s="39"/>
      <c r="B6" s="40"/>
      <c r="C6" s="15">
        <v>1</v>
      </c>
      <c r="D6" s="354" t="s">
        <v>295</v>
      </c>
      <c r="E6" s="355" t="s">
        <v>300</v>
      </c>
      <c r="F6" s="354" t="s">
        <v>63</v>
      </c>
      <c r="G6" s="4" t="s">
        <v>322</v>
      </c>
      <c r="H6" s="4" t="s">
        <v>68</v>
      </c>
      <c r="I6" s="4" t="s">
        <v>284</v>
      </c>
      <c r="J6" s="4" t="s">
        <v>322</v>
      </c>
      <c r="K6" s="4" t="s">
        <v>68</v>
      </c>
      <c r="L6" s="4" t="s">
        <v>284</v>
      </c>
      <c r="M6" s="4" t="s">
        <v>322</v>
      </c>
      <c r="N6" s="4" t="s">
        <v>68</v>
      </c>
      <c r="O6" s="4" t="s">
        <v>284</v>
      </c>
      <c r="P6" s="4" t="s">
        <v>322</v>
      </c>
      <c r="Q6" s="4" t="s">
        <v>68</v>
      </c>
      <c r="R6" s="4" t="s">
        <v>284</v>
      </c>
      <c r="S6" s="4" t="s">
        <v>322</v>
      </c>
      <c r="T6" s="4" t="s">
        <v>68</v>
      </c>
      <c r="U6" s="4" t="s">
        <v>284</v>
      </c>
      <c r="V6" s="15"/>
      <c r="W6" s="15"/>
    </row>
    <row r="7" spans="1:23">
      <c r="A7" s="41"/>
      <c r="B7" s="42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334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2"/>
      <c r="B9" s="40"/>
      <c r="C9" s="40"/>
      <c r="D9" s="40"/>
      <c r="E9" s="40"/>
      <c r="F9" s="4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335</v>
      </c>
      <c r="B10" s="40"/>
      <c r="C10" s="40"/>
      <c r="D10" s="40"/>
      <c r="E10" s="40"/>
      <c r="F10" s="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2"/>
      <c r="C11" s="42"/>
      <c r="D11" s="42"/>
      <c r="E11" s="42"/>
      <c r="F11" s="4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336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2"/>
      <c r="B13" s="40"/>
      <c r="C13" s="40"/>
      <c r="D13" s="40"/>
      <c r="E13" s="40"/>
      <c r="F13" s="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337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301</v>
      </c>
      <c r="B17" s="17"/>
      <c r="C17" s="17"/>
      <c r="D17" s="17"/>
      <c r="E17" s="18"/>
      <c r="F17" s="19"/>
      <c r="G17" s="24"/>
      <c r="H17" s="29"/>
      <c r="I17" s="29"/>
      <c r="J17" s="16" t="s">
        <v>338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339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2026-03-02T16:37:19Z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