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<sst xmlns="http://schemas.openxmlformats.org/spreadsheetml/2006/main" count="819" uniqueCount="362">
  <si>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</si>
  <si>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</si>
  <si>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</si>
  <si>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</si>
  <si>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</si>
  <si>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</si>
  <si>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</si>
  <si>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</si>
  <si>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</si>
  <si>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</si>
  <si>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</si>
  <si>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</si>
  <si>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</si>
  <si>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</si>
  <si>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</si>
  <si>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</si>
  <si>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</si>
  <si>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</si>
  <si>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</si>
  <si>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</si>
  <si>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</si>
  <si>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</si>
  <si>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</si>
  <si>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</si>
  <si>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</si>
  <si>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</si>
  <si>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</si>
  <si>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</si>
  <si>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</si>
  <si>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</si>
  <si>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</si>
  <si>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</si>
  <si>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</si>
  <si>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</si>
  <si>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</si>
  <si>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</si>
  <si>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</si>
  <si>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</si>
  <si>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</si>
  <si>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</si>
  <si>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</si>
  <si>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</si>
  <si>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</si>
  <si>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</si>
  <si>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</si>
  <si>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</si>
  <si>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</si>
  <si>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</si>
  <si>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</si>
  <si>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</si>
  <si>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</si>
  <si>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</si>
  <si>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</si>
  <si>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</si>
  <si>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</si>
  <si>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</si>
  <si>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</si>
  <si>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</si>
  <si>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</si>
  <si>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</si>
  <si>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</si>
  <si>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</si>
  <si>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</si>
  <si>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TAMMBO81713</t>
  </si>
  <si>
    <t>合同交期</t>
  </si>
  <si>
    <t>产前确认样</t>
  </si>
  <si>
    <t>有</t>
  </si>
  <si>
    <t>无</t>
  </si>
  <si>
    <t>品名</t>
  </si>
  <si>
    <t>男式CORDURA功能长裤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</si>
  <si>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</si>
  <si>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</si>
  <si>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</si>
  <si>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</si>
  <si>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</si>
  <si>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</si>
  <si>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</si>
  <si>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</si>
  <si>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</si>
  <si>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</si>
  <si>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</si>
  <si>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</si>
  <si>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</si>
  <si>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</si>
  <si>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</si>
  <si>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</si>
  <si>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</si>
  <si>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</si>
  <si>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</si>
  <si>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</si>
  <si>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</si>
  <si>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</si>
  <si>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</si>
  <si>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</si>
  <si>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</si>
  <si>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</si>
  <si>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</si>
  <si>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</si>
  <si>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</si>
  <si>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</si>
  <si>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</si>
  <si>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</si>
  <si>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</si>
  <si>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</si>
  <si>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</si>
  <si>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</si>
  <si>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</si>
  <si>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</si>
  <si>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</si>
  <si>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</si>
  <si>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</si>
  <si>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</si>
  <si>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</si>
  <si>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</si>
  <si>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</si>
  <si>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</si>
  <si>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</si>
  <si>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</si>
  <si>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</si>
  <si>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</si>
  <si>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</si>
  <si>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</si>
  <si>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</si>
  <si>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</si>
  <si>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</si>
  <si>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</si>
  <si>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</si>
  <si>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</si>
  <si>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</si>
  <si>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</si>
  <si>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</si>
  <si>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</si>
  <si>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</si>
  <si>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</si>
  <si>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</si>
  <si>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</si>
  <si>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</si>
  <si>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</si>
  <si>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</si>
  <si>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</si>
  <si>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</si>
  <si>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</si>
  <si>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</si>
  <si>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</si>
  <si>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</si>
  <si>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</si>
  <si>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</si>
  <si>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</si>
  <si>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</si>
  <si>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</si>
  <si>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</si>
  <si>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</si>
  <si>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</si>
  <si>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</si>
  <si>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</si>
  <si>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</si>
  <si>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</si>
  <si>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</si>
  <si>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</si>
  <si>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</si>
  <si>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</si>
  <si>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</si>
  <si>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</si>
  <si>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</si>
  <si>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</si>
  <si>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</si>
  <si>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</si>
  <si>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</si>
  <si>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</si>
  <si>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</si>
  <si>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</si>
  <si>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</si>
  <si>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</si>
  <si>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</si>
  <si>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</si>
  <si>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</si>
  <si>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</si>
  <si>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</si>
  <si>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</si>
  <si>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</si>
  <si>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</si>
  <si>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</si>
  <si>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</si>
  <si>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</si>
  <si>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</si>
  <si>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</si>
  <si>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</si>
  <si>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</si>
  <si>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</si>
  <si>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</si>
  <si>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</si>
  <si>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</si>
  <si>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</si>
  <si>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</si>
  <si>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</si>
  <si>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</si>
  <si>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</si>
  <si>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</si>
  <si>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</si>
  <si>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</si>
  <si>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</si>
  <si>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</si>
  <si>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</si>
  <si>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</si>
  <si>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</si>
  <si>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</si>
  <si>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此次出货300件，按照探路者要求抽箱验货50件，未超标，同意出货。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</si>
  <si>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</si>
  <si>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</si>
  <si>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</si>
  <si>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</si>
  <si>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</si>
  <si>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</si>
  <si>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</si>
  <si>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</si>
  <si>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</si>
  <si>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</si>
  <si>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</si>
  <si>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</si>
  <si>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</si>
  <si>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</si>
  <si>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</si>
  <si>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-1+1.2</t>
  </si>
  <si>
    <t>-1-0.5</t>
  </si>
  <si>
    <t>+1.1</t>
  </si>
  <si>
    <t>+1.2</t>
  </si>
  <si>
    <t>+2√</t>
  </si>
  <si>
    <t>+0.5√</t>
  </si>
  <si>
    <t>内裆长</t>
  </si>
  <si>
    <t>√√</t>
  </si>
  <si>
    <t>-0.5√</t>
  </si>
  <si>
    <t>-1.1√</t>
  </si>
  <si>
    <t>腰围 平量</t>
  </si>
  <si>
    <t>86</t>
  </si>
  <si>
    <t>√-2</t>
  </si>
  <si>
    <t>-2√</t>
  </si>
  <si>
    <t>-1.5√</t>
  </si>
  <si>
    <t>+0.5-0.5</t>
  </si>
  <si>
    <t>腰围 拉量</t>
  </si>
  <si>
    <t>92</t>
  </si>
  <si>
    <t>√-0.8</t>
  </si>
  <si>
    <t>-0.5-0.5</t>
  </si>
  <si>
    <t>-1.5</t>
  </si>
  <si>
    <t>臀围</t>
  </si>
  <si>
    <t>-06+0.5</t>
  </si>
  <si>
    <t>-06-0.5</t>
  </si>
  <si>
    <t>腿围/2</t>
  </si>
  <si>
    <t>-06-0.4</t>
  </si>
  <si>
    <t>√-0.6</t>
  </si>
  <si>
    <t>膝围/2</t>
  </si>
  <si>
    <t>脚口/2</t>
  </si>
  <si>
    <t>√+0.5</t>
  </si>
  <si>
    <t>前裆长 含腰</t>
  </si>
  <si>
    <t>后裆长 含腰</t>
  </si>
  <si>
    <t>前门襟长 不含腰</t>
  </si>
  <si>
    <t>-1.2√</t>
  </si>
  <si>
    <t>+0.6√</t>
  </si>
  <si>
    <t>前门襟拉链长</t>
  </si>
  <si>
    <t>-0.6√</t>
  </si>
  <si>
    <t>-3√</t>
  </si>
  <si>
    <t>-1.6</t>
  </si>
  <si>
    <t>+0.5-0.6</t>
  </si>
  <si>
    <t>前插袋</t>
  </si>
  <si>
    <t>-1.3√</t>
  </si>
  <si>
    <t>+0.7√</t>
  </si>
  <si>
    <t>前插袋拉链长</t>
  </si>
  <si>
    <t>√-0.9</t>
  </si>
  <si>
    <t>-0.5-0.6</t>
  </si>
  <si>
    <t>-4√</t>
  </si>
  <si>
    <t>-1.7</t>
  </si>
  <si>
    <t>+0.5-0.7</t>
  </si>
  <si>
    <t>腰头宽</t>
  </si>
  <si>
    <t>后腰头高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</si>
  <si>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</si>
  <si>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</si>
  <si>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</si>
  <si>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</si>
  <si>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</si>
  <si>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</si>
  <si>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</si>
  <si>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</si>
  <si>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</si>
  <si>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</si>
  <si>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</si>
  <si>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</si>
  <si>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</si>
  <si>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</si>
  <si>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</si>
  <si>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</si>
  <si>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</si>
  <si>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FW12601</t>
  </si>
  <si>
    <t>19SS黑色/E77//</t>
  </si>
  <si>
    <t>经纬</t>
  </si>
  <si>
    <t>YES</t>
  </si>
  <si>
    <t>21FW炭灰/L41//</t>
  </si>
  <si>
    <t>22SS云母灰/M61//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</si>
  <si>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</si>
  <si>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</si>
  <si>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</si>
  <si>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</si>
  <si>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</si>
  <si>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</si>
  <si>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</si>
  <si>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</si>
  <si>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</si>
  <si>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</si>
  <si>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</si>
  <si>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</si>
  <si>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</si>
  <si>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</si>
  <si>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</si>
  <si>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</si>
  <si>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</si>
  <si>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</si>
  <si>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</si>
  <si>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</si>
  <si>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</si>
  <si>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</si>
  <si>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</si>
  <si>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</si>
  <si>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</si>
  <si>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</si>
  <si>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</si>
  <si>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</si>
  <si>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</si>
  <si>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</si>
  <si>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</si>
  <si>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</si>
  <si>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</si>
  <si>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</si>
  <si>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</si>
  <si>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</si>
  <si>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</si>
  <si>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</si>
  <si>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</si>
  <si>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</si>
  <si>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</si>
  <si>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</si>
  <si>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</si>
  <si>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</si>
  <si>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</si>
  <si>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</si>
  <si>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</si>
  <si>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</si>
  <si>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</si>
  <si>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</si>
  <si>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</si>
  <si>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</si>
  <si>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</si>
  <si>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</si>
  <si>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</si>
  <si>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口袋、裤穿袢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</si>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</sst>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0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12" borderId="68" applyNumberFormat="0" applyAlignment="0" applyProtection="0">
      <alignment vertical="center"/>
    </xf>
    <xf numFmtId="0" fontId="50" fillId="12" borderId="67" applyNumberFormat="0" applyAlignment="0" applyProtection="0">
      <alignment vertical="center"/>
    </xf>
    <xf numFmtId="0" fontId="51" fillId="13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>
      <alignment vertical="center"/>
    </xf>
    <xf numFmtId="0" fontId="6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176" fontId="18" fillId="0" borderId="2" xfId="58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20" fillId="0" borderId="2" xfId="57" applyNumberFormat="1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7" fillId="5" borderId="2" xfId="58" applyFont="1" applyFill="1" applyBorder="1" applyAlignment="1">
      <alignment horizontal="center"/>
    </xf>
    <xf numFmtId="176" fontId="18" fillId="4" borderId="2" xfId="58" applyNumberFormat="1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176" fontId="18" fillId="0" borderId="2" xfId="58" applyNumberFormat="1" applyFont="1" applyFill="1" applyBorder="1" applyAlignment="1">
      <alignment horizontal="center"/>
    </xf>
    <xf numFmtId="0" fontId="0" fillId="4" borderId="2" xfId="53" applyFont="1" applyFill="1" applyBorder="1">
      <alignment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1" fillId="0" borderId="12" xfId="51" applyFont="1" applyFill="1" applyBorder="1" applyAlignment="1">
      <alignment horizontal="center" vertical="top"/>
    </xf>
    <xf numFmtId="0" fontId="22" fillId="0" borderId="13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vertical="center"/>
    </xf>
    <xf numFmtId="0" fontId="22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vertical="center"/>
    </xf>
    <xf numFmtId="0" fontId="23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vertical="center"/>
    </xf>
    <xf numFmtId="58" fontId="24" fillId="0" borderId="17" xfId="51" applyNumberFormat="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22" fillId="0" borderId="17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right" vertical="center"/>
    </xf>
    <xf numFmtId="0" fontId="22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3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 wrapText="1"/>
    </xf>
    <xf numFmtId="0" fontId="24" fillId="0" borderId="17" xfId="51" applyFont="1" applyFill="1" applyBorder="1" applyAlignment="1">
      <alignment horizontal="left" vertical="center" wrapText="1"/>
    </xf>
    <xf numFmtId="0" fontId="24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58" fontId="24" fillId="0" borderId="20" xfId="51" applyNumberFormat="1" applyFont="1" applyFill="1" applyBorder="1" applyAlignment="1">
      <alignment vertical="center"/>
    </xf>
    <xf numFmtId="0" fontId="22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7" fillId="0" borderId="12" xfId="51" applyFont="1" applyBorder="1" applyAlignment="1">
      <alignment horizontal="center" vertical="top"/>
    </xf>
    <xf numFmtId="0" fontId="26" fillId="0" borderId="35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5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14" fontId="23" fillId="0" borderId="17" xfId="51" applyNumberFormat="1" applyFont="1" applyBorder="1" applyAlignment="1">
      <alignment horizontal="center" vertical="center"/>
    </xf>
    <xf numFmtId="14" fontId="23" fillId="0" borderId="18" xfId="51" applyNumberFormat="1" applyFont="1" applyBorder="1" applyAlignment="1">
      <alignment horizontal="center" vertical="center"/>
    </xf>
    <xf numFmtId="0" fontId="25" fillId="0" borderId="16" xfId="51" applyFont="1" applyBorder="1" applyAlignment="1">
      <alignment vertical="center"/>
    </xf>
    <xf numFmtId="0" fontId="25" fillId="0" borderId="17" xfId="51" applyFont="1" applyBorder="1" applyAlignment="1">
      <alignment vertical="center"/>
    </xf>
    <xf numFmtId="0" fontId="23" fillId="0" borderId="25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14" fontId="23" fillId="0" borderId="20" xfId="51" applyNumberFormat="1" applyFont="1" applyBorder="1" applyAlignment="1">
      <alignment horizontal="center" vertical="center"/>
    </xf>
    <xf numFmtId="14" fontId="23" fillId="0" borderId="2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1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6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45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5" fillId="0" borderId="46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5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5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31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 wrapText="1"/>
    </xf>
    <xf numFmtId="0" fontId="25" fillId="0" borderId="33" xfId="51" applyFont="1" applyBorder="1" applyAlignment="1">
      <alignment horizontal="left" vertical="center" wrapText="1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 wrapText="1"/>
    </xf>
    <xf numFmtId="0" fontId="31" fillId="6" borderId="2" xfId="0" applyFont="1" applyFill="1" applyBorder="1" applyAlignment="1"/>
    <xf numFmtId="9" fontId="23" fillId="0" borderId="17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18" xfId="51" applyFont="1" applyBorder="1" applyAlignment="1">
      <alignment horizontal="left" vertical="center" wrapText="1"/>
    </xf>
    <xf numFmtId="0" fontId="31" fillId="4" borderId="2" xfId="0" applyFont="1" applyFill="1" applyBorder="1" applyAlignment="1"/>
    <xf numFmtId="0" fontId="33" fillId="0" borderId="18" xfId="51" applyFont="1" applyBorder="1" applyAlignment="1">
      <alignment horizontal="left" vertical="center"/>
    </xf>
    <xf numFmtId="0" fontId="31" fillId="5" borderId="2" xfId="0" applyFont="1" applyFill="1" applyBorder="1" applyAlignment="1"/>
    <xf numFmtId="0" fontId="23" fillId="0" borderId="1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3" fillId="0" borderId="30" xfId="51" applyNumberFormat="1" applyFont="1" applyBorder="1" applyAlignment="1">
      <alignment horizontal="left" vertical="center"/>
    </xf>
    <xf numFmtId="9" fontId="23" fillId="0" borderId="23" xfId="51" applyNumberFormat="1" applyFont="1" applyBorder="1" applyAlignment="1">
      <alignment horizontal="left" vertical="center"/>
    </xf>
    <xf numFmtId="9" fontId="23" fillId="0" borderId="24" xfId="51" applyNumberFormat="1" applyFont="1" applyBorder="1" applyAlignment="1">
      <alignment horizontal="left" vertical="center"/>
    </xf>
    <xf numFmtId="9" fontId="23" fillId="0" borderId="31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2" fillId="0" borderId="49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6" fillId="0" borderId="35" xfId="51" applyFont="1" applyBorder="1" applyAlignment="1">
      <alignment vertical="center"/>
    </xf>
    <xf numFmtId="0" fontId="34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vertical="center"/>
    </xf>
    <xf numFmtId="0" fontId="23" fillId="0" borderId="53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3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5" fillId="0" borderId="55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6" fillId="0" borderId="5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7" borderId="2" xfId="0" applyFont="1" applyFill="1" applyBorder="1"/>
    <xf numFmtId="0" fontId="36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9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161290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631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5168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1756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19950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4485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9980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9980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4485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9980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75550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75550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7990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75550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3829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8505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8505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165735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785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7990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7990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505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3829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3829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9085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7010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7010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8" customWidth="1"/>
    <col min="3" max="3" width="10.1696428571429" customWidth="1"/>
  </cols>
  <sheetData>
    <row r="1" ht="21" customHeight="1" spans="1:2">
      <c r="A1" s="339"/>
      <c r="B1" s="340" t="s">
        <v>0</v>
      </c>
    </row>
    <row r="2" ht="18" spans="1:2">
      <c r="A2" s="11">
        <v>1</v>
      </c>
      <c r="B2" s="341" t="s">
        <v>1</v>
      </c>
    </row>
    <row r="3" ht="18" spans="1:2">
      <c r="A3" s="11">
        <v>2</v>
      </c>
      <c r="B3" s="341" t="s">
        <v>2</v>
      </c>
    </row>
    <row r="4" ht="18" spans="1:2">
      <c r="A4" s="11">
        <v>3</v>
      </c>
      <c r="B4" s="341" t="s">
        <v>3</v>
      </c>
    </row>
    <row r="5" ht="18" spans="1:2">
      <c r="A5" s="11">
        <v>4</v>
      </c>
      <c r="B5" s="341" t="s">
        <v>4</v>
      </c>
    </row>
    <row r="6" ht="18" spans="1:2">
      <c r="A6" s="11">
        <v>5</v>
      </c>
      <c r="B6" s="341" t="s">
        <v>5</v>
      </c>
    </row>
    <row r="7" ht="18" spans="1:2">
      <c r="A7" s="11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11">
        <v>1</v>
      </c>
      <c r="B10" s="345" t="s">
        <v>9</v>
      </c>
    </row>
    <row r="11" ht="18" spans="1:2">
      <c r="A11" s="11">
        <v>2</v>
      </c>
      <c r="B11" s="341" t="s">
        <v>10</v>
      </c>
    </row>
    <row r="12" ht="36" spans="1:2">
      <c r="A12" s="11">
        <v>3</v>
      </c>
      <c r="B12" s="346" t="s">
        <v>11</v>
      </c>
    </row>
    <row r="13" ht="18" spans="1:2">
      <c r="A13" s="11">
        <v>4</v>
      </c>
      <c r="B13" s="347" t="s">
        <v>12</v>
      </c>
    </row>
    <row r="14" ht="18" spans="1:2">
      <c r="A14" s="11">
        <v>5</v>
      </c>
      <c r="B14" s="347" t="s">
        <v>13</v>
      </c>
    </row>
    <row r="15" ht="18" spans="1:2">
      <c r="A15" s="11">
        <v>6</v>
      </c>
      <c r="B15" s="347" t="s">
        <v>14</v>
      </c>
    </row>
    <row r="16" ht="18" spans="1:2">
      <c r="A16" s="11">
        <v>7</v>
      </c>
      <c r="B16" s="347" t="s">
        <v>15</v>
      </c>
    </row>
    <row r="17" ht="18" spans="1:2">
      <c r="A17" s="11">
        <v>8</v>
      </c>
      <c r="B17" s="347" t="s">
        <v>16</v>
      </c>
    </row>
    <row r="18" ht="18" spans="1:2">
      <c r="A18" s="11">
        <v>9</v>
      </c>
      <c r="B18" s="341" t="s">
        <v>17</v>
      </c>
    </row>
    <row r="19" spans="1:2">
      <c r="A19" s="11"/>
      <c r="B19" s="341"/>
    </row>
    <row r="20" ht="24" spans="1:2">
      <c r="A20" s="339"/>
      <c r="B20" s="340" t="s">
        <v>18</v>
      </c>
    </row>
    <row r="21" ht="18" spans="1:2">
      <c r="A21" s="11">
        <v>1</v>
      </c>
      <c r="B21" s="348" t="s">
        <v>19</v>
      </c>
    </row>
    <row r="22" ht="18" spans="1:2">
      <c r="A22" s="11">
        <v>2</v>
      </c>
      <c r="B22" s="341" t="s">
        <v>20</v>
      </c>
    </row>
    <row r="23" ht="18" spans="1:2">
      <c r="A23" s="11">
        <v>3</v>
      </c>
      <c r="B23" s="341" t="s">
        <v>21</v>
      </c>
    </row>
    <row r="24" ht="18" spans="1:2">
      <c r="A24" s="11">
        <v>4</v>
      </c>
      <c r="B24" s="341" t="s">
        <v>22</v>
      </c>
    </row>
    <row r="25" ht="36" spans="1:2">
      <c r="A25" s="11">
        <v>5</v>
      </c>
      <c r="B25" s="347" t="s">
        <v>23</v>
      </c>
    </row>
    <row r="26" ht="18" spans="1:2">
      <c r="A26" s="11">
        <v>6</v>
      </c>
      <c r="B26" s="347" t="s">
        <v>24</v>
      </c>
    </row>
    <row r="27" customFormat="1" ht="18" spans="1:2">
      <c r="A27" s="11">
        <v>7</v>
      </c>
      <c r="B27" s="341" t="s">
        <v>25</v>
      </c>
    </row>
    <row r="28" spans="1:2">
      <c r="A28" s="11"/>
      <c r="B28" s="341"/>
    </row>
    <row r="29" ht="24" spans="1:2">
      <c r="A29" s="339"/>
      <c r="B29" s="340" t="s">
        <v>26</v>
      </c>
    </row>
    <row r="30" ht="18" spans="1:2">
      <c r="A30" s="11">
        <v>1</v>
      </c>
      <c r="B30" s="348" t="s">
        <v>27</v>
      </c>
    </row>
    <row r="31" ht="18" spans="1:2">
      <c r="A31" s="11">
        <v>2</v>
      </c>
      <c r="B31" s="341" t="s">
        <v>28</v>
      </c>
    </row>
    <row r="32" ht="18" spans="1:2">
      <c r="A32" s="11">
        <v>3</v>
      </c>
      <c r="B32" s="341" t="s">
        <v>29</v>
      </c>
    </row>
    <row r="33" ht="36" spans="1:2">
      <c r="A33" s="11">
        <v>4</v>
      </c>
      <c r="B33" s="341" t="s">
        <v>30</v>
      </c>
    </row>
    <row r="34" ht="18" spans="1:2">
      <c r="A34" s="11">
        <v>5</v>
      </c>
      <c r="B34" s="341" t="s">
        <v>31</v>
      </c>
    </row>
    <row r="35" ht="18" spans="1:2">
      <c r="A35" s="11">
        <v>6</v>
      </c>
      <c r="B35" s="341" t="s">
        <v>32</v>
      </c>
    </row>
    <row r="36" customFormat="1" ht="18" spans="1:2">
      <c r="A36" s="11">
        <v>7</v>
      </c>
      <c r="B36" s="341" t="s">
        <v>33</v>
      </c>
    </row>
    <row r="37" spans="1:2">
      <c r="A37" s="11"/>
      <c r="B37" s="341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336</v>
      </c>
      <c r="B2" s="26" t="s">
        <v>275</v>
      </c>
      <c r="C2" s="26" t="s">
        <v>276</v>
      </c>
      <c r="D2" s="26" t="s">
        <v>277</v>
      </c>
      <c r="E2" s="26" t="s">
        <v>278</v>
      </c>
      <c r="F2" s="26" t="s">
        <v>279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316</v>
      </c>
      <c r="N2" s="26" t="s">
        <v>288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336</v>
      </c>
      <c r="B4" s="28" t="s">
        <v>341</v>
      </c>
      <c r="C4" s="28" t="s">
        <v>317</v>
      </c>
      <c r="D4" s="28" t="s">
        <v>277</v>
      </c>
      <c r="E4" s="26" t="s">
        <v>278</v>
      </c>
      <c r="F4" s="26" t="s">
        <v>279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316</v>
      </c>
      <c r="N4" s="26" t="s">
        <v>288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342</v>
      </c>
      <c r="B11" s="17"/>
      <c r="C11" s="17"/>
      <c r="D11" s="18"/>
      <c r="E11" s="19"/>
      <c r="F11" s="29"/>
      <c r="G11" s="24"/>
      <c r="H11" s="29"/>
      <c r="I11" s="16" t="s">
        <v>343</v>
      </c>
      <c r="J11" s="17"/>
      <c r="K11" s="17"/>
      <c r="L11" s="17"/>
      <c r="M11" s="17"/>
      <c r="N11" s="20"/>
    </row>
    <row r="12" spans="1:14">
      <c r="A12" s="21" t="s">
        <v>344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316</v>
      </c>
      <c r="L2" s="5" t="s">
        <v>288</v>
      </c>
    </row>
    <row r="3" ht="55" spans="1:12">
      <c r="A3" s="11" t="s">
        <v>318</v>
      </c>
      <c r="B3" s="355" t="s">
        <v>350</v>
      </c>
      <c r="C3" s="15">
        <v>11</v>
      </c>
      <c r="D3" s="351" t="s">
        <v>290</v>
      </c>
      <c r="E3" s="352" t="s">
        <v>291</v>
      </c>
      <c r="F3" s="351" t="s">
        <v>63</v>
      </c>
      <c r="G3" s="355" t="s">
        <v>351</v>
      </c>
      <c r="H3" s="355" t="s">
        <v>352</v>
      </c>
      <c r="I3" s="15"/>
      <c r="J3" s="15"/>
      <c r="K3" s="15"/>
      <c r="L3" s="15" t="s">
        <v>293</v>
      </c>
    </row>
    <row r="4" ht="55" spans="1:12">
      <c r="A4" s="11" t="s">
        <v>329</v>
      </c>
      <c r="B4" s="355" t="s">
        <v>350</v>
      </c>
      <c r="C4" s="15">
        <v>23</v>
      </c>
      <c r="D4" s="351" t="s">
        <v>290</v>
      </c>
      <c r="E4" s="352" t="s">
        <v>294</v>
      </c>
      <c r="F4" s="351" t="s">
        <v>63</v>
      </c>
      <c r="G4" s="355" t="s">
        <v>351</v>
      </c>
      <c r="H4" s="355" t="s">
        <v>352</v>
      </c>
      <c r="I4" s="15"/>
      <c r="J4" s="15"/>
      <c r="K4" s="15"/>
      <c r="L4" s="15" t="s">
        <v>293</v>
      </c>
    </row>
    <row r="5" ht="55" spans="1:12">
      <c r="A5" s="11" t="s">
        <v>330</v>
      </c>
      <c r="B5" s="355" t="s">
        <v>350</v>
      </c>
      <c r="C5" s="15">
        <v>1</v>
      </c>
      <c r="D5" s="351" t="s">
        <v>290</v>
      </c>
      <c r="E5" s="352" t="s">
        <v>295</v>
      </c>
      <c r="F5" s="351" t="s">
        <v>63</v>
      </c>
      <c r="G5" s="355" t="s">
        <v>351</v>
      </c>
      <c r="H5" s="355" t="s">
        <v>352</v>
      </c>
      <c r="I5" s="15"/>
      <c r="J5" s="15"/>
      <c r="K5" s="15"/>
      <c r="L5" s="15" t="s">
        <v>293</v>
      </c>
    </row>
    <row r="6" spans="1:12">
      <c r="A6" s="11" t="s">
        <v>331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332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296</v>
      </c>
      <c r="B11" s="17"/>
      <c r="C11" s="17"/>
      <c r="D11" s="17"/>
      <c r="E11" s="18"/>
      <c r="F11" s="19"/>
      <c r="G11" s="24"/>
      <c r="H11" s="16" t="s">
        <v>353</v>
      </c>
      <c r="I11" s="17"/>
      <c r="J11" s="17"/>
      <c r="K11" s="17"/>
      <c r="L11" s="20"/>
    </row>
    <row r="12" spans="1:12">
      <c r="A12" s="21" t="s">
        <v>354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356</v>
      </c>
      <c r="G2" s="4" t="s">
        <v>301</v>
      </c>
      <c r="H2" s="6" t="s">
        <v>302</v>
      </c>
      <c r="I2" s="7" t="s">
        <v>304</v>
      </c>
    </row>
    <row r="3" s="1" customFormat="1" ht="16.8" spans="1:9">
      <c r="A3" s="4"/>
      <c r="B3" s="8"/>
      <c r="C3" s="8"/>
      <c r="D3" s="8"/>
      <c r="E3" s="8"/>
      <c r="F3" s="4" t="s">
        <v>357</v>
      </c>
      <c r="G3" s="4" t="s">
        <v>305</v>
      </c>
      <c r="H3" s="9"/>
      <c r="I3" s="10"/>
    </row>
    <row r="4" ht="41" spans="1:9">
      <c r="A4" s="11"/>
      <c r="B4" s="355" t="s">
        <v>358</v>
      </c>
      <c r="C4" s="355" t="s">
        <v>359</v>
      </c>
      <c r="D4" s="356" t="s">
        <v>360</v>
      </c>
      <c r="E4" s="351" t="s">
        <v>63</v>
      </c>
      <c r="F4" s="15">
        <v>0.1</v>
      </c>
      <c r="G4" s="15">
        <v>0.1</v>
      </c>
      <c r="H4" s="15"/>
      <c r="I4" s="15" t="s">
        <v>293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296</v>
      </c>
      <c r="B12" s="17"/>
      <c r="C12" s="17"/>
      <c r="D12" s="18"/>
      <c r="E12" s="19"/>
      <c r="F12" s="16" t="s">
        <v>353</v>
      </c>
      <c r="G12" s="17"/>
      <c r="H12" s="18"/>
      <c r="I12" s="20"/>
    </row>
    <row r="13" spans="1:9">
      <c r="A13" s="21" t="s">
        <v>361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7" t="s">
        <v>35</v>
      </c>
      <c r="C2" s="318"/>
      <c r="D2" s="318"/>
      <c r="E2" s="318"/>
      <c r="F2" s="318"/>
      <c r="G2" s="318"/>
      <c r="H2" s="318"/>
      <c r="I2" s="319"/>
    </row>
    <row r="3" ht="28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26"/>
    </row>
    <row r="4" ht="28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7" t="s">
        <v>41</v>
      </c>
      <c r="G4" s="327" t="s">
        <v>42</v>
      </c>
      <c r="H4" s="321" t="s">
        <v>41</v>
      </c>
      <c r="I4" s="328" t="s">
        <v>42</v>
      </c>
    </row>
    <row r="5" ht="28" customHeight="1" spans="2:9">
      <c r="B5" s="329" t="s">
        <v>43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8" customHeight="1" spans="2:9">
      <c r="B6" s="329" t="s">
        <v>44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8" customHeight="1" spans="2:9">
      <c r="B7" s="329" t="s">
        <v>45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8" customHeight="1" spans="2:9">
      <c r="B8" s="329" t="s">
        <v>46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8" customHeight="1" spans="2:9">
      <c r="B9" s="329" t="s">
        <v>47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8" customHeight="1" spans="2:9">
      <c r="B10" s="329" t="s">
        <v>48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8" customHeight="1" spans="2:9">
      <c r="B11" s="329" t="s">
        <v>49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48" customWidth="1"/>
    <col min="2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8.3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7.6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6.8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ht="16.8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ht="17.6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7.6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ht="17.55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ht="17.55" spans="1:11">
      <c r="A9" s="248" t="s">
        <v>81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ht="18.35" spans="1:11">
      <c r="A10" s="251" t="s">
        <v>82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ht="17.6" spans="1:11">
      <c r="A11" s="254" t="s">
        <v>83</v>
      </c>
      <c r="B11" s="255" t="s">
        <v>84</v>
      </c>
      <c r="C11" s="256" t="s">
        <v>85</v>
      </c>
      <c r="D11" s="257"/>
      <c r="E11" s="258" t="s">
        <v>86</v>
      </c>
      <c r="F11" s="255" t="s">
        <v>84</v>
      </c>
      <c r="G11" s="256" t="s">
        <v>85</v>
      </c>
      <c r="H11" s="256" t="s">
        <v>87</v>
      </c>
      <c r="I11" s="258" t="s">
        <v>88</v>
      </c>
      <c r="J11" s="255" t="s">
        <v>84</v>
      </c>
      <c r="K11" s="259" t="s">
        <v>85</v>
      </c>
    </row>
    <row r="12" ht="17.6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7.6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7.5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8.35" spans="1:11">
      <c r="A15" s="251" t="s">
        <v>98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ht="17.6" spans="1:11">
      <c r="A16" s="260" t="s">
        <v>99</v>
      </c>
      <c r="B16" s="256" t="s">
        <v>94</v>
      </c>
      <c r="C16" s="256" t="s">
        <v>95</v>
      </c>
      <c r="D16" s="261"/>
      <c r="E16" s="262" t="s">
        <v>100</v>
      </c>
      <c r="F16" s="256" t="s">
        <v>94</v>
      </c>
      <c r="G16" s="256" t="s">
        <v>95</v>
      </c>
      <c r="H16" s="263"/>
      <c r="I16" s="262" t="s">
        <v>101</v>
      </c>
      <c r="J16" s="256" t="s">
        <v>94</v>
      </c>
      <c r="K16" s="259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4"/>
      <c r="E17" s="212" t="s">
        <v>103</v>
      </c>
      <c r="F17" s="163" t="s">
        <v>94</v>
      </c>
      <c r="G17" s="163" t="s">
        <v>95</v>
      </c>
      <c r="H17" s="265"/>
      <c r="I17" s="212" t="s">
        <v>104</v>
      </c>
      <c r="J17" s="163" t="s">
        <v>94</v>
      </c>
      <c r="K17" s="164" t="s">
        <v>95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22">
      <c r="A18" s="267" t="s">
        <v>105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="246" customFormat="1" ht="18" customHeight="1" spans="1:22">
      <c r="A19" s="251" t="s">
        <v>106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customHeight="1" spans="1:22">
      <c r="A20" s="270" t="s">
        <v>107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ht="21.75" customHeight="1" spans="1:22">
      <c r="A21" s="273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4" t="s">
        <v>119</v>
      </c>
      <c r="B22" s="275"/>
      <c r="C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5"/>
      <c r="K22" s="278"/>
    </row>
    <row r="23" customHeight="1" spans="1:22">
      <c r="A23" s="279" t="s">
        <v>120</v>
      </c>
      <c r="B23" s="275"/>
      <c r="C23" s="275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5"/>
      <c r="K23" s="280"/>
    </row>
    <row r="24" customHeight="1" spans="1:22">
      <c r="A24" s="281" t="s">
        <v>121</v>
      </c>
      <c r="B24" s="275"/>
      <c r="C24" s="275"/>
      <c r="D24" s="277">
        <v>1</v>
      </c>
      <c r="E24" s="277">
        <v>1</v>
      </c>
      <c r="F24" s="277">
        <v>1</v>
      </c>
      <c r="G24" s="277">
        <v>1</v>
      </c>
      <c r="H24" s="277">
        <v>1</v>
      </c>
      <c r="I24" s="277">
        <v>1</v>
      </c>
      <c r="J24" s="275"/>
      <c r="K24" s="280"/>
    </row>
    <row r="25" customHeight="1" spans="1:22">
      <c r="A25" s="282"/>
      <c r="B25" s="275"/>
      <c r="C25" s="275"/>
      <c r="D25" s="275"/>
      <c r="E25" s="275"/>
      <c r="F25" s="275"/>
      <c r="G25" s="275"/>
      <c r="H25" s="275"/>
      <c r="I25" s="275"/>
      <c r="J25" s="275"/>
      <c r="K25" s="283"/>
    </row>
    <row r="26" customHeight="1" spans="1:22">
      <c r="A26" s="282"/>
      <c r="B26" s="275"/>
      <c r="C26" s="275"/>
      <c r="D26" s="275"/>
      <c r="E26" s="275"/>
      <c r="F26" s="275"/>
      <c r="G26" s="275"/>
      <c r="H26" s="275"/>
      <c r="I26" s="275"/>
      <c r="J26" s="275"/>
      <c r="K26" s="283"/>
    </row>
    <row r="27" customHeight="1" spans="1:22">
      <c r="A27" s="282"/>
      <c r="B27" s="275"/>
      <c r="C27" s="275"/>
      <c r="D27" s="275"/>
      <c r="E27" s="275"/>
      <c r="F27" s="275"/>
      <c r="G27" s="275"/>
      <c r="H27" s="275"/>
      <c r="I27" s="275"/>
      <c r="J27" s="275"/>
      <c r="K27" s="283"/>
    </row>
    <row r="28" customHeight="1" spans="1:22">
      <c r="A28" s="282"/>
      <c r="B28" s="275"/>
      <c r="C28" s="275"/>
      <c r="D28" s="275"/>
      <c r="E28" s="275"/>
      <c r="F28" s="275"/>
      <c r="G28" s="275"/>
      <c r="H28" s="275"/>
      <c r="I28" s="275"/>
      <c r="J28" s="275"/>
      <c r="K28" s="283"/>
    </row>
    <row r="29" ht="18" customHeight="1" spans="1:22">
      <c r="A29" s="284" t="s">
        <v>122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 t="s">
        <v>123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124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>
      <c r="A33" s="293" t="s">
        <v>125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55" spans="1:11">
      <c r="A34" s="90" t="s">
        <v>126</v>
      </c>
      <c r="B34" s="93"/>
      <c r="C34" s="163" t="s">
        <v>66</v>
      </c>
      <c r="D34" s="163" t="s">
        <v>67</v>
      </c>
      <c r="E34" s="296" t="s">
        <v>127</v>
      </c>
      <c r="F34" s="297"/>
      <c r="G34" s="297"/>
      <c r="H34" s="297"/>
      <c r="I34" s="297"/>
      <c r="J34" s="297"/>
      <c r="K34" s="298"/>
    </row>
    <row r="35" ht="18.7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6.8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6.8" spans="1:11">
      <c r="A38" s="222" t="s">
        <v>131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6.8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6.8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6.8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6.8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55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ht="18.35" spans="1:11">
      <c r="A44" s="251" t="s">
        <v>133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ht="16.8" spans="1:11">
      <c r="A45" s="260" t="s">
        <v>134</v>
      </c>
      <c r="B45" s="256" t="s">
        <v>94</v>
      </c>
      <c r="C45" s="256" t="s">
        <v>95</v>
      </c>
      <c r="D45" s="256" t="s">
        <v>87</v>
      </c>
      <c r="E45" s="262" t="s">
        <v>135</v>
      </c>
      <c r="F45" s="256" t="s">
        <v>94</v>
      </c>
      <c r="G45" s="256" t="s">
        <v>95</v>
      </c>
      <c r="H45" s="256" t="s">
        <v>87</v>
      </c>
      <c r="I45" s="262" t="s">
        <v>136</v>
      </c>
      <c r="J45" s="256" t="s">
        <v>94</v>
      </c>
      <c r="K45" s="259" t="s">
        <v>95</v>
      </c>
    </row>
    <row r="46" ht="16.8" spans="1:11">
      <c r="A46" s="211" t="s">
        <v>86</v>
      </c>
      <c r="B46" s="163" t="s">
        <v>94</v>
      </c>
      <c r="C46" s="163" t="s">
        <v>95</v>
      </c>
      <c r="D46" s="163" t="s">
        <v>87</v>
      </c>
      <c r="E46" s="212" t="s">
        <v>93</v>
      </c>
      <c r="F46" s="163" t="s">
        <v>94</v>
      </c>
      <c r="G46" s="163" t="s">
        <v>95</v>
      </c>
      <c r="H46" s="163" t="s">
        <v>87</v>
      </c>
      <c r="I46" s="212" t="s">
        <v>104</v>
      </c>
      <c r="J46" s="163" t="s">
        <v>94</v>
      </c>
      <c r="K46" s="164" t="s">
        <v>95</v>
      </c>
    </row>
    <row r="47" ht="17.55" spans="1:11">
      <c r="A47" s="176" t="s">
        <v>97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90"/>
    </row>
    <row r="48" ht="18.35" spans="1:11">
      <c r="A48" s="299" t="s">
        <v>137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8.35" spans="1:11">
      <c r="A50" s="303" t="s">
        <v>138</v>
      </c>
      <c r="B50" s="304" t="s">
        <v>139</v>
      </c>
      <c r="C50" s="304"/>
      <c r="D50" s="305" t="s">
        <v>140</v>
      </c>
      <c r="E50" s="306"/>
      <c r="F50" s="307" t="s">
        <v>141</v>
      </c>
      <c r="G50" s="308">
        <v>46001</v>
      </c>
      <c r="H50" s="309" t="s">
        <v>142</v>
      </c>
      <c r="I50" s="310"/>
      <c r="J50" s="311"/>
      <c r="K50" s="312"/>
    </row>
    <row r="51" ht="18.35" spans="1:11">
      <c r="A51" s="299" t="s">
        <v>143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ht="18.35" spans="1:11">
      <c r="A53" s="303" t="s">
        <v>138</v>
      </c>
      <c r="B53" s="304" t="s">
        <v>139</v>
      </c>
      <c r="C53" s="304"/>
      <c r="D53" s="305" t="s">
        <v>140</v>
      </c>
      <c r="E53" s="316" t="s">
        <v>144</v>
      </c>
      <c r="F53" s="307" t="s">
        <v>145</v>
      </c>
      <c r="G53" s="308">
        <v>46001</v>
      </c>
      <c r="H53" s="309" t="s">
        <v>142</v>
      </c>
      <c r="I53" s="310"/>
      <c r="J53" s="311" t="s">
        <v>146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161290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17" sqref="A17:K17"/>
    </sheetView>
  </sheetViews>
  <sheetFormatPr defaultColWidth="10" defaultRowHeight="16.5" customHeight="1"/>
  <cols>
    <col min="1" max="1" width="10.875" style="148" customWidth="1"/>
    <col min="2" max="16384" width="10" style="148"/>
  </cols>
  <sheetData>
    <row r="1" ht="22.5" customHeight="1" spans="1:11">
      <c r="A1" s="149" t="s">
        <v>147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148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127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150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151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153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125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126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134</v>
      </c>
      <c r="B27" s="185" t="s">
        <v>94</v>
      </c>
      <c r="C27" s="185" t="s">
        <v>95</v>
      </c>
      <c r="D27" s="185" t="s">
        <v>87</v>
      </c>
      <c r="E27" s="157" t="s">
        <v>135</v>
      </c>
      <c r="F27" s="185" t="s">
        <v>94</v>
      </c>
      <c r="G27" s="185" t="s">
        <v>95</v>
      </c>
      <c r="H27" s="185" t="s">
        <v>87</v>
      </c>
      <c r="I27" s="157" t="s">
        <v>136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155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127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138</v>
      </c>
      <c r="B48" s="229" t="s">
        <v>139</v>
      </c>
      <c r="C48" s="229"/>
      <c r="D48" s="230" t="s">
        <v>140</v>
      </c>
      <c r="E48" s="231"/>
      <c r="F48" s="230" t="s">
        <v>141</v>
      </c>
      <c r="G48" s="232"/>
      <c r="H48" s="233" t="s">
        <v>142</v>
      </c>
      <c r="I48" s="233"/>
      <c r="J48" s="229"/>
      <c r="K48" s="234"/>
    </row>
    <row r="49" customHeight="1" spans="1:11">
      <c r="A49" s="235" t="s">
        <v>143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138</v>
      </c>
      <c r="B52" s="229" t="s">
        <v>139</v>
      </c>
      <c r="C52" s="229"/>
      <c r="D52" s="230" t="s">
        <v>140</v>
      </c>
      <c r="E52" s="230"/>
      <c r="F52" s="230" t="s">
        <v>141</v>
      </c>
      <c r="G52" s="230"/>
      <c r="H52" s="233" t="s">
        <v>142</v>
      </c>
      <c r="I52" s="233"/>
      <c r="J52" s="244"/>
      <c r="K52" s="24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13.44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158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159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5100</v>
      </c>
      <c r="C3" s="84"/>
      <c r="D3" s="85" t="s">
        <v>160</v>
      </c>
      <c r="E3" s="86">
        <v>46006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3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ht="18.35" spans="1:11">
      <c r="A6" s="96" t="s">
        <v>171</v>
      </c>
      <c r="B6" s="97">
        <v>50</v>
      </c>
      <c r="C6" s="97"/>
      <c r="D6" s="98" t="s">
        <v>172</v>
      </c>
      <c r="E6" s="99"/>
      <c r="F6" s="100"/>
      <c r="G6" s="98">
        <v>300</v>
      </c>
      <c r="H6" s="101" t="s">
        <v>173</v>
      </c>
      <c r="I6" s="101"/>
      <c r="J6" s="100" t="s">
        <v>66</v>
      </c>
      <c r="K6" s="102" t="s">
        <v>67</v>
      </c>
    </row>
    <row r="7" ht="18.3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8.3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8.3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126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8.35" spans="1:11">
      <c r="A25" s="127" t="s">
        <v>196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8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199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200</v>
      </c>
      <c r="B38" s="93"/>
      <c r="C38" s="93"/>
      <c r="D38" s="88" t="s">
        <v>201</v>
      </c>
      <c r="E38" s="88"/>
      <c r="F38" s="142" t="s">
        <v>202</v>
      </c>
      <c r="G38" s="143"/>
      <c r="H38" s="93" t="s">
        <v>203</v>
      </c>
      <c r="I38" s="93"/>
      <c r="J38" s="93" t="s">
        <v>204</v>
      </c>
      <c r="K38" s="119"/>
    </row>
    <row r="39" ht="18.75" customHeight="1" spans="1:13">
      <c r="A39" s="90" t="s">
        <v>127</v>
      </c>
      <c r="B39" s="93" t="s">
        <v>205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206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138</v>
      </c>
      <c r="B42" s="144" t="s">
        <v>207</v>
      </c>
      <c r="C42" s="144"/>
      <c r="D42" s="98" t="s">
        <v>208</v>
      </c>
      <c r="E42" s="99" t="s">
        <v>209</v>
      </c>
      <c r="F42" s="98" t="s">
        <v>141</v>
      </c>
      <c r="G42" s="145">
        <v>46015</v>
      </c>
      <c r="H42" s="146" t="s">
        <v>142</v>
      </c>
      <c r="I42" s="146"/>
      <c r="J42" s="144" t="s">
        <v>146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165735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4" workbookViewId="0">
      <selection activeCell="L27" sqref="L27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211</v>
      </c>
      <c r="B3" s="57" t="s">
        <v>212</v>
      </c>
      <c r="C3" s="57"/>
      <c r="D3" s="57"/>
      <c r="E3" s="57"/>
      <c r="F3" s="57"/>
      <c r="G3" s="57"/>
      <c r="H3" s="55"/>
      <c r="I3" s="56" t="s">
        <v>213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116</v>
      </c>
    </row>
    <row r="5" ht="29" customHeight="1" spans="1:14">
      <c r="A5" s="56"/>
      <c r="B5" s="58" t="s">
        <v>214</v>
      </c>
      <c r="C5" s="58" t="s">
        <v>215</v>
      </c>
      <c r="D5" s="58" t="s">
        <v>216</v>
      </c>
      <c r="E5" s="58" t="s">
        <v>217</v>
      </c>
      <c r="F5" s="58" t="s">
        <v>218</v>
      </c>
      <c r="G5" s="58" t="s">
        <v>219</v>
      </c>
      <c r="H5" s="55"/>
      <c r="I5" s="58" t="s">
        <v>120</v>
      </c>
      <c r="J5" s="58" t="s">
        <v>120</v>
      </c>
      <c r="K5" s="59" t="s">
        <v>119</v>
      </c>
      <c r="L5" s="59" t="s">
        <v>119</v>
      </c>
      <c r="M5" s="59" t="s">
        <v>119</v>
      </c>
      <c r="N5" s="58" t="s">
        <v>120</v>
      </c>
    </row>
    <row r="6" ht="29" customHeight="1" spans="1:14">
      <c r="A6" s="60" t="s">
        <v>220</v>
      </c>
      <c r="B6" s="61">
        <f>C6-2.1</f>
        <v>98.8</v>
      </c>
      <c r="C6" s="61">
        <f>D6-2.1</f>
        <v>100.9</v>
      </c>
      <c r="D6" s="62" t="s">
        <v>221</v>
      </c>
      <c r="E6" s="61">
        <f t="shared" ref="E6:G6" si="0">D6+2.1</f>
        <v>105.1</v>
      </c>
      <c r="F6" s="61">
        <f t="shared" si="0"/>
        <v>107.2</v>
      </c>
      <c r="G6" s="61">
        <f t="shared" si="0"/>
        <v>109.3</v>
      </c>
      <c r="H6" s="55"/>
      <c r="I6" s="63" t="s">
        <v>222</v>
      </c>
      <c r="J6" s="63" t="s">
        <v>223</v>
      </c>
      <c r="K6" s="64" t="s">
        <v>224</v>
      </c>
      <c r="L6" s="64" t="s">
        <v>225</v>
      </c>
      <c r="M6" s="64" t="s">
        <v>226</v>
      </c>
      <c r="N6" s="64" t="s">
        <v>227</v>
      </c>
    </row>
    <row r="7" ht="29" customHeight="1" spans="1:14">
      <c r="A7" s="60" t="s">
        <v>228</v>
      </c>
      <c r="B7" s="61">
        <f>C7-1.5</f>
        <v>71</v>
      </c>
      <c r="C7" s="61">
        <f>D7-1.5</f>
        <v>72.5</v>
      </c>
      <c r="D7" s="62">
        <v>74</v>
      </c>
      <c r="E7" s="61">
        <f t="shared" ref="E7:G7" si="1">D7+1.5</f>
        <v>75.5</v>
      </c>
      <c r="F7" s="61">
        <f t="shared" si="1"/>
        <v>77</v>
      </c>
      <c r="G7" s="61">
        <f t="shared" si="1"/>
        <v>78.5</v>
      </c>
      <c r="H7" s="55"/>
      <c r="I7" s="63" t="s">
        <v>229</v>
      </c>
      <c r="J7" s="63" t="s">
        <v>229</v>
      </c>
      <c r="K7" s="65" t="s">
        <v>230</v>
      </c>
      <c r="L7" s="65" t="s">
        <v>231</v>
      </c>
      <c r="M7" s="65" t="s">
        <v>227</v>
      </c>
      <c r="N7" s="65" t="s">
        <v>229</v>
      </c>
    </row>
    <row r="8" ht="29" customHeight="1" spans="1:14">
      <c r="A8" s="60" t="s">
        <v>232</v>
      </c>
      <c r="B8" s="61">
        <f>C8-4</f>
        <v>78</v>
      </c>
      <c r="C8" s="61">
        <f>D8-4</f>
        <v>82</v>
      </c>
      <c r="D8" s="62" t="s">
        <v>233</v>
      </c>
      <c r="E8" s="61">
        <f t="shared" ref="E8:E10" si="2">D8+4</f>
        <v>90</v>
      </c>
      <c r="F8" s="61">
        <f>E8+5</f>
        <v>95</v>
      </c>
      <c r="G8" s="61">
        <f>F8+6</f>
        <v>101</v>
      </c>
      <c r="H8" s="55"/>
      <c r="I8" s="63" t="s">
        <v>229</v>
      </c>
      <c r="J8" s="63" t="s">
        <v>234</v>
      </c>
      <c r="K8" s="65" t="s">
        <v>235</v>
      </c>
      <c r="L8" s="65" t="s">
        <v>235</v>
      </c>
      <c r="M8" s="65" t="s">
        <v>236</v>
      </c>
      <c r="N8" s="65" t="s">
        <v>237</v>
      </c>
    </row>
    <row r="9" ht="29" customHeight="1" spans="1:14">
      <c r="A9" s="60" t="s">
        <v>238</v>
      </c>
      <c r="B9" s="61">
        <f>C9-4</f>
        <v>84</v>
      </c>
      <c r="C9" s="61">
        <f>D9-4</f>
        <v>88</v>
      </c>
      <c r="D9" s="62" t="s">
        <v>239</v>
      </c>
      <c r="E9" s="61">
        <f t="shared" si="2"/>
        <v>96</v>
      </c>
      <c r="F9" s="61">
        <f>E9+5</f>
        <v>101</v>
      </c>
      <c r="G9" s="61">
        <f>F9+6</f>
        <v>107</v>
      </c>
      <c r="H9" s="55"/>
      <c r="I9" s="63" t="s">
        <v>240</v>
      </c>
      <c r="J9" s="63" t="s">
        <v>241</v>
      </c>
      <c r="K9" s="65" t="s">
        <v>235</v>
      </c>
      <c r="L9" s="65" t="s">
        <v>235</v>
      </c>
      <c r="M9" s="65" t="s">
        <v>242</v>
      </c>
      <c r="N9" s="65" t="s">
        <v>236</v>
      </c>
    </row>
    <row r="10" ht="29" customHeight="1" spans="1:14">
      <c r="A10" s="60" t="s">
        <v>243</v>
      </c>
      <c r="B10" s="61">
        <f>C10-3.6</f>
        <v>98.8</v>
      </c>
      <c r="C10" s="61">
        <f>D10-3.6</f>
        <v>102.4</v>
      </c>
      <c r="D10" s="62">
        <v>106</v>
      </c>
      <c r="E10" s="61">
        <f t="shared" si="2"/>
        <v>110</v>
      </c>
      <c r="F10" s="61">
        <f>E10+4</f>
        <v>114</v>
      </c>
      <c r="G10" s="61">
        <f>F10+4</f>
        <v>118</v>
      </c>
      <c r="H10" s="55"/>
      <c r="I10" s="63" t="s">
        <v>244</v>
      </c>
      <c r="J10" s="63" t="s">
        <v>245</v>
      </c>
      <c r="K10" s="65" t="s">
        <v>230</v>
      </c>
      <c r="L10" s="65" t="s">
        <v>230</v>
      </c>
      <c r="M10" s="65" t="s">
        <v>230</v>
      </c>
      <c r="N10" s="65" t="s">
        <v>230</v>
      </c>
    </row>
    <row r="11" ht="29" customHeight="1" spans="1:14">
      <c r="A11" s="60" t="s">
        <v>246</v>
      </c>
      <c r="B11" s="61">
        <f>C11-2.3/2</f>
        <v>30.2</v>
      </c>
      <c r="C11" s="61">
        <f>D11-2.3/2</f>
        <v>31.35</v>
      </c>
      <c r="D11" s="62">
        <v>32.5</v>
      </c>
      <c r="E11" s="61">
        <f t="shared" ref="E11:G11" si="3">D11+2.6/2</f>
        <v>33.8</v>
      </c>
      <c r="F11" s="61">
        <f t="shared" si="3"/>
        <v>35.1</v>
      </c>
      <c r="G11" s="61">
        <f t="shared" si="3"/>
        <v>36.4</v>
      </c>
      <c r="H11" s="55"/>
      <c r="I11" s="63" t="s">
        <v>229</v>
      </c>
      <c r="J11" s="63" t="s">
        <v>229</v>
      </c>
      <c r="K11" s="63" t="s">
        <v>247</v>
      </c>
      <c r="L11" s="65" t="s">
        <v>229</v>
      </c>
      <c r="M11" s="65" t="s">
        <v>248</v>
      </c>
      <c r="N11" s="65" t="s">
        <v>229</v>
      </c>
    </row>
    <row r="12" ht="29" customHeight="1" spans="1:14">
      <c r="A12" s="60" t="s">
        <v>249</v>
      </c>
      <c r="B12" s="61">
        <f>C12-0.7</f>
        <v>22.1</v>
      </c>
      <c r="C12" s="61">
        <f>D12-0.7</f>
        <v>22.8</v>
      </c>
      <c r="D12" s="62">
        <v>23.5</v>
      </c>
      <c r="E12" s="61">
        <f>D12+0.7</f>
        <v>24.2</v>
      </c>
      <c r="F12" s="61">
        <f>E12+0.7</f>
        <v>24.9</v>
      </c>
      <c r="G12" s="61">
        <f>F12+0.9</f>
        <v>25.8</v>
      </c>
      <c r="H12" s="55"/>
      <c r="I12" s="63" t="s">
        <v>241</v>
      </c>
      <c r="J12" s="63" t="s">
        <v>230</v>
      </c>
      <c r="K12" s="65" t="s">
        <v>230</v>
      </c>
      <c r="L12" s="65" t="s">
        <v>229</v>
      </c>
      <c r="M12" s="65" t="s">
        <v>229</v>
      </c>
      <c r="N12" s="65" t="s">
        <v>229</v>
      </c>
    </row>
    <row r="13" ht="29" customHeight="1" spans="1:14">
      <c r="A13" s="60" t="s">
        <v>250</v>
      </c>
      <c r="B13" s="61">
        <f>C13-0.5</f>
        <v>18</v>
      </c>
      <c r="C13" s="61">
        <f>D13-0.5</f>
        <v>18.5</v>
      </c>
      <c r="D13" s="62">
        <v>19</v>
      </c>
      <c r="E13" s="61">
        <f>D13+0.5</f>
        <v>19.5</v>
      </c>
      <c r="F13" s="61">
        <f>E13+0.5</f>
        <v>20</v>
      </c>
      <c r="G13" s="61">
        <f>F13+0.7</f>
        <v>20.7</v>
      </c>
      <c r="H13" s="55"/>
      <c r="I13" s="63" t="s">
        <v>229</v>
      </c>
      <c r="J13" s="63" t="s">
        <v>229</v>
      </c>
      <c r="K13" s="65" t="s">
        <v>248</v>
      </c>
      <c r="L13" s="65" t="s">
        <v>251</v>
      </c>
      <c r="M13" s="65" t="s">
        <v>229</v>
      </c>
      <c r="N13" s="65" t="s">
        <v>229</v>
      </c>
    </row>
    <row r="14" ht="29" customHeight="1" spans="1:14">
      <c r="A14" s="60" t="s">
        <v>252</v>
      </c>
      <c r="B14" s="61">
        <f>C14-0.7</f>
        <v>26.2</v>
      </c>
      <c r="C14" s="61">
        <f>D14-0.6</f>
        <v>26.9</v>
      </c>
      <c r="D14" s="62">
        <v>27.5</v>
      </c>
      <c r="E14" s="61">
        <f>D14+0.6</f>
        <v>28.1</v>
      </c>
      <c r="F14" s="61">
        <f>E14+0.7</f>
        <v>28.8</v>
      </c>
      <c r="G14" s="61">
        <f>F14+0.6</f>
        <v>29.4</v>
      </c>
      <c r="H14" s="55"/>
      <c r="I14" s="63" t="s">
        <v>229</v>
      </c>
      <c r="J14" s="63" t="s">
        <v>229</v>
      </c>
      <c r="K14" s="65" t="s">
        <v>230</v>
      </c>
      <c r="L14" s="65" t="s">
        <v>231</v>
      </c>
      <c r="M14" s="65" t="s">
        <v>227</v>
      </c>
      <c r="N14" s="65" t="s">
        <v>229</v>
      </c>
    </row>
    <row r="15" ht="29" customHeight="1" spans="1:14">
      <c r="A15" s="60" t="s">
        <v>253</v>
      </c>
      <c r="B15" s="61">
        <f>C15-0.9</f>
        <v>41.7</v>
      </c>
      <c r="C15" s="61">
        <f>D15-0.9</f>
        <v>42.6</v>
      </c>
      <c r="D15" s="62">
        <v>43.5</v>
      </c>
      <c r="E15" s="61">
        <f t="shared" ref="E15:G15" si="4">D15+1.1</f>
        <v>44.6</v>
      </c>
      <c r="F15" s="61">
        <f t="shared" si="4"/>
        <v>45.7</v>
      </c>
      <c r="G15" s="61">
        <f t="shared" si="4"/>
        <v>46.8</v>
      </c>
      <c r="H15" s="55"/>
      <c r="I15" s="63" t="s">
        <v>229</v>
      </c>
      <c r="J15" s="63" t="s">
        <v>234</v>
      </c>
      <c r="K15" s="65" t="s">
        <v>235</v>
      </c>
      <c r="L15" s="65" t="s">
        <v>235</v>
      </c>
      <c r="M15" s="65" t="s">
        <v>242</v>
      </c>
      <c r="N15" s="65" t="s">
        <v>237</v>
      </c>
    </row>
    <row r="16" ht="29" customHeight="1" spans="1:14">
      <c r="A16" s="60" t="s">
        <v>254</v>
      </c>
      <c r="B16" s="61">
        <f t="shared" ref="B16:B19" si="5">D16-0.5</f>
        <v>14.5</v>
      </c>
      <c r="C16" s="61">
        <f t="shared" ref="C16:G16" si="6">B16</f>
        <v>14.5</v>
      </c>
      <c r="D16" s="62">
        <v>15</v>
      </c>
      <c r="E16" s="61">
        <f t="shared" si="6"/>
        <v>15</v>
      </c>
      <c r="F16" s="61">
        <f t="shared" ref="F16:F19" si="7">D16+1.5</f>
        <v>16.5</v>
      </c>
      <c r="G16" s="61">
        <f t="shared" si="6"/>
        <v>16.5</v>
      </c>
      <c r="H16" s="55"/>
      <c r="I16" s="63" t="s">
        <v>229</v>
      </c>
      <c r="J16" s="63" t="s">
        <v>234</v>
      </c>
      <c r="K16" s="65" t="s">
        <v>235</v>
      </c>
      <c r="L16" s="65" t="s">
        <v>255</v>
      </c>
      <c r="M16" s="65" t="s">
        <v>256</v>
      </c>
      <c r="N16" s="65" t="s">
        <v>229</v>
      </c>
    </row>
    <row r="17" ht="29" customHeight="1" spans="1:14">
      <c r="A17" s="66" t="s">
        <v>257</v>
      </c>
      <c r="B17" s="67">
        <f t="shared" si="5"/>
        <v>14.5</v>
      </c>
      <c r="C17" s="67">
        <f t="shared" ref="C17:G17" si="8">B17</f>
        <v>14.5</v>
      </c>
      <c r="D17" s="68">
        <v>15</v>
      </c>
      <c r="E17" s="67">
        <f t="shared" si="8"/>
        <v>15</v>
      </c>
      <c r="F17" s="67">
        <f t="shared" si="7"/>
        <v>16.5</v>
      </c>
      <c r="G17" s="67">
        <f t="shared" si="8"/>
        <v>16.5</v>
      </c>
      <c r="H17" s="55"/>
      <c r="I17" s="63" t="s">
        <v>229</v>
      </c>
      <c r="J17" s="63" t="s">
        <v>229</v>
      </c>
      <c r="K17" s="65" t="s">
        <v>258</v>
      </c>
      <c r="L17" s="65" t="s">
        <v>259</v>
      </c>
      <c r="M17" s="65" t="s">
        <v>260</v>
      </c>
      <c r="N17" s="65" t="s">
        <v>261</v>
      </c>
    </row>
    <row r="18" ht="29" customHeight="1" spans="1:14">
      <c r="A18" s="60" t="s">
        <v>262</v>
      </c>
      <c r="B18" s="69">
        <f t="shared" si="5"/>
        <v>16.5</v>
      </c>
      <c r="C18" s="69">
        <f t="shared" ref="C18:G18" si="9">B18</f>
        <v>16.5</v>
      </c>
      <c r="D18" s="62">
        <v>17</v>
      </c>
      <c r="E18" s="69">
        <f t="shared" si="9"/>
        <v>17</v>
      </c>
      <c r="F18" s="69">
        <f t="shared" si="7"/>
        <v>18.5</v>
      </c>
      <c r="G18" s="69">
        <f t="shared" si="9"/>
        <v>18.5</v>
      </c>
      <c r="H18" s="55"/>
      <c r="I18" s="63" t="s">
        <v>229</v>
      </c>
      <c r="J18" s="63" t="s">
        <v>229</v>
      </c>
      <c r="K18" s="65" t="s">
        <v>235</v>
      </c>
      <c r="L18" s="65" t="s">
        <v>263</v>
      </c>
      <c r="M18" s="65" t="s">
        <v>264</v>
      </c>
      <c r="N18" s="65" t="s">
        <v>229</v>
      </c>
    </row>
    <row r="19" ht="29" customHeight="1" spans="1:14">
      <c r="A19" s="66" t="s">
        <v>265</v>
      </c>
      <c r="B19" s="69">
        <f t="shared" si="5"/>
        <v>18</v>
      </c>
      <c r="C19" s="69">
        <f t="shared" ref="C19:G19" si="10">B19</f>
        <v>18</v>
      </c>
      <c r="D19" s="62">
        <v>18.5</v>
      </c>
      <c r="E19" s="69">
        <f t="shared" si="10"/>
        <v>18.5</v>
      </c>
      <c r="F19" s="69">
        <f t="shared" si="7"/>
        <v>20</v>
      </c>
      <c r="G19" s="69">
        <f t="shared" si="10"/>
        <v>20</v>
      </c>
      <c r="H19" s="55"/>
      <c r="I19" s="63" t="s">
        <v>266</v>
      </c>
      <c r="J19" s="63" t="s">
        <v>267</v>
      </c>
      <c r="K19" s="65" t="s">
        <v>235</v>
      </c>
      <c r="L19" s="65" t="s">
        <v>268</v>
      </c>
      <c r="M19" s="65" t="s">
        <v>269</v>
      </c>
      <c r="N19" s="65" t="s">
        <v>270</v>
      </c>
    </row>
    <row r="20" ht="17.6" spans="1:14">
      <c r="A20" s="60" t="s">
        <v>271</v>
      </c>
      <c r="B20" s="61">
        <f>C20</f>
        <v>4</v>
      </c>
      <c r="C20" s="61">
        <f>D20</f>
        <v>4</v>
      </c>
      <c r="D20" s="62">
        <v>4</v>
      </c>
      <c r="E20" s="61">
        <f t="shared" ref="E20:G20" si="11">D20</f>
        <v>4</v>
      </c>
      <c r="F20" s="61">
        <f t="shared" si="11"/>
        <v>4</v>
      </c>
      <c r="G20" s="61">
        <f t="shared" si="11"/>
        <v>4</v>
      </c>
      <c r="H20" s="70"/>
      <c r="I20" s="63" t="s">
        <v>229</v>
      </c>
      <c r="J20" s="63" t="s">
        <v>229</v>
      </c>
      <c r="K20" s="63" t="s">
        <v>229</v>
      </c>
      <c r="L20" s="63" t="s">
        <v>229</v>
      </c>
      <c r="M20" s="63" t="s">
        <v>229</v>
      </c>
      <c r="N20" s="63" t="s">
        <v>229</v>
      </c>
    </row>
    <row r="21" ht="17.6" spans="1:14">
      <c r="A21" s="60" t="s">
        <v>272</v>
      </c>
      <c r="B21" s="61">
        <f>C21</f>
        <v>4.5</v>
      </c>
      <c r="C21" s="61">
        <f>D21</f>
        <v>4.5</v>
      </c>
      <c r="D21" s="62">
        <v>4.5</v>
      </c>
      <c r="E21" s="61">
        <f t="shared" ref="E21:G21" si="12">D21</f>
        <v>4.5</v>
      </c>
      <c r="F21" s="61">
        <f t="shared" si="12"/>
        <v>4.5</v>
      </c>
      <c r="G21" s="61">
        <f t="shared" si="12"/>
        <v>4.5</v>
      </c>
      <c r="H21" s="70"/>
      <c r="I21" s="63" t="s">
        <v>229</v>
      </c>
      <c r="J21" s="63" t="s">
        <v>229</v>
      </c>
      <c r="K21" s="63" t="s">
        <v>229</v>
      </c>
      <c r="L21" s="63" t="s">
        <v>229</v>
      </c>
      <c r="M21" s="63" t="s">
        <v>229</v>
      </c>
      <c r="N21" s="63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8"/>
      <c r="O3" s="8"/>
    </row>
    <row r="4" ht="31" spans="1:15">
      <c r="A4" s="11">
        <v>1</v>
      </c>
      <c r="B4" s="15">
        <v>11</v>
      </c>
      <c r="C4" s="351" t="s">
        <v>290</v>
      </c>
      <c r="D4" s="352" t="s">
        <v>291</v>
      </c>
      <c r="E4" s="351" t="s">
        <v>63</v>
      </c>
      <c r="F4" s="14" t="s">
        <v>292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293</v>
      </c>
    </row>
    <row r="5" ht="31" spans="1:15">
      <c r="A5" s="11">
        <v>2</v>
      </c>
      <c r="B5" s="15">
        <v>23</v>
      </c>
      <c r="C5" s="351" t="s">
        <v>290</v>
      </c>
      <c r="D5" s="352" t="s">
        <v>294</v>
      </c>
      <c r="E5" s="351" t="s">
        <v>63</v>
      </c>
      <c r="F5" s="14" t="s">
        <v>292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293</v>
      </c>
    </row>
    <row r="6" ht="31" spans="1:15">
      <c r="A6" s="11">
        <v>3</v>
      </c>
      <c r="B6" s="15">
        <v>1</v>
      </c>
      <c r="C6" s="351" t="s">
        <v>290</v>
      </c>
      <c r="D6" s="352" t="s">
        <v>295</v>
      </c>
      <c r="E6" s="351" t="s">
        <v>63</v>
      </c>
      <c r="F6" s="14" t="s">
        <v>292</v>
      </c>
      <c r="G6" s="15" t="s">
        <v>66</v>
      </c>
      <c r="H6" s="15" t="s">
        <v>66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4</v>
      </c>
      <c r="O6" s="15" t="s">
        <v>293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296</v>
      </c>
      <c r="B12" s="17"/>
      <c r="C12" s="17"/>
      <c r="D12" s="18"/>
      <c r="E12" s="19"/>
      <c r="F12" s="29"/>
      <c r="G12" s="29"/>
      <c r="H12" s="29"/>
      <c r="I12" s="24"/>
      <c r="J12" s="16" t="s">
        <v>297</v>
      </c>
      <c r="K12" s="17"/>
      <c r="L12" s="17"/>
      <c r="M12" s="18"/>
      <c r="N12" s="17"/>
      <c r="O12" s="20"/>
    </row>
    <row r="13" spans="1:15">
      <c r="A13" s="21" t="s">
        <v>298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7" t="s">
        <v>304</v>
      </c>
    </row>
    <row r="3" s="1" customFormat="1" ht="16.8" spans="1:13">
      <c r="A3" s="4"/>
      <c r="B3" s="8"/>
      <c r="C3" s="8"/>
      <c r="D3" s="8"/>
      <c r="E3" s="8"/>
      <c r="F3" s="8"/>
      <c r="G3" s="4" t="s">
        <v>305</v>
      </c>
      <c r="H3" s="4" t="s">
        <v>306</v>
      </c>
      <c r="I3" s="4" t="s">
        <v>305</v>
      </c>
      <c r="J3" s="4" t="s">
        <v>306</v>
      </c>
      <c r="K3" s="9"/>
      <c r="L3" s="44"/>
      <c r="M3" s="10"/>
    </row>
    <row r="4" ht="31" spans="1:13">
      <c r="A4" s="11">
        <v>1</v>
      </c>
      <c r="B4" s="14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307</v>
      </c>
      <c r="M4" s="15" t="s">
        <v>293</v>
      </c>
    </row>
    <row r="5" ht="31" spans="1:13">
      <c r="A5" s="11">
        <v>2</v>
      </c>
      <c r="B5" s="14" t="s">
        <v>292</v>
      </c>
      <c r="C5" s="15">
        <v>23</v>
      </c>
      <c r="D5" s="351" t="s">
        <v>290</v>
      </c>
      <c r="E5" s="352" t="s">
        <v>294</v>
      </c>
      <c r="F5" s="351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307</v>
      </c>
      <c r="M5" s="15" t="s">
        <v>293</v>
      </c>
    </row>
    <row r="6" ht="31" spans="1:13">
      <c r="A6" s="11">
        <v>3</v>
      </c>
      <c r="B6" s="14" t="s">
        <v>292</v>
      </c>
      <c r="C6" s="15">
        <v>1</v>
      </c>
      <c r="D6" s="351" t="s">
        <v>290</v>
      </c>
      <c r="E6" s="352" t="s">
        <v>295</v>
      </c>
      <c r="F6" s="351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293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296</v>
      </c>
      <c r="B12" s="17"/>
      <c r="C12" s="17"/>
      <c r="D12" s="17"/>
      <c r="E12" s="18"/>
      <c r="F12" s="19"/>
      <c r="G12" s="24"/>
      <c r="H12" s="16" t="s">
        <v>297</v>
      </c>
      <c r="I12" s="17"/>
      <c r="J12" s="17"/>
      <c r="K12" s="18"/>
      <c r="L12" s="47"/>
      <c r="M12" s="20"/>
    </row>
    <row r="13" spans="1:13">
      <c r="A13" s="48" t="s">
        <v>308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0" t="s">
        <v>311</v>
      </c>
      <c r="H2" s="31"/>
      <c r="I2" s="32"/>
      <c r="J2" s="30" t="s">
        <v>312</v>
      </c>
      <c r="K2" s="31"/>
      <c r="L2" s="32"/>
      <c r="M2" s="30" t="s">
        <v>313</v>
      </c>
      <c r="N2" s="31"/>
      <c r="O2" s="32"/>
      <c r="P2" s="30" t="s">
        <v>314</v>
      </c>
      <c r="Q2" s="31"/>
      <c r="R2" s="32"/>
      <c r="S2" s="31" t="s">
        <v>315</v>
      </c>
      <c r="T2" s="31"/>
      <c r="U2" s="32"/>
      <c r="V2" s="26" t="s">
        <v>316</v>
      </c>
      <c r="W2" s="26" t="s">
        <v>288</v>
      </c>
    </row>
    <row r="3" s="1" customFormat="1" ht="16.8" spans="1:23">
      <c r="A3" s="8"/>
      <c r="B3" s="33"/>
      <c r="C3" s="33"/>
      <c r="D3" s="33"/>
      <c r="E3" s="33"/>
      <c r="F3" s="33"/>
      <c r="G3" s="4" t="s">
        <v>317</v>
      </c>
      <c r="H3" s="4" t="s">
        <v>68</v>
      </c>
      <c r="I3" s="4" t="s">
        <v>279</v>
      </c>
      <c r="J3" s="4" t="s">
        <v>317</v>
      </c>
      <c r="K3" s="4" t="s">
        <v>68</v>
      </c>
      <c r="L3" s="4" t="s">
        <v>279</v>
      </c>
      <c r="M3" s="4" t="s">
        <v>317</v>
      </c>
      <c r="N3" s="4" t="s">
        <v>68</v>
      </c>
      <c r="O3" s="4" t="s">
        <v>279</v>
      </c>
      <c r="P3" s="4" t="s">
        <v>317</v>
      </c>
      <c r="Q3" s="4" t="s">
        <v>68</v>
      </c>
      <c r="R3" s="4" t="s">
        <v>279</v>
      </c>
      <c r="S3" s="4" t="s">
        <v>317</v>
      </c>
      <c r="T3" s="4" t="s">
        <v>68</v>
      </c>
      <c r="U3" s="4" t="s">
        <v>279</v>
      </c>
      <c r="V3" s="34"/>
      <c r="W3" s="34"/>
    </row>
    <row r="4" ht="72" spans="1:23">
      <c r="A4" s="35" t="s">
        <v>318</v>
      </c>
      <c r="B4" s="36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353" t="s">
        <v>319</v>
      </c>
      <c r="H4" s="354" t="s">
        <v>320</v>
      </c>
      <c r="I4" s="353" t="s">
        <v>321</v>
      </c>
      <c r="J4" s="353" t="s">
        <v>322</v>
      </c>
      <c r="K4" s="354" t="s">
        <v>323</v>
      </c>
      <c r="L4" s="353" t="s">
        <v>321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23</v>
      </c>
      <c r="D5" s="351" t="s">
        <v>290</v>
      </c>
      <c r="E5" s="352" t="s">
        <v>294</v>
      </c>
      <c r="F5" s="351" t="s">
        <v>63</v>
      </c>
      <c r="G5" s="30" t="s">
        <v>324</v>
      </c>
      <c r="H5" s="31"/>
      <c r="I5" s="32"/>
      <c r="J5" s="30" t="s">
        <v>325</v>
      </c>
      <c r="K5" s="31"/>
      <c r="L5" s="32"/>
      <c r="M5" s="30" t="s">
        <v>326</v>
      </c>
      <c r="N5" s="31"/>
      <c r="O5" s="32"/>
      <c r="P5" s="30" t="s">
        <v>327</v>
      </c>
      <c r="Q5" s="31"/>
      <c r="R5" s="32"/>
      <c r="S5" s="31" t="s">
        <v>328</v>
      </c>
      <c r="T5" s="31"/>
      <c r="U5" s="32"/>
      <c r="V5" s="15"/>
      <c r="W5" s="15"/>
    </row>
    <row r="6" ht="31" spans="1:23">
      <c r="A6" s="39"/>
      <c r="B6" s="40"/>
      <c r="C6" s="15">
        <v>1</v>
      </c>
      <c r="D6" s="351" t="s">
        <v>290</v>
      </c>
      <c r="E6" s="352" t="s">
        <v>295</v>
      </c>
      <c r="F6" s="351" t="s">
        <v>63</v>
      </c>
      <c r="G6" s="4" t="s">
        <v>317</v>
      </c>
      <c r="H6" s="4" t="s">
        <v>68</v>
      </c>
      <c r="I6" s="4" t="s">
        <v>279</v>
      </c>
      <c r="J6" s="4" t="s">
        <v>317</v>
      </c>
      <c r="K6" s="4" t="s">
        <v>68</v>
      </c>
      <c r="L6" s="4" t="s">
        <v>279</v>
      </c>
      <c r="M6" s="4" t="s">
        <v>317</v>
      </c>
      <c r="N6" s="4" t="s">
        <v>68</v>
      </c>
      <c r="O6" s="4" t="s">
        <v>279</v>
      </c>
      <c r="P6" s="4" t="s">
        <v>317</v>
      </c>
      <c r="Q6" s="4" t="s">
        <v>68</v>
      </c>
      <c r="R6" s="4" t="s">
        <v>279</v>
      </c>
      <c r="S6" s="4" t="s">
        <v>317</v>
      </c>
      <c r="T6" s="4" t="s">
        <v>68</v>
      </c>
      <c r="U6" s="4" t="s">
        <v>279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329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330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331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332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296</v>
      </c>
      <c r="B17" s="17"/>
      <c r="C17" s="17"/>
      <c r="D17" s="17"/>
      <c r="E17" s="18"/>
      <c r="F17" s="19"/>
      <c r="G17" s="24"/>
      <c r="H17" s="29"/>
      <c r="I17" s="29"/>
      <c r="J17" s="16" t="s">
        <v>333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334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2026-03-02T16:34:32Z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