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<sst xmlns="http://schemas.openxmlformats.org/spreadsheetml/2006/main" count="755" uniqueCount="331">
  <si>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</si>
  <si>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</si>
  <si>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</si>
  <si>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</si>
  <si>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</si>
  <si>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</si>
  <si>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</si>
  <si>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</si>
  <si>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</si>
  <si>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</si>
  <si>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</si>
  <si>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</si>
  <si>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</si>
  <si>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</si>
  <si>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</si>
  <si>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</si>
  <si>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</si>
  <si>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</si>
  <si>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</si>
  <si>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</si>
  <si>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</si>
  <si>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</si>
  <si>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</si>
  <si>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</si>
  <si>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</si>
  <si>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</si>
  <si>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</si>
  <si>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</si>
  <si>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</si>
  <si>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</si>
  <si>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</si>
  <si>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</si>
  <si>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</si>
  <si>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</si>
  <si>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</si>
  <si>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</si>
  <si>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</si>
  <si>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</si>
  <si>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</si>
  <si>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</si>
  <si>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</si>
  <si>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</si>
  <si>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</si>
  <si>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</si>
  <si>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</si>
  <si>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</si>
  <si>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</si>
  <si>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</si>
  <si>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</si>
  <si>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</si>
  <si>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</si>
  <si>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</si>
  <si>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</si>
  <si>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</si>
  <si>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</si>
  <si>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</si>
  <si>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</si>
  <si>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</si>
  <si>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</si>
  <si>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</si>
  <si>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</si>
  <si>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</si>
  <si>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</si>
  <si>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TAMMAO81257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</si>
  <si>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</si>
  <si>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</si>
  <si>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</si>
  <si>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</si>
  <si>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</si>
  <si>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</si>
  <si>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</si>
  <si>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</si>
  <si>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</si>
  <si>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</si>
  <si>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</si>
  <si>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</si>
  <si>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</si>
  <si>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</si>
  <si>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</si>
  <si>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</si>
  <si>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</si>
  <si>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</si>
  <si>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</si>
  <si>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</si>
  <si>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</si>
  <si>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</si>
  <si>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</si>
  <si>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</si>
  <si>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</si>
  <si>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</si>
  <si>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</si>
  <si>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</si>
  <si>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</si>
  <si>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</si>
  <si>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</si>
  <si>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</si>
  <si>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</si>
  <si>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</si>
  <si>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</si>
  <si>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</si>
  <si>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</si>
  <si>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</si>
  <si>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</si>
  <si>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</si>
  <si>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</si>
  <si>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</si>
  <si>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</si>
  <si>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</si>
  <si>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</si>
  <si>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</si>
  <si>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</si>
  <si>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</si>
  <si>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</si>
  <si>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</si>
  <si>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</si>
  <si>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</si>
  <si>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</si>
  <si>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</si>
  <si>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</si>
  <si>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</si>
  <si>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</si>
  <si>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</si>
  <si>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</si>
  <si>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</si>
  <si>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</si>
  <si>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</si>
  <si>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</si>
  <si>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</si>
  <si>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1.腰头纽。</t>
  </si>
  <si>
    <t>2脚口左右要一致.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</si>
  <si>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</si>
  <si>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</si>
  <si>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</si>
  <si>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</si>
  <si>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</si>
  <si>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</si>
  <si>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</si>
  <si>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</si>
  <si>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</si>
  <si>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</si>
  <si>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</si>
  <si>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</si>
  <si>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</si>
  <si>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</si>
  <si>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</si>
  <si>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</si>
  <si>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</si>
  <si>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</si>
  <si>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</si>
  <si>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</si>
  <si>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</si>
  <si>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</si>
  <si>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</t>
  </si>
  <si>
    <t>2.压胶透</t>
  </si>
  <si>
    <t>【整改的严重缺陷及整改复核时间】</t>
  </si>
  <si>
    <t>杨金铃</t>
  </si>
  <si>
    <t>查验时间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</si>
  <si>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</si>
  <si>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</si>
  <si>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</si>
  <si>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</si>
  <si>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</si>
  <si>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</si>
  <si>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</si>
  <si>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</si>
  <si>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</si>
  <si>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</si>
  <si>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</si>
  <si>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</si>
  <si>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</si>
  <si>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</si>
  <si>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</si>
  <si>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</si>
  <si>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</si>
  <si>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</si>
  <si>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</si>
  <si>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</si>
  <si>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</si>
  <si>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</si>
  <si>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</si>
  <si>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</si>
  <si>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</si>
  <si>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</si>
  <si>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</si>
  <si>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</si>
  <si>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</si>
  <si>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</si>
  <si>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</si>
  <si>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</si>
  <si>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</si>
  <si>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</si>
  <si>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</si>
  <si>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</si>
  <si>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</si>
  <si>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黑色29，25。22.21.66.48.</t>
  </si>
  <si>
    <t>地茶色37.35.32.30.44.</t>
  </si>
  <si>
    <t>情况说明：</t>
  </si>
  <si>
    <t xml:space="preserve">【问题点描述】  </t>
  </si>
  <si>
    <t>1.脏污一件。</t>
  </si>
  <si>
    <t>2.裤脚斜扭一件.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</si>
  <si>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</si>
  <si>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</si>
  <si>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</si>
  <si>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</si>
  <si>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</si>
  <si>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</si>
  <si>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</si>
  <si>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此次出货2625件，按照探路者要求抽箱验货125件，未超标，同意出货。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</si>
  <si>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</si>
  <si>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</si>
  <si>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</si>
  <si>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</si>
  <si>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</si>
  <si>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</si>
  <si>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</si>
  <si>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</si>
  <si>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</si>
  <si>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</si>
  <si>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</si>
  <si>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</si>
  <si>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</si>
  <si>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0  0</t>
  </si>
  <si>
    <t>-1  -1</t>
  </si>
  <si>
    <t>腰围 平量</t>
  </si>
  <si>
    <t>0  +1</t>
  </si>
  <si>
    <t>+0.5  0</t>
  </si>
  <si>
    <t>腰围 拉量</t>
  </si>
  <si>
    <t>-0.5 0</t>
  </si>
  <si>
    <t>臀围</t>
  </si>
  <si>
    <t>+0.6  0</t>
  </si>
  <si>
    <t>+0.3  0</t>
  </si>
  <si>
    <t>腿围/2</t>
  </si>
  <si>
    <t>膝围/2</t>
  </si>
  <si>
    <t>0  -0.5</t>
  </si>
  <si>
    <t>-0.5  0</t>
  </si>
  <si>
    <t>脚口/2</t>
  </si>
  <si>
    <t>0  +0</t>
  </si>
  <si>
    <t>0  +0.5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</si>
  <si>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</si>
  <si>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</si>
  <si>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</si>
  <si>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</si>
  <si>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</si>
  <si>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</si>
  <si>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</si>
  <si>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</si>
  <si>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</si>
  <si>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</si>
  <si>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</si>
  <si>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</si>
  <si>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</si>
  <si>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</si>
  <si>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</si>
  <si>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</si>
  <si>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</si>
  <si>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</si>
  <si>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</si>
  <si>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1111*</t>
  </si>
  <si>
    <t>FW14140</t>
  </si>
  <si>
    <t>23FW地茶色/R69//</t>
  </si>
  <si>
    <t>华懋（厦门）特种材料有限公司</t>
  </si>
  <si>
    <t>YES</t>
  </si>
  <si>
    <t>19SS黑色/E77//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</si>
  <si>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</si>
  <si>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</si>
  <si>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</si>
  <si>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</si>
  <si>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</si>
  <si>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</si>
  <si>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</si>
  <si>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</si>
  <si>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</si>
  <si>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</si>
  <si>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</si>
  <si>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</si>
  <si>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</si>
  <si>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</si>
  <si>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</si>
  <si>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</si>
  <si>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</si>
  <si>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</si>
  <si>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</si>
  <si>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</si>
  <si>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</si>
  <si>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</si>
  <si>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</si>
  <si>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</si>
  <si>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</si>
  <si>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</si>
  <si>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</si>
  <si>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</si>
  <si>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</si>
  <si>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</si>
  <si>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</si>
  <si>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</si>
  <si>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</si>
  <si>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</si>
  <si>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</si>
  <si>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</si>
  <si>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</si>
  <si>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</si>
  <si>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</si>
  <si>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</si>
  <si>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</si>
  <si>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</si>
  <si>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</si>
  <si>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</si>
  <si>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</si>
  <si>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</si>
  <si>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</si>
  <si>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</si>
  <si>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</si>
  <si>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</si>
  <si>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</si>
  <si>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</si>
  <si>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</si>
  <si>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</si>
  <si>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基种/XXX//</t>
  </si>
  <si>
    <t>前裤袢、前门禁</t>
  </si>
  <si>
    <t xml:space="preserve">TY222热熔膜（双面胶,代替TY224） </t>
  </si>
  <si>
    <t>制表时间：2025-12-28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</si>
  <si>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</si>
  <si>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</si>
  <si>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</si>
  <si>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</si>
  <si>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</si>
  <si>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浙江伟星实业发展股份有限公司北京销售分公司</t>
  </si>
  <si>
    <t>SJ00126</t>
  </si>
  <si>
    <t>19SS黑色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</si>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</sst>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9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2" applyNumberFormat="0" applyAlignment="0" applyProtection="0">
      <alignment vertical="center"/>
    </xf>
    <xf numFmtId="0" fontId="53" fillId="11" borderId="71" applyNumberFormat="0" applyAlignment="0" applyProtection="0">
      <alignment vertical="center"/>
    </xf>
    <xf numFmtId="0" fontId="54" fillId="12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/>
    <xf numFmtId="0" fontId="8" fillId="0" borderId="0">
      <alignment vertical="center"/>
    </xf>
    <xf numFmtId="0" fontId="7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23" fillId="0" borderId="0">
      <alignment vertical="center"/>
    </xf>
    <xf numFmtId="0" fontId="64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55" applyFont="1" applyFill="1" applyBorder="1" applyAlignment="1">
      <alignment horizontal="center" vertical="center" wrapText="1"/>
    </xf>
    <xf numFmtId="0" fontId="8" fillId="3" borderId="2" xfId="0" applyFont="1" applyFill="1" applyBorder="1" applyAlignment="1"/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9" xfId="55" applyFont="1" applyFill="1" applyBorder="1" applyAlignment="1">
      <alignment horizontal="center" vertical="center" wrapText="1"/>
    </xf>
    <xf numFmtId="0" fontId="5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8" fillId="0" borderId="2" xfId="0" applyFont="1" applyFill="1" applyBorder="1" applyAlignment="1"/>
    <xf numFmtId="0" fontId="0" fillId="0" borderId="4" xfId="0" applyBorder="1" applyAlignment="1">
      <alignment horizontal="center" vertical="center"/>
    </xf>
    <xf numFmtId="0" fontId="13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7" fillId="3" borderId="2" xfId="52" applyFont="1" applyFill="1" applyBorder="1"/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7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19" fillId="0" borderId="12" xfId="58" applyFont="1" applyBorder="1" applyAlignment="1">
      <alignment horizontal="center"/>
    </xf>
    <xf numFmtId="176" fontId="21" fillId="0" borderId="2" xfId="58" applyNumberFormat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176" fontId="21" fillId="5" borderId="2" xfId="58" applyNumberFormat="1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 vertical="center"/>
    </xf>
    <xf numFmtId="0" fontId="23" fillId="0" borderId="0" xfId="5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24" fillId="0" borderId="13" xfId="51" applyFont="1" applyFill="1" applyBorder="1" applyAlignment="1">
      <alignment horizontal="center" vertical="top"/>
    </xf>
    <xf numFmtId="0" fontId="25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vertical="center"/>
    </xf>
    <xf numFmtId="0" fontId="28" fillId="0" borderId="15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vertical="center"/>
    </xf>
    <xf numFmtId="58" fontId="28" fillId="0" borderId="18" xfId="51" applyNumberFormat="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left" vertical="center"/>
    </xf>
    <xf numFmtId="0" fontId="26" fillId="0" borderId="18" xfId="51" applyFont="1" applyBorder="1" applyAlignment="1">
      <alignment vertical="center"/>
    </xf>
    <xf numFmtId="0" fontId="26" fillId="0" borderId="19" xfId="51" applyFont="1" applyBorder="1" applyAlignment="1">
      <alignment vertical="center"/>
    </xf>
    <xf numFmtId="0" fontId="25" fillId="0" borderId="18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vertical="center"/>
    </xf>
    <xf numFmtId="0" fontId="26" fillId="0" borderId="21" xfId="51" applyFont="1" applyFill="1" applyBorder="1" applyAlignment="1">
      <alignment horizontal="right" vertical="center"/>
    </xf>
    <xf numFmtId="0" fontId="25" fillId="0" borderId="21" xfId="51" applyFont="1" applyFill="1" applyBorder="1" applyAlignment="1">
      <alignment vertical="center"/>
    </xf>
    <xf numFmtId="0" fontId="28" fillId="0" borderId="21" xfId="51" applyFont="1" applyFill="1" applyBorder="1" applyAlignment="1">
      <alignment vertical="center"/>
    </xf>
    <xf numFmtId="0" fontId="28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8" fillId="0" borderId="0" xfId="51" applyFont="1" applyFill="1" applyBorder="1" applyAlignment="1">
      <alignment vertical="center"/>
    </xf>
    <xf numFmtId="0" fontId="28" fillId="0" borderId="0" xfId="51" applyFont="1" applyFill="1" applyAlignment="1">
      <alignment horizontal="left" vertical="center"/>
    </xf>
    <xf numFmtId="0" fontId="25" fillId="0" borderId="14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vertical="center"/>
    </xf>
    <xf numFmtId="0" fontId="28" fillId="0" borderId="26" xfId="51" applyFont="1" applyFill="1" applyBorder="1" applyAlignment="1">
      <alignment horizontal="center" vertical="center"/>
    </xf>
    <xf numFmtId="0" fontId="28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 wrapText="1"/>
    </xf>
    <xf numFmtId="0" fontId="28" fillId="0" borderId="18" xfId="51" applyFont="1" applyFill="1" applyBorder="1" applyAlignment="1">
      <alignment horizontal="left" vertical="center" wrapText="1"/>
    </xf>
    <xf numFmtId="0" fontId="28" fillId="0" borderId="19" xfId="51" applyFont="1" applyFill="1" applyBorder="1" applyAlignment="1">
      <alignment horizontal="left" vertical="center" wrapText="1"/>
    </xf>
    <xf numFmtId="0" fontId="25" fillId="0" borderId="20" xfId="51" applyFont="1" applyFill="1" applyBorder="1" applyAlignment="1">
      <alignment horizontal="left" vertical="center"/>
    </xf>
    <xf numFmtId="0" fontId="23" fillId="0" borderId="21" xfId="51" applyFill="1" applyBorder="1" applyAlignment="1">
      <alignment horizontal="center" vertical="center"/>
    </xf>
    <xf numFmtId="0" fontId="23" fillId="0" borderId="22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9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21" xfId="51" applyNumberFormat="1" applyFont="1" applyFill="1" applyBorder="1" applyAlignment="1">
      <alignment vertical="center"/>
    </xf>
    <xf numFmtId="0" fontId="25" fillId="0" borderId="21" xfId="5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horizontal="center" vertical="center"/>
    </xf>
    <xf numFmtId="0" fontId="23" fillId="0" borderId="0" xfId="51" applyFont="1" applyAlignment="1">
      <alignment horizontal="left" vertical="center"/>
    </xf>
    <xf numFmtId="0" fontId="31" fillId="0" borderId="13" xfId="51" applyFont="1" applyBorder="1" applyAlignment="1">
      <alignment horizontal="center" vertical="top"/>
    </xf>
    <xf numFmtId="0" fontId="30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9" fillId="0" borderId="37" xfId="51" applyFont="1" applyBorder="1" applyAlignment="1">
      <alignment horizontal="left" vertical="center"/>
    </xf>
    <xf numFmtId="0" fontId="23" fillId="0" borderId="37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30" fillId="0" borderId="14" xfId="51" applyFont="1" applyBorder="1" applyAlignment="1">
      <alignment horizontal="center" vertical="center"/>
    </xf>
    <xf numFmtId="0" fontId="30" fillId="0" borderId="15" xfId="51" applyFont="1" applyBorder="1" applyAlignment="1">
      <alignment horizontal="center" vertical="center"/>
    </xf>
    <xf numFmtId="0" fontId="30" fillId="0" borderId="16" xfId="51" applyFont="1" applyBorder="1" applyAlignment="1">
      <alignment horizontal="center" vertical="center"/>
    </xf>
    <xf numFmtId="0" fontId="29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14" fontId="26" fillId="0" borderId="18" xfId="51" applyNumberFormat="1" applyFont="1" applyBorder="1" applyAlignment="1">
      <alignment horizontal="center" vertical="center"/>
    </xf>
    <xf numFmtId="14" fontId="26" fillId="0" borderId="19" xfId="51" applyNumberFormat="1" applyFont="1" applyBorder="1" applyAlignment="1">
      <alignment horizontal="center" vertical="center"/>
    </xf>
    <xf numFmtId="0" fontId="29" fillId="0" borderId="17" xfId="51" applyFont="1" applyBorder="1" applyAlignment="1">
      <alignment vertical="center"/>
    </xf>
    <xf numFmtId="0" fontId="29" fillId="0" borderId="18" xfId="51" applyFont="1" applyBorder="1" applyAlignment="1">
      <alignment vertical="center"/>
    </xf>
    <xf numFmtId="0" fontId="26" fillId="0" borderId="26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3" fillId="0" borderId="18" xfId="51" applyFont="1" applyBorder="1" applyAlignment="1">
      <alignment vertical="center"/>
    </xf>
    <xf numFmtId="0" fontId="32" fillId="0" borderId="20" xfId="51" applyFont="1" applyBorder="1" applyAlignment="1">
      <alignment vertical="center"/>
    </xf>
    <xf numFmtId="0" fontId="26" fillId="0" borderId="2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9" fillId="0" borderId="20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14" fontId="26" fillId="0" borderId="21" xfId="51" applyNumberFormat="1" applyFont="1" applyBorder="1" applyAlignment="1">
      <alignment horizontal="center" vertical="center"/>
    </xf>
    <xf numFmtId="14" fontId="26" fillId="0" borderId="22" xfId="51" applyNumberFormat="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3" fillId="0" borderId="15" xfId="51" applyFont="1" applyBorder="1" applyAlignment="1">
      <alignment vertical="center"/>
    </xf>
    <xf numFmtId="0" fontId="29" fillId="0" borderId="15" xfId="51" applyFont="1" applyBorder="1" applyAlignment="1">
      <alignment vertical="center"/>
    </xf>
    <xf numFmtId="0" fontId="26" fillId="0" borderId="16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28" fillId="0" borderId="15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9" fillId="0" borderId="20" xfId="51" applyFont="1" applyBorder="1" applyAlignment="1">
      <alignment horizontal="center" vertical="center"/>
    </xf>
    <xf numFmtId="0" fontId="29" fillId="0" borderId="21" xfId="5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29" fillId="0" borderId="17" xfId="51" applyFont="1" applyBorder="1" applyAlignment="1">
      <alignment horizontal="center" vertical="center"/>
    </xf>
    <xf numFmtId="0" fontId="29" fillId="0" borderId="18" xfId="51" applyFont="1" applyBorder="1" applyAlignment="1">
      <alignment horizontal="center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30" fillId="0" borderId="39" xfId="51" applyFont="1" applyBorder="1" applyAlignment="1">
      <alignment vertical="center"/>
    </xf>
    <xf numFmtId="0" fontId="26" fillId="0" borderId="40" xfId="51" applyFont="1" applyBorder="1" applyAlignment="1">
      <alignment horizontal="center" vertical="center"/>
    </xf>
    <xf numFmtId="0" fontId="30" fillId="0" borderId="40" xfId="51" applyFont="1" applyBorder="1" applyAlignment="1">
      <alignment vertical="center"/>
    </xf>
    <xf numFmtId="0" fontId="26" fillId="0" borderId="40" xfId="51" applyFont="1" applyBorder="1" applyAlignment="1">
      <alignment vertical="center"/>
    </xf>
    <xf numFmtId="58" fontId="23" fillId="0" borderId="40" xfId="51" applyNumberFormat="1" applyFont="1" applyBorder="1" applyAlignment="1">
      <alignment vertical="center"/>
    </xf>
    <xf numFmtId="0" fontId="30" fillId="0" borderId="40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0" fillId="0" borderId="44" xfId="51" applyFont="1" applyFill="1" applyBorder="1" applyAlignment="1">
      <alignment horizontal="center" vertical="center"/>
    </xf>
    <xf numFmtId="0" fontId="30" fillId="0" borderId="45" xfId="51" applyFont="1" applyFill="1" applyBorder="1" applyAlignment="1">
      <alignment horizontal="center" vertical="center"/>
    </xf>
    <xf numFmtId="0" fontId="30" fillId="0" borderId="46" xfId="5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30" fillId="0" borderId="21" xfId="51" applyFont="1" applyFill="1" applyBorder="1" applyAlignment="1">
      <alignment horizontal="center" vertical="center"/>
    </xf>
    <xf numFmtId="0" fontId="30" fillId="0" borderId="22" xfId="51" applyFont="1" applyFill="1" applyBorder="1" applyAlignment="1">
      <alignment horizontal="center" vertical="center"/>
    </xf>
    <xf numFmtId="58" fontId="30" fillId="0" borderId="40" xfId="51" applyNumberFormat="1" applyFont="1" applyBorder="1" applyAlignment="1">
      <alignment vertical="center"/>
    </xf>
    <xf numFmtId="0" fontId="23" fillId="0" borderId="40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33" fillId="0" borderId="13" xfId="51" applyFont="1" applyBorder="1" applyAlignment="1">
      <alignment horizontal="center" vertical="top"/>
    </xf>
    <xf numFmtId="0" fontId="29" fillId="0" borderId="47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29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3" fillId="0" borderId="45" xfId="51" applyFont="1" applyBorder="1" applyAlignment="1">
      <alignment vertical="center"/>
    </xf>
    <xf numFmtId="0" fontId="29" fillId="0" borderId="45" xfId="51" applyFont="1" applyBorder="1" applyAlignment="1">
      <alignment vertical="center"/>
    </xf>
    <xf numFmtId="0" fontId="26" fillId="0" borderId="46" xfId="51" applyFont="1" applyBorder="1" applyAlignment="1">
      <alignment horizontal="left" vertical="center"/>
    </xf>
    <xf numFmtId="0" fontId="29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center" vertical="center"/>
    </xf>
    <xf numFmtId="0" fontId="29" fillId="0" borderId="45" xfId="51" applyFont="1" applyBorder="1" applyAlignment="1">
      <alignment horizontal="center" vertical="center"/>
    </xf>
    <xf numFmtId="0" fontId="23" fillId="0" borderId="45" xfId="51" applyFont="1" applyBorder="1" applyAlignment="1">
      <alignment horizontal="center" vertical="center"/>
    </xf>
    <xf numFmtId="0" fontId="26" fillId="0" borderId="18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9" fillId="0" borderId="0" xfId="51" applyFont="1" applyBorder="1" applyAlignment="1">
      <alignment vertical="center"/>
    </xf>
    <xf numFmtId="0" fontId="29" fillId="0" borderId="32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left" vertical="center" wrapText="1"/>
    </xf>
    <xf numFmtId="0" fontId="29" fillId="0" borderId="34" xfId="51" applyFont="1" applyBorder="1" applyAlignment="1">
      <alignment horizontal="left" vertical="center" wrapText="1"/>
    </xf>
    <xf numFmtId="0" fontId="29" fillId="0" borderId="49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34" fillId="0" borderId="51" xfId="51" applyFont="1" applyBorder="1" applyAlignment="1">
      <alignment horizontal="left" vertical="center" wrapText="1"/>
    </xf>
    <xf numFmtId="0" fontId="29" fillId="0" borderId="2" xfId="51" applyFont="1" applyBorder="1" applyAlignment="1">
      <alignment horizontal="center" vertical="center"/>
    </xf>
    <xf numFmtId="9" fontId="26" fillId="0" borderId="2" xfId="51" applyNumberFormat="1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shrinkToFit="1"/>
    </xf>
    <xf numFmtId="9" fontId="35" fillId="0" borderId="2" xfId="0" applyNumberFormat="1" applyFont="1" applyFill="1" applyBorder="1" applyAlignment="1">
      <alignment horizontal="center" vertical="center" shrinkToFit="1"/>
    </xf>
    <xf numFmtId="0" fontId="36" fillId="0" borderId="28" xfId="51" applyFont="1" applyBorder="1" applyAlignment="1">
      <alignment horizontal="left" vertical="center" wrapText="1"/>
    </xf>
    <xf numFmtId="0" fontId="36" fillId="0" borderId="28" xfId="51" applyFont="1" applyBorder="1" applyAlignment="1">
      <alignment horizontal="left" vertical="center"/>
    </xf>
    <xf numFmtId="0" fontId="27" fillId="0" borderId="2" xfId="0" applyFont="1" applyFill="1" applyBorder="1" applyAlignment="1">
      <alignment vertical="center"/>
    </xf>
    <xf numFmtId="0" fontId="28" fillId="0" borderId="28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25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6" fillId="0" borderId="57" xfId="51" applyFont="1" applyFill="1" applyBorder="1" applyAlignment="1">
      <alignment horizontal="left" vertical="center"/>
    </xf>
    <xf numFmtId="0" fontId="30" fillId="0" borderId="36" xfId="51" applyFont="1" applyBorder="1" applyAlignment="1">
      <alignment vertical="center"/>
    </xf>
    <xf numFmtId="0" fontId="37" fillId="0" borderId="40" xfId="51" applyFont="1" applyBorder="1" applyAlignment="1">
      <alignment horizontal="center" vertical="center"/>
    </xf>
    <xf numFmtId="0" fontId="30" fillId="0" borderId="37" xfId="51" applyFont="1" applyBorder="1" applyAlignment="1">
      <alignment vertical="center"/>
    </xf>
    <xf numFmtId="0" fontId="26" fillId="0" borderId="58" xfId="51" applyFont="1" applyBorder="1" applyAlignment="1">
      <alignment vertical="center"/>
    </xf>
    <xf numFmtId="0" fontId="30" fillId="0" borderId="58" xfId="51" applyFont="1" applyBorder="1" applyAlignment="1">
      <alignment vertical="center"/>
    </xf>
    <xf numFmtId="58" fontId="23" fillId="0" borderId="37" xfId="51" applyNumberFormat="1" applyFont="1" applyBorder="1" applyAlignment="1">
      <alignment vertical="center"/>
    </xf>
    <xf numFmtId="0" fontId="30" fillId="0" borderId="30" xfId="51" applyFont="1" applyBorder="1" applyAlignment="1">
      <alignment horizontal="center" vertical="center"/>
    </xf>
    <xf numFmtId="0" fontId="30" fillId="0" borderId="59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47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48" xfId="51" applyFont="1" applyFill="1" applyBorder="1" applyAlignment="1">
      <alignment horizontal="left" vertical="center"/>
    </xf>
    <xf numFmtId="0" fontId="23" fillId="0" borderId="58" xfId="51" applyFont="1" applyBorder="1" applyAlignment="1">
      <alignment vertical="center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62" xfId="0" applyFont="1" applyBorder="1" applyAlignment="1">
      <alignment horizontal="center" vertical="center" wrapText="1"/>
    </xf>
    <xf numFmtId="0" fontId="39" fillId="0" borderId="12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6" borderId="2" xfId="0" applyFont="1" applyFill="1" applyBorder="1"/>
    <xf numFmtId="0" fontId="39" fillId="0" borderId="64" xfId="0" applyFont="1" applyBorder="1"/>
    <xf numFmtId="0" fontId="0" fillId="0" borderId="12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0" borderId="6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13" fillId="0" borderId="2" xfId="49" applyFont="1" applyFill="1" applyBorder="1" applyAlignment="1" quotePrefix="1">
      <alignment horizontal="center" vertical="center" wrapText="1"/>
    </xf>
    <xf numFmtId="0" fontId="8" fillId="3" borderId="2" xfId="0" applyFont="1" applyFill="1" applyBorder="1" applyAlignment="1" quotePrefix="1">
      <alignment horizontal="center" vertical="center" wrapText="1"/>
    </xf>
    <xf numFmtId="0" fontId="5" fillId="4" borderId="9" xfId="55" applyFont="1" applyFill="1" applyBorder="1" applyAlignment="1" quotePrefix="1">
      <alignment horizontal="center" vertical="center" wrapText="1"/>
    </xf>
    <xf numFmtId="0" fontId="5" fillId="4" borderId="10" xfId="56" applyFont="1" applyFill="1" applyBorder="1" applyAlignment="1" quotePrefix="1">
      <alignment horizontal="center" vertical="top" wrapText="1"/>
    </xf>
    <xf numFmtId="0" fontId="6" fillId="0" borderId="2" xfId="55" applyFont="1" applyFill="1" applyBorder="1" applyAlignment="1" quotePrefix="1">
      <alignment horizontal="center" vertical="center" wrapText="1"/>
    </xf>
    <xf numFmtId="0" fontId="9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65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5908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5908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29591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4323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4323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5" customWidth="1"/>
    <col min="3" max="3" width="10.1696428571429" customWidth="1"/>
  </cols>
  <sheetData>
    <row r="1" ht="21" customHeight="1" spans="1:2">
      <c r="A1" s="346"/>
      <c r="B1" s="347" t="s">
        <v>0</v>
      </c>
    </row>
    <row r="2" ht="18" spans="1:2">
      <c r="A2" s="11">
        <v>1</v>
      </c>
      <c r="B2" s="348" t="s">
        <v>1</v>
      </c>
    </row>
    <row r="3" ht="18" spans="1:2">
      <c r="A3" s="11">
        <v>2</v>
      </c>
      <c r="B3" s="348" t="s">
        <v>2</v>
      </c>
    </row>
    <row r="4" ht="18" spans="1:2">
      <c r="A4" s="11">
        <v>3</v>
      </c>
      <c r="B4" s="348" t="s">
        <v>3</v>
      </c>
    </row>
    <row r="5" ht="18" spans="1:2">
      <c r="A5" s="11">
        <v>4</v>
      </c>
      <c r="B5" s="348" t="s">
        <v>4</v>
      </c>
    </row>
    <row r="6" ht="18" spans="1:2">
      <c r="A6" s="11">
        <v>5</v>
      </c>
      <c r="B6" s="348" t="s">
        <v>5</v>
      </c>
    </row>
    <row r="7" ht="18" spans="1:2">
      <c r="A7" s="11">
        <v>6</v>
      </c>
      <c r="B7" s="348" t="s">
        <v>6</v>
      </c>
    </row>
    <row r="8" s="344" customFormat="1" ht="15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11">
        <v>1</v>
      </c>
      <c r="B10" s="352" t="s">
        <v>9</v>
      </c>
    </row>
    <row r="11" ht="18" spans="1:2">
      <c r="A11" s="11">
        <v>2</v>
      </c>
      <c r="B11" s="348" t="s">
        <v>10</v>
      </c>
    </row>
    <row r="12" ht="36" spans="1:2">
      <c r="A12" s="11">
        <v>3</v>
      </c>
      <c r="B12" s="353" t="s">
        <v>11</v>
      </c>
    </row>
    <row r="13" ht="18" spans="1:2">
      <c r="A13" s="11">
        <v>4</v>
      </c>
      <c r="B13" s="354" t="s">
        <v>12</v>
      </c>
    </row>
    <row r="14" ht="18" spans="1:2">
      <c r="A14" s="11">
        <v>5</v>
      </c>
      <c r="B14" s="354" t="s">
        <v>13</v>
      </c>
    </row>
    <row r="15" ht="18" spans="1:2">
      <c r="A15" s="11">
        <v>6</v>
      </c>
      <c r="B15" s="354" t="s">
        <v>14</v>
      </c>
    </row>
    <row r="16" ht="18" spans="1:2">
      <c r="A16" s="11">
        <v>7</v>
      </c>
      <c r="B16" s="354" t="s">
        <v>15</v>
      </c>
    </row>
    <row r="17" ht="18" spans="1:2">
      <c r="A17" s="11">
        <v>8</v>
      </c>
      <c r="B17" s="354" t="s">
        <v>16</v>
      </c>
    </row>
    <row r="18" ht="18" spans="1:2">
      <c r="A18" s="11">
        <v>9</v>
      </c>
      <c r="B18" s="348" t="s">
        <v>17</v>
      </c>
    </row>
    <row r="19" spans="1:2">
      <c r="A19" s="11"/>
      <c r="B19" s="348"/>
    </row>
    <row r="20" ht="24" spans="1:2">
      <c r="A20" s="346"/>
      <c r="B20" s="347" t="s">
        <v>18</v>
      </c>
    </row>
    <row r="21" ht="18" spans="1:2">
      <c r="A21" s="11">
        <v>1</v>
      </c>
      <c r="B21" s="355" t="s">
        <v>19</v>
      </c>
    </row>
    <row r="22" ht="18" spans="1:2">
      <c r="A22" s="11">
        <v>2</v>
      </c>
      <c r="B22" s="348" t="s">
        <v>20</v>
      </c>
    </row>
    <row r="23" ht="18" spans="1:2">
      <c r="A23" s="11">
        <v>3</v>
      </c>
      <c r="B23" s="348" t="s">
        <v>21</v>
      </c>
    </row>
    <row r="24" ht="18" spans="1:2">
      <c r="A24" s="11">
        <v>4</v>
      </c>
      <c r="B24" s="348" t="s">
        <v>22</v>
      </c>
    </row>
    <row r="25" ht="36" spans="1:2">
      <c r="A25" s="11">
        <v>5</v>
      </c>
      <c r="B25" s="354" t="s">
        <v>23</v>
      </c>
    </row>
    <row r="26" ht="18" spans="1:2">
      <c r="A26" s="11">
        <v>6</v>
      </c>
      <c r="B26" s="354" t="s">
        <v>24</v>
      </c>
    </row>
    <row r="27" customFormat="1" ht="18" spans="1:2">
      <c r="A27" s="11">
        <v>7</v>
      </c>
      <c r="B27" s="348" t="s">
        <v>25</v>
      </c>
    </row>
    <row r="28" spans="1:2">
      <c r="A28" s="11"/>
      <c r="B28" s="348"/>
    </row>
    <row r="29" ht="24" spans="1:2">
      <c r="A29" s="346"/>
      <c r="B29" s="347" t="s">
        <v>26</v>
      </c>
    </row>
    <row r="30" ht="18" spans="1:2">
      <c r="A30" s="11">
        <v>1</v>
      </c>
      <c r="B30" s="355" t="s">
        <v>27</v>
      </c>
    </row>
    <row r="31" ht="18" spans="1:2">
      <c r="A31" s="11">
        <v>2</v>
      </c>
      <c r="B31" s="348" t="s">
        <v>28</v>
      </c>
    </row>
    <row r="32" ht="18" spans="1:2">
      <c r="A32" s="11">
        <v>3</v>
      </c>
      <c r="B32" s="348" t="s">
        <v>29</v>
      </c>
    </row>
    <row r="33" ht="36" spans="1:2">
      <c r="A33" s="11">
        <v>4</v>
      </c>
      <c r="B33" s="348" t="s">
        <v>30</v>
      </c>
    </row>
    <row r="34" ht="18" spans="1:2">
      <c r="A34" s="11">
        <v>5</v>
      </c>
      <c r="B34" s="348" t="s">
        <v>31</v>
      </c>
    </row>
    <row r="35" ht="18" spans="1:2">
      <c r="A35" s="11">
        <v>6</v>
      </c>
      <c r="B35" s="348" t="s">
        <v>32</v>
      </c>
    </row>
    <row r="36" customFormat="1" ht="18" spans="1:2">
      <c r="A36" s="11">
        <v>7</v>
      </c>
      <c r="B36" s="348" t="s">
        <v>33</v>
      </c>
    </row>
    <row r="37" spans="1:2">
      <c r="A37" s="11"/>
      <c r="B37" s="348"/>
    </row>
    <row r="39" spans="1:2">
      <c r="A39" s="356" t="s">
        <v>34</v>
      </c>
      <c r="B39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2" t="s">
        <v>302</v>
      </c>
      <c r="B2" s="33" t="s">
        <v>242</v>
      </c>
      <c r="C2" s="33" t="s">
        <v>243</v>
      </c>
      <c r="D2" s="33" t="s">
        <v>244</v>
      </c>
      <c r="E2" s="33" t="s">
        <v>245</v>
      </c>
      <c r="F2" s="33" t="s">
        <v>246</v>
      </c>
      <c r="G2" s="32" t="s">
        <v>303</v>
      </c>
      <c r="H2" s="32" t="s">
        <v>304</v>
      </c>
      <c r="I2" s="32" t="s">
        <v>305</v>
      </c>
      <c r="J2" s="32" t="s">
        <v>304</v>
      </c>
      <c r="K2" s="32" t="s">
        <v>306</v>
      </c>
      <c r="L2" s="32" t="s">
        <v>304</v>
      </c>
      <c r="M2" s="33" t="s">
        <v>282</v>
      </c>
      <c r="N2" s="33" t="s">
        <v>255</v>
      </c>
    </row>
    <row r="3" spans="1:14">
      <c r="A3" s="1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34" t="s">
        <v>302</v>
      </c>
      <c r="B4" s="35" t="s">
        <v>307</v>
      </c>
      <c r="C4" s="35" t="s">
        <v>283</v>
      </c>
      <c r="D4" s="35" t="s">
        <v>244</v>
      </c>
      <c r="E4" s="33" t="s">
        <v>245</v>
      </c>
      <c r="F4" s="33" t="s">
        <v>246</v>
      </c>
      <c r="G4" s="32" t="s">
        <v>303</v>
      </c>
      <c r="H4" s="32" t="s">
        <v>304</v>
      </c>
      <c r="I4" s="32" t="s">
        <v>305</v>
      </c>
      <c r="J4" s="32" t="s">
        <v>304</v>
      </c>
      <c r="K4" s="32" t="s">
        <v>306</v>
      </c>
      <c r="L4" s="32" t="s">
        <v>304</v>
      </c>
      <c r="M4" s="33" t="s">
        <v>282</v>
      </c>
      <c r="N4" s="33" t="s">
        <v>255</v>
      </c>
    </row>
    <row r="5" spans="1:14">
      <c r="A5" s="11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0" t="s">
        <v>308</v>
      </c>
      <c r="B11" s="21"/>
      <c r="C11" s="21"/>
      <c r="D11" s="22"/>
      <c r="E11" s="23"/>
      <c r="F11" s="36"/>
      <c r="G11" s="31"/>
      <c r="H11" s="36"/>
      <c r="I11" s="20" t="s">
        <v>309</v>
      </c>
      <c r="J11" s="21"/>
      <c r="K11" s="21"/>
      <c r="L11" s="21"/>
      <c r="M11" s="21"/>
      <c r="N11" s="24"/>
    </row>
    <row r="12" spans="1:14">
      <c r="A12" s="25" t="s">
        <v>310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3" sqref="D13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276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282</v>
      </c>
      <c r="L2" s="5" t="s">
        <v>255</v>
      </c>
    </row>
    <row r="3" ht="36" spans="1:12">
      <c r="A3" s="11" t="s">
        <v>284</v>
      </c>
      <c r="B3" s="358" t="s">
        <v>316</v>
      </c>
      <c r="C3" s="27" t="s">
        <v>257</v>
      </c>
      <c r="D3" s="358" t="s">
        <v>258</v>
      </c>
      <c r="E3" s="359" t="s">
        <v>317</v>
      </c>
      <c r="F3" s="360" t="s">
        <v>63</v>
      </c>
      <c r="G3" s="358" t="s">
        <v>318</v>
      </c>
      <c r="H3" s="358" t="s">
        <v>319</v>
      </c>
      <c r="I3" s="17"/>
      <c r="J3" s="17"/>
      <c r="K3" s="17"/>
      <c r="L3" s="17" t="s">
        <v>261</v>
      </c>
    </row>
    <row r="4" ht="36" spans="1:12">
      <c r="A4" s="11" t="s">
        <v>295</v>
      </c>
      <c r="B4" s="358" t="s">
        <v>316</v>
      </c>
      <c r="C4" s="27">
        <v>1133</v>
      </c>
      <c r="D4" s="358" t="s">
        <v>258</v>
      </c>
      <c r="E4" s="359" t="s">
        <v>317</v>
      </c>
      <c r="F4" s="360" t="s">
        <v>63</v>
      </c>
      <c r="G4" s="358" t="s">
        <v>318</v>
      </c>
      <c r="H4" s="358" t="s">
        <v>319</v>
      </c>
      <c r="I4" s="17"/>
      <c r="J4" s="17"/>
      <c r="K4" s="17"/>
      <c r="L4" s="17" t="s">
        <v>261</v>
      </c>
    </row>
    <row r="5" spans="1:12">
      <c r="A5" s="11"/>
      <c r="B5" s="18"/>
      <c r="C5" s="17"/>
      <c r="D5" s="18"/>
      <c r="E5" s="29"/>
      <c r="F5" s="19"/>
      <c r="G5" s="30"/>
      <c r="H5" s="18"/>
      <c r="I5" s="17"/>
      <c r="J5" s="17"/>
      <c r="K5" s="17"/>
      <c r="L5" s="17"/>
    </row>
    <row r="6" spans="1:12">
      <c r="A6" s="11"/>
      <c r="B6" s="18"/>
      <c r="C6" s="17"/>
      <c r="D6" s="18"/>
      <c r="E6" s="17"/>
      <c r="F6" s="19"/>
      <c r="G6" s="30"/>
      <c r="H6" s="18"/>
      <c r="I6" s="17"/>
      <c r="J6" s="17"/>
      <c r="K6" s="17"/>
      <c r="L6" s="17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20" t="s">
        <v>320</v>
      </c>
      <c r="B11" s="21"/>
      <c r="C11" s="21"/>
      <c r="D11" s="21"/>
      <c r="E11" s="22"/>
      <c r="F11" s="23"/>
      <c r="G11" s="31"/>
      <c r="H11" s="20" t="s">
        <v>321</v>
      </c>
      <c r="I11" s="21"/>
      <c r="J11" s="21"/>
      <c r="K11" s="21"/>
      <c r="L11" s="24"/>
    </row>
    <row r="12" spans="1:12">
      <c r="A12" s="25" t="s">
        <v>322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7" sqref="E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241</v>
      </c>
      <c r="B2" s="5" t="s">
        <v>246</v>
      </c>
      <c r="C2" s="5" t="s">
        <v>283</v>
      </c>
      <c r="D2" s="5" t="s">
        <v>244</v>
      </c>
      <c r="E2" s="5" t="s">
        <v>245</v>
      </c>
      <c r="F2" s="4" t="s">
        <v>324</v>
      </c>
      <c r="G2" s="4" t="s">
        <v>268</v>
      </c>
      <c r="H2" s="6" t="s">
        <v>269</v>
      </c>
      <c r="I2" s="7" t="s">
        <v>271</v>
      </c>
    </row>
    <row r="3" s="1" customFormat="1" ht="16.8" spans="1:9">
      <c r="A3" s="4"/>
      <c r="B3" s="8"/>
      <c r="C3" s="8"/>
      <c r="D3" s="8"/>
      <c r="E3" s="8"/>
      <c r="F3" s="4" t="s">
        <v>325</v>
      </c>
      <c r="G3" s="4" t="s">
        <v>272</v>
      </c>
      <c r="H3" s="9"/>
      <c r="I3" s="10"/>
    </row>
    <row r="4" ht="48" spans="1:9">
      <c r="A4" s="11"/>
      <c r="B4" s="358" t="s">
        <v>326</v>
      </c>
      <c r="C4" s="363" t="s">
        <v>327</v>
      </c>
      <c r="D4" s="14" t="s">
        <v>328</v>
      </c>
      <c r="E4" s="360" t="s">
        <v>63</v>
      </c>
      <c r="F4" s="16">
        <v>0.8</v>
      </c>
      <c r="G4" s="16">
        <v>0.8</v>
      </c>
      <c r="H4" s="17">
        <f>SUM(F4:G4)</f>
        <v>1.6</v>
      </c>
      <c r="I4" s="17" t="s">
        <v>261</v>
      </c>
    </row>
    <row r="5" ht="48" spans="1:9">
      <c r="A5" s="11"/>
      <c r="B5" s="358" t="s">
        <v>326</v>
      </c>
      <c r="C5" s="364" t="s">
        <v>329</v>
      </c>
      <c r="D5" s="14" t="s">
        <v>328</v>
      </c>
      <c r="E5" s="360" t="s">
        <v>63</v>
      </c>
      <c r="F5" s="16">
        <v>0.8</v>
      </c>
      <c r="G5" s="16">
        <v>0.8</v>
      </c>
      <c r="H5" s="17">
        <f>SUM(F5:G5)</f>
        <v>1.6</v>
      </c>
      <c r="I5" s="17" t="s">
        <v>261</v>
      </c>
    </row>
    <row r="6" spans="1:9">
      <c r="A6" s="11"/>
      <c r="B6" s="18"/>
      <c r="C6" s="18"/>
      <c r="D6" s="17"/>
      <c r="E6" s="19"/>
      <c r="F6" s="16"/>
      <c r="G6" s="16"/>
      <c r="H6" s="17"/>
      <c r="I6" s="17"/>
    </row>
    <row r="7" spans="1:9">
      <c r="A7" s="11"/>
      <c r="B7" s="18"/>
      <c r="C7" s="18"/>
      <c r="D7" s="17"/>
      <c r="E7" s="19"/>
      <c r="F7" s="16"/>
      <c r="G7" s="16"/>
      <c r="H7" s="17"/>
      <c r="I7" s="17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20" t="s">
        <v>263</v>
      </c>
      <c r="B12" s="21"/>
      <c r="C12" s="21"/>
      <c r="D12" s="22"/>
      <c r="E12" s="23"/>
      <c r="F12" s="20" t="s">
        <v>321</v>
      </c>
      <c r="G12" s="21"/>
      <c r="H12" s="22"/>
      <c r="I12" s="24"/>
    </row>
    <row r="13" spans="1:9">
      <c r="A13" s="25" t="s">
        <v>330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11">
        <v>13</v>
      </c>
      <c r="D5" s="11">
        <v>0</v>
      </c>
      <c r="E5" s="11">
        <v>1</v>
      </c>
      <c r="F5" s="337">
        <v>0</v>
      </c>
      <c r="G5" s="337">
        <v>1</v>
      </c>
      <c r="H5" s="11">
        <v>1</v>
      </c>
      <c r="I5" s="338">
        <v>2</v>
      </c>
    </row>
    <row r="6" ht="28" customHeight="1" spans="2:9">
      <c r="B6" s="336" t="s">
        <v>44</v>
      </c>
      <c r="C6" s="11">
        <v>20</v>
      </c>
      <c r="D6" s="11">
        <v>0</v>
      </c>
      <c r="E6" s="11">
        <v>1</v>
      </c>
      <c r="F6" s="337">
        <v>1</v>
      </c>
      <c r="G6" s="337">
        <v>2</v>
      </c>
      <c r="H6" s="11">
        <v>2</v>
      </c>
      <c r="I6" s="338">
        <v>3</v>
      </c>
    </row>
    <row r="7" ht="28" customHeight="1" spans="2:9">
      <c r="B7" s="336" t="s">
        <v>45</v>
      </c>
      <c r="C7" s="11">
        <v>32</v>
      </c>
      <c r="D7" s="11">
        <v>0</v>
      </c>
      <c r="E7" s="11">
        <v>1</v>
      </c>
      <c r="F7" s="337">
        <v>2</v>
      </c>
      <c r="G7" s="337">
        <v>3</v>
      </c>
      <c r="H7" s="11">
        <v>3</v>
      </c>
      <c r="I7" s="338">
        <v>4</v>
      </c>
    </row>
    <row r="8" ht="28" customHeight="1" spans="2:9">
      <c r="B8" s="336" t="s">
        <v>46</v>
      </c>
      <c r="C8" s="11">
        <v>50</v>
      </c>
      <c r="D8" s="11">
        <v>1</v>
      </c>
      <c r="E8" s="11">
        <v>2</v>
      </c>
      <c r="F8" s="337">
        <v>3</v>
      </c>
      <c r="G8" s="337">
        <v>4</v>
      </c>
      <c r="H8" s="11">
        <v>5</v>
      </c>
      <c r="I8" s="338">
        <v>6</v>
      </c>
    </row>
    <row r="9" ht="28" customHeight="1" spans="2:9">
      <c r="B9" s="336" t="s">
        <v>47</v>
      </c>
      <c r="C9" s="11">
        <v>80</v>
      </c>
      <c r="D9" s="11">
        <v>2</v>
      </c>
      <c r="E9" s="11">
        <v>3</v>
      </c>
      <c r="F9" s="337">
        <v>5</v>
      </c>
      <c r="G9" s="337">
        <v>6</v>
      </c>
      <c r="H9" s="11">
        <v>7</v>
      </c>
      <c r="I9" s="338">
        <v>8</v>
      </c>
    </row>
    <row r="10" ht="28" customHeight="1" spans="2:9">
      <c r="B10" s="336" t="s">
        <v>48</v>
      </c>
      <c r="C10" s="11">
        <v>125</v>
      </c>
      <c r="D10" s="11">
        <v>3</v>
      </c>
      <c r="E10" s="11">
        <v>4</v>
      </c>
      <c r="F10" s="337">
        <v>7</v>
      </c>
      <c r="G10" s="337">
        <v>8</v>
      </c>
      <c r="H10" s="11">
        <v>10</v>
      </c>
      <c r="I10" s="338">
        <v>11</v>
      </c>
    </row>
    <row r="11" ht="28" customHeight="1" spans="2:9">
      <c r="B11" s="336" t="s">
        <v>49</v>
      </c>
      <c r="C11" s="11">
        <v>200</v>
      </c>
      <c r="D11" s="11">
        <v>5</v>
      </c>
      <c r="E11" s="11">
        <v>6</v>
      </c>
      <c r="F11" s="337">
        <v>10</v>
      </c>
      <c r="G11" s="337">
        <v>11</v>
      </c>
      <c r="H11" s="11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53" customWidth="1"/>
    <col min="2" max="9" width="10.3303571428571" style="153"/>
    <col min="10" max="10" width="8.83035714285714" style="153" customWidth="1"/>
    <col min="11" max="11" width="12" style="153" customWidth="1"/>
    <col min="12" max="16384" width="10.3303571428571" style="153"/>
  </cols>
  <sheetData>
    <row r="1" ht="23.95" spans="1:11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8.35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ht="17.6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ht="16.8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46082</v>
      </c>
      <c r="G4" s="172"/>
      <c r="H4" s="167" t="s">
        <v>65</v>
      </c>
      <c r="I4" s="170"/>
      <c r="J4" s="168" t="s">
        <v>66</v>
      </c>
      <c r="K4" s="169" t="s">
        <v>67</v>
      </c>
    </row>
    <row r="5" ht="16.8" spans="1:11">
      <c r="A5" s="173" t="s">
        <v>68</v>
      </c>
      <c r="B5" s="168" t="s">
        <v>69</v>
      </c>
      <c r="C5" s="169"/>
      <c r="D5" s="167" t="s">
        <v>70</v>
      </c>
      <c r="E5" s="170"/>
      <c r="F5" s="171">
        <v>46032</v>
      </c>
      <c r="G5" s="172"/>
      <c r="H5" s="167" t="s">
        <v>71</v>
      </c>
      <c r="I5" s="170"/>
      <c r="J5" s="168" t="s">
        <v>66</v>
      </c>
      <c r="K5" s="169" t="s">
        <v>67</v>
      </c>
    </row>
    <row r="6" ht="17.6" spans="1:11">
      <c r="A6" s="167" t="s">
        <v>72</v>
      </c>
      <c r="B6">
        <v>2</v>
      </c>
      <c r="C6">
        <v>6</v>
      </c>
      <c r="D6" s="173" t="s">
        <v>73</v>
      </c>
      <c r="E6" s="174"/>
      <c r="F6" s="171">
        <v>46068</v>
      </c>
      <c r="G6" s="172"/>
      <c r="H6" s="167" t="s">
        <v>74</v>
      </c>
      <c r="I6" s="170"/>
      <c r="J6" s="168" t="s">
        <v>66</v>
      </c>
      <c r="K6" s="169" t="s">
        <v>67</v>
      </c>
    </row>
    <row r="7" ht="17.6" spans="1:11">
      <c r="A7" s="167" t="s">
        <v>75</v>
      </c>
      <c r="B7" s="175">
        <v>2625</v>
      </c>
      <c r="C7" s="176"/>
      <c r="D7" s="173" t="s">
        <v>76</v>
      </c>
      <c r="E7" s="177"/>
      <c r="F7" s="171">
        <v>46068</v>
      </c>
      <c r="G7" s="172"/>
      <c r="H7" s="167" t="s">
        <v>77</v>
      </c>
      <c r="I7" s="170"/>
      <c r="J7" s="168" t="s">
        <v>66</v>
      </c>
      <c r="K7" s="169" t="s">
        <v>67</v>
      </c>
    </row>
    <row r="8" ht="17.55" spans="1:11">
      <c r="A8" s="178" t="s">
        <v>78</v>
      </c>
      <c r="B8" s="179"/>
      <c r="C8" s="180"/>
      <c r="D8" s="181" t="s">
        <v>79</v>
      </c>
      <c r="E8" s="182"/>
      <c r="F8" s="183">
        <v>46079</v>
      </c>
      <c r="G8" s="184"/>
      <c r="H8" s="181" t="s">
        <v>80</v>
      </c>
      <c r="I8" s="182"/>
      <c r="J8" s="185" t="s">
        <v>66</v>
      </c>
      <c r="K8" s="186" t="s">
        <v>67</v>
      </c>
    </row>
    <row r="9" ht="17.55" spans="1:11">
      <c r="A9" s="254" t="s">
        <v>81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ht="18.35" spans="1:11">
      <c r="A10" s="257" t="s">
        <v>82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ht="17.6" spans="1:11">
      <c r="A11" s="260" t="s">
        <v>83</v>
      </c>
      <c r="B11" s="261" t="s">
        <v>84</v>
      </c>
      <c r="C11" s="262" t="s">
        <v>85</v>
      </c>
      <c r="D11" s="263"/>
      <c r="E11" s="264" t="s">
        <v>86</v>
      </c>
      <c r="F11" s="261" t="s">
        <v>84</v>
      </c>
      <c r="G11" s="262" t="s">
        <v>85</v>
      </c>
      <c r="H11" s="262" t="s">
        <v>87</v>
      </c>
      <c r="I11" s="264" t="s">
        <v>88</v>
      </c>
      <c r="J11" s="261" t="s">
        <v>84</v>
      </c>
      <c r="K11" s="265" t="s">
        <v>85</v>
      </c>
    </row>
    <row r="12" ht="17.6" spans="1:11">
      <c r="A12" s="173" t="s">
        <v>89</v>
      </c>
      <c r="B12" s="194" t="s">
        <v>84</v>
      </c>
      <c r="C12" s="168" t="s">
        <v>85</v>
      </c>
      <c r="D12" s="177"/>
      <c r="E12" s="174" t="s">
        <v>90</v>
      </c>
      <c r="F12" s="194" t="s">
        <v>84</v>
      </c>
      <c r="G12" s="168" t="s">
        <v>85</v>
      </c>
      <c r="H12" s="168" t="s">
        <v>87</v>
      </c>
      <c r="I12" s="174" t="s">
        <v>91</v>
      </c>
      <c r="J12" s="194" t="s">
        <v>84</v>
      </c>
      <c r="K12" s="169" t="s">
        <v>85</v>
      </c>
    </row>
    <row r="13" ht="17.6" spans="1:11">
      <c r="A13" s="173" t="s">
        <v>92</v>
      </c>
      <c r="B13" s="194" t="s">
        <v>84</v>
      </c>
      <c r="C13" s="168" t="s">
        <v>85</v>
      </c>
      <c r="D13" s="177"/>
      <c r="E13" s="174" t="s">
        <v>93</v>
      </c>
      <c r="F13" s="168" t="s">
        <v>94</v>
      </c>
      <c r="G13" s="168" t="s">
        <v>95</v>
      </c>
      <c r="H13" s="168" t="s">
        <v>87</v>
      </c>
      <c r="I13" s="174" t="s">
        <v>96</v>
      </c>
      <c r="J13" s="194" t="s">
        <v>84</v>
      </c>
      <c r="K13" s="169" t="s">
        <v>85</v>
      </c>
    </row>
    <row r="14" ht="17.55" spans="1:11">
      <c r="A14" s="181" t="s">
        <v>97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95"/>
    </row>
    <row r="15" ht="18.35" spans="1:11">
      <c r="A15" s="257" t="s">
        <v>98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ht="17.6" spans="1:11">
      <c r="A16" s="266" t="s">
        <v>99</v>
      </c>
      <c r="B16" s="262" t="s">
        <v>94</v>
      </c>
      <c r="C16" s="262" t="s">
        <v>95</v>
      </c>
      <c r="D16" s="267"/>
      <c r="E16" s="268" t="s">
        <v>100</v>
      </c>
      <c r="F16" s="262" t="s">
        <v>94</v>
      </c>
      <c r="G16" s="262" t="s">
        <v>95</v>
      </c>
      <c r="H16" s="269"/>
      <c r="I16" s="268" t="s">
        <v>101</v>
      </c>
      <c r="J16" s="262" t="s">
        <v>94</v>
      </c>
      <c r="K16" s="265" t="s">
        <v>95</v>
      </c>
    </row>
    <row r="17" customHeight="1" spans="1:22">
      <c r="A17" s="216" t="s">
        <v>102</v>
      </c>
      <c r="B17" s="168" t="s">
        <v>94</v>
      </c>
      <c r="C17" s="168" t="s">
        <v>95</v>
      </c>
      <c r="D17" s="270"/>
      <c r="E17" s="217" t="s">
        <v>103</v>
      </c>
      <c r="F17" s="168" t="s">
        <v>94</v>
      </c>
      <c r="G17" s="168" t="s">
        <v>95</v>
      </c>
      <c r="H17" s="271"/>
      <c r="I17" s="217" t="s">
        <v>104</v>
      </c>
      <c r="J17" s="168" t="s">
        <v>94</v>
      </c>
      <c r="K17" s="169" t="s">
        <v>95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</row>
    <row r="18" ht="18" customHeight="1" spans="1:22">
      <c r="A18" s="273" t="s">
        <v>105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="252" customFormat="1" ht="18" customHeight="1" spans="1:22">
      <c r="A19" s="257" t="s">
        <v>106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customHeight="1" spans="1:22">
      <c r="A20" s="276" t="s">
        <v>107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ht="21.75" customHeight="1" spans="1:22">
      <c r="A21" s="279" t="s">
        <v>108</v>
      </c>
      <c r="B21" s="280" t="s">
        <v>109</v>
      </c>
      <c r="C21" s="280" t="s">
        <v>110</v>
      </c>
      <c r="D21" s="280" t="s">
        <v>111</v>
      </c>
      <c r="E21" s="280" t="s">
        <v>112</v>
      </c>
      <c r="F21" s="280" t="s">
        <v>113</v>
      </c>
      <c r="G21" s="280" t="s">
        <v>114</v>
      </c>
      <c r="H21" s="280" t="s">
        <v>115</v>
      </c>
      <c r="I21" s="280" t="s">
        <v>116</v>
      </c>
      <c r="J21" s="280" t="s">
        <v>117</v>
      </c>
      <c r="K21" s="207" t="s">
        <v>118</v>
      </c>
    </row>
    <row r="22" customHeight="1" spans="1:22">
      <c r="A22" s="19" t="s">
        <v>119</v>
      </c>
      <c r="B22" s="281"/>
      <c r="C22" s="282"/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>
        <v>1</v>
      </c>
      <c r="J22" s="281"/>
      <c r="K22" s="284"/>
    </row>
    <row r="23" customHeight="1" spans="1:22">
      <c r="A23" s="19" t="s">
        <v>120</v>
      </c>
      <c r="B23" s="281"/>
      <c r="C23" s="281"/>
      <c r="D23" s="283">
        <v>1</v>
      </c>
      <c r="E23" s="283">
        <v>1</v>
      </c>
      <c r="F23" s="283">
        <v>1</v>
      </c>
      <c r="G23" s="283">
        <v>1</v>
      </c>
      <c r="H23" s="283">
        <v>1</v>
      </c>
      <c r="I23" s="283">
        <v>1</v>
      </c>
      <c r="J23" s="281"/>
      <c r="K23" s="285"/>
    </row>
    <row r="24" customHeight="1" spans="1:22">
      <c r="A24" s="286"/>
      <c r="B24" s="281"/>
      <c r="C24" s="281"/>
      <c r="D24" s="283"/>
      <c r="E24" s="283"/>
      <c r="F24" s="283"/>
      <c r="G24" s="283"/>
      <c r="H24" s="283"/>
      <c r="I24" s="283"/>
      <c r="J24" s="281"/>
      <c r="K24" s="285"/>
    </row>
    <row r="25" customHeight="1" spans="1:22">
      <c r="A25" s="19"/>
      <c r="B25" s="281"/>
      <c r="C25" s="281"/>
      <c r="D25" s="283"/>
      <c r="E25" s="283"/>
      <c r="F25" s="283"/>
      <c r="G25" s="283"/>
      <c r="H25" s="283"/>
      <c r="I25" s="281"/>
      <c r="J25" s="281"/>
      <c r="K25" s="287"/>
    </row>
    <row r="26" customHeight="1" spans="1:22">
      <c r="A26" s="288"/>
      <c r="B26" s="281"/>
      <c r="C26" s="281"/>
      <c r="D26" s="281"/>
      <c r="E26" s="281"/>
      <c r="F26" s="281"/>
      <c r="G26" s="281"/>
      <c r="H26" s="281"/>
      <c r="I26" s="281"/>
      <c r="J26" s="281"/>
      <c r="K26" s="287"/>
    </row>
    <row r="27" customHeight="1" spans="1:22">
      <c r="A27" s="288"/>
      <c r="B27" s="281"/>
      <c r="C27" s="281"/>
      <c r="D27" s="281"/>
      <c r="E27" s="281"/>
      <c r="F27" s="281"/>
      <c r="G27" s="281"/>
      <c r="H27" s="281"/>
      <c r="I27" s="281"/>
      <c r="J27" s="281"/>
      <c r="K27" s="287"/>
    </row>
    <row r="28" customHeight="1" spans="1:22">
      <c r="A28" s="288"/>
      <c r="B28" s="281"/>
      <c r="C28" s="281"/>
      <c r="D28" s="281"/>
      <c r="E28" s="281"/>
      <c r="F28" s="281"/>
      <c r="G28" s="281"/>
      <c r="H28" s="281"/>
      <c r="I28" s="281"/>
      <c r="J28" s="281"/>
      <c r="K28" s="287"/>
    </row>
    <row r="29" ht="18" customHeight="1" spans="1:22">
      <c r="A29" s="289" t="s">
        <v>121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ht="18.75" customHeight="1" spans="1:22">
      <c r="A30" s="292" t="s">
        <v>122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ht="18.75" customHeight="1" spans="1:22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ht="18" customHeight="1" spans="1:22">
      <c r="A32" s="298" t="s">
        <v>123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1"/>
    </row>
    <row r="33" spans="1:11">
      <c r="A33" s="300" t="s">
        <v>124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7.55" spans="1:11">
      <c r="A34" s="95" t="s">
        <v>125</v>
      </c>
      <c r="B34" s="98"/>
      <c r="C34" s="168" t="s">
        <v>66</v>
      </c>
      <c r="D34" s="168" t="s">
        <v>67</v>
      </c>
      <c r="E34" s="303" t="s">
        <v>126</v>
      </c>
      <c r="F34" s="304"/>
      <c r="G34" s="304"/>
      <c r="H34" s="304"/>
      <c r="I34" s="304"/>
      <c r="J34" s="304"/>
      <c r="K34" s="305"/>
    </row>
    <row r="35" ht="18.75" spans="1:11">
      <c r="A35" s="306" t="s">
        <v>127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6.8" spans="1:11">
      <c r="A36" s="307" t="s">
        <v>128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16.8" spans="1:11">
      <c r="A37" s="227" t="s">
        <v>129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6.8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6.8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6.8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6.8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6.8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7.55" spans="1:11">
      <c r="A43" s="220" t="s">
        <v>130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ht="18.35" spans="1:11">
      <c r="A44" s="257" t="s">
        <v>131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ht="16.8" spans="1:11">
      <c r="A45" s="266" t="s">
        <v>132</v>
      </c>
      <c r="B45" s="262" t="s">
        <v>94</v>
      </c>
      <c r="C45" s="262" t="s">
        <v>95</v>
      </c>
      <c r="D45" s="262" t="s">
        <v>87</v>
      </c>
      <c r="E45" s="268" t="s">
        <v>133</v>
      </c>
      <c r="F45" s="262" t="s">
        <v>94</v>
      </c>
      <c r="G45" s="262" t="s">
        <v>95</v>
      </c>
      <c r="H45" s="262" t="s">
        <v>87</v>
      </c>
      <c r="I45" s="268" t="s">
        <v>134</v>
      </c>
      <c r="J45" s="262" t="s">
        <v>94</v>
      </c>
      <c r="K45" s="265" t="s">
        <v>95</v>
      </c>
    </row>
    <row r="46" ht="16.8" spans="1:11">
      <c r="A46" s="216" t="s">
        <v>86</v>
      </c>
      <c r="B46" s="168" t="s">
        <v>94</v>
      </c>
      <c r="C46" s="168" t="s">
        <v>95</v>
      </c>
      <c r="D46" s="168" t="s">
        <v>87</v>
      </c>
      <c r="E46" s="217" t="s">
        <v>93</v>
      </c>
      <c r="F46" s="168" t="s">
        <v>94</v>
      </c>
      <c r="G46" s="168" t="s">
        <v>95</v>
      </c>
      <c r="H46" s="168" t="s">
        <v>87</v>
      </c>
      <c r="I46" s="217" t="s">
        <v>104</v>
      </c>
      <c r="J46" s="168" t="s">
        <v>94</v>
      </c>
      <c r="K46" s="169" t="s">
        <v>95</v>
      </c>
    </row>
    <row r="47" ht="17.55" spans="1:11">
      <c r="A47" s="181" t="s">
        <v>97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95"/>
    </row>
    <row r="48" ht="18.35" spans="1:11">
      <c r="A48" s="306" t="s">
        <v>135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7.5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ht="18.35" spans="1:11">
      <c r="A50" s="310" t="s">
        <v>136</v>
      </c>
      <c r="B50" s="311" t="s">
        <v>137</v>
      </c>
      <c r="C50" s="311"/>
      <c r="D50" s="312" t="s">
        <v>138</v>
      </c>
      <c r="E50" s="313"/>
      <c r="F50" s="314"/>
      <c r="G50" s="315">
        <v>46037</v>
      </c>
      <c r="H50" s="316" t="s">
        <v>139</v>
      </c>
      <c r="I50" s="317"/>
      <c r="J50" s="318"/>
      <c r="K50" s="319"/>
    </row>
    <row r="51" ht="18.35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7.5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8.35" spans="1:11">
      <c r="A53" s="310" t="s">
        <v>136</v>
      </c>
      <c r="B53" s="311" t="s">
        <v>137</v>
      </c>
      <c r="C53" s="311"/>
      <c r="D53" s="312" t="s">
        <v>138</v>
      </c>
      <c r="E53" s="323" t="s">
        <v>141</v>
      </c>
      <c r="F53" s="314" t="s">
        <v>142</v>
      </c>
      <c r="G53" s="315">
        <v>46038</v>
      </c>
      <c r="H53" s="316" t="s">
        <v>139</v>
      </c>
      <c r="I53" s="317"/>
      <c r="J53" s="318" t="s">
        <v>143</v>
      </c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153" customWidth="1"/>
    <col min="2" max="6" width="10" style="153"/>
    <col min="7" max="7" width="10.125" style="153"/>
    <col min="8" max="16384" width="10" style="153"/>
  </cols>
  <sheetData>
    <row r="1" ht="22.5" customHeight="1" spans="1:11">
      <c r="A1" s="154" t="s">
        <v>144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53</v>
      </c>
      <c r="B2" s="156" t="s">
        <v>54</v>
      </c>
      <c r="C2" s="156"/>
      <c r="D2" s="157" t="s">
        <v>55</v>
      </c>
      <c r="E2" s="157"/>
      <c r="F2" s="156" t="s">
        <v>56</v>
      </c>
      <c r="G2" s="156"/>
      <c r="H2" s="158" t="s">
        <v>57</v>
      </c>
      <c r="I2" s="159" t="s">
        <v>58</v>
      </c>
      <c r="J2" s="159"/>
      <c r="K2" s="160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46082</v>
      </c>
      <c r="G4" s="172"/>
      <c r="H4" s="167" t="s">
        <v>65</v>
      </c>
      <c r="I4" s="170"/>
      <c r="J4" s="168" t="s">
        <v>66</v>
      </c>
      <c r="K4" s="169" t="s">
        <v>67</v>
      </c>
    </row>
    <row r="5" customHeight="1" spans="1:11">
      <c r="A5" s="173" t="s">
        <v>68</v>
      </c>
      <c r="B5" s="168" t="s">
        <v>69</v>
      </c>
      <c r="C5" s="169"/>
      <c r="D5" s="167" t="s">
        <v>70</v>
      </c>
      <c r="E5" s="170"/>
      <c r="F5" s="171">
        <v>46032</v>
      </c>
      <c r="G5" s="172"/>
      <c r="H5" s="167" t="s">
        <v>71</v>
      </c>
      <c r="I5" s="170"/>
      <c r="J5" s="168" t="s">
        <v>66</v>
      </c>
      <c r="K5" s="169" t="s">
        <v>67</v>
      </c>
    </row>
    <row r="6" customHeight="1" spans="1:11">
      <c r="A6" s="167" t="s">
        <v>72</v>
      </c>
      <c r="B6">
        <v>2</v>
      </c>
      <c r="C6">
        <v>6</v>
      </c>
      <c r="D6" s="173" t="s">
        <v>73</v>
      </c>
      <c r="E6" s="174"/>
      <c r="F6" s="171">
        <v>46068</v>
      </c>
      <c r="G6" s="172"/>
      <c r="H6" s="167" t="s">
        <v>74</v>
      </c>
      <c r="I6" s="170"/>
      <c r="J6" s="168" t="s">
        <v>66</v>
      </c>
      <c r="K6" s="169" t="s">
        <v>67</v>
      </c>
    </row>
    <row r="7" customHeight="1" spans="1:11">
      <c r="A7" s="167" t="s">
        <v>75</v>
      </c>
      <c r="B7" s="175">
        <v>2625</v>
      </c>
      <c r="C7" s="176"/>
      <c r="D7" s="173" t="s">
        <v>76</v>
      </c>
      <c r="E7" s="177"/>
      <c r="F7" s="171">
        <v>46068</v>
      </c>
      <c r="G7" s="172"/>
      <c r="H7" s="167" t="s">
        <v>77</v>
      </c>
      <c r="I7" s="170"/>
      <c r="J7" s="168" t="s">
        <v>66</v>
      </c>
      <c r="K7" s="169" t="s">
        <v>67</v>
      </c>
    </row>
    <row r="8" customHeight="1" spans="1:11">
      <c r="A8" s="178" t="s">
        <v>78</v>
      </c>
      <c r="B8" s="179"/>
      <c r="C8" s="180"/>
      <c r="D8" s="181" t="s">
        <v>79</v>
      </c>
      <c r="E8" s="182"/>
      <c r="F8" s="183">
        <v>46079</v>
      </c>
      <c r="G8" s="184"/>
      <c r="H8" s="181" t="s">
        <v>80</v>
      </c>
      <c r="I8" s="182"/>
      <c r="J8" s="185" t="s">
        <v>66</v>
      </c>
      <c r="K8" s="186" t="s">
        <v>67</v>
      </c>
    </row>
    <row r="9" customHeight="1" spans="1:11">
      <c r="A9" s="187" t="s">
        <v>145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customHeight="1" spans="1:11">
      <c r="A10" s="188" t="s">
        <v>83</v>
      </c>
      <c r="B10" s="189" t="s">
        <v>84</v>
      </c>
      <c r="C10" s="190" t="s">
        <v>85</v>
      </c>
      <c r="D10" s="191"/>
      <c r="E10" s="192" t="s">
        <v>88</v>
      </c>
      <c r="F10" s="189" t="s">
        <v>84</v>
      </c>
      <c r="G10" s="190" t="s">
        <v>85</v>
      </c>
      <c r="H10" s="189"/>
      <c r="I10" s="192" t="s">
        <v>86</v>
      </c>
      <c r="J10" s="189" t="s">
        <v>84</v>
      </c>
      <c r="K10" s="193" t="s">
        <v>85</v>
      </c>
    </row>
    <row r="11" customHeight="1" spans="1:11">
      <c r="A11" s="173" t="s">
        <v>89</v>
      </c>
      <c r="B11" s="194" t="s">
        <v>84</v>
      </c>
      <c r="C11" s="168" t="s">
        <v>85</v>
      </c>
      <c r="D11" s="177"/>
      <c r="E11" s="174" t="s">
        <v>91</v>
      </c>
      <c r="F11" s="194" t="s">
        <v>84</v>
      </c>
      <c r="G11" s="168" t="s">
        <v>85</v>
      </c>
      <c r="H11" s="194"/>
      <c r="I11" s="174" t="s">
        <v>96</v>
      </c>
      <c r="J11" s="194" t="s">
        <v>84</v>
      </c>
      <c r="K11" s="169" t="s">
        <v>85</v>
      </c>
    </row>
    <row r="12" customHeight="1" spans="1:11">
      <c r="A12" s="181" t="s">
        <v>126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95"/>
    </row>
    <row r="13" customHeight="1" spans="1:11">
      <c r="A13" s="196" t="s">
        <v>146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customHeight="1" spans="1:11">
      <c r="A14" s="197" t="s">
        <v>147</v>
      </c>
      <c r="B14" s="198"/>
      <c r="C14" s="198"/>
      <c r="D14" s="198"/>
      <c r="E14" s="198"/>
      <c r="F14" s="198"/>
      <c r="G14" s="198"/>
      <c r="H14" s="198"/>
      <c r="I14" s="199"/>
      <c r="J14" s="199"/>
      <c r="K14" s="200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05"/>
      <c r="J15" s="206"/>
      <c r="K15" s="207"/>
    </row>
    <row r="16" customHeight="1" spans="1:11">
      <c r="A16" s="208"/>
      <c r="B16" s="185"/>
      <c r="C16" s="185"/>
      <c r="D16" s="185"/>
      <c r="E16" s="185"/>
      <c r="F16" s="185"/>
      <c r="G16" s="185"/>
      <c r="H16" s="185"/>
      <c r="I16" s="185"/>
      <c r="J16" s="185"/>
      <c r="K16" s="186"/>
    </row>
    <row r="17" customHeight="1" spans="1:11">
      <c r="A17" s="196" t="s">
        <v>148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customHeight="1" spans="1:11">
      <c r="A18" s="197" t="s">
        <v>149</v>
      </c>
      <c r="B18" s="198"/>
      <c r="C18" s="198"/>
      <c r="D18" s="198"/>
      <c r="E18" s="198"/>
      <c r="F18" s="198"/>
      <c r="G18" s="198"/>
      <c r="H18" s="198"/>
      <c r="I18" s="199"/>
      <c r="J18" s="199"/>
      <c r="K18" s="200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05"/>
      <c r="J19" s="206"/>
      <c r="K19" s="207"/>
    </row>
    <row r="20" customHeight="1" spans="1:11">
      <c r="A20" s="208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  <row r="21" customHeight="1" spans="1:11">
      <c r="A21" s="209" t="s">
        <v>123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</row>
    <row r="22" customHeight="1" spans="1:11">
      <c r="A22" s="80" t="s">
        <v>124</v>
      </c>
      <c r="B22" s="86"/>
      <c r="C22" s="86"/>
      <c r="D22" s="86"/>
      <c r="E22" s="86"/>
      <c r="F22" s="86"/>
      <c r="G22" s="86"/>
      <c r="H22" s="86"/>
      <c r="I22" s="86"/>
      <c r="J22" s="86"/>
      <c r="K22" s="123"/>
    </row>
    <row r="23" customHeight="1" spans="1:11">
      <c r="A23" s="95" t="s">
        <v>125</v>
      </c>
      <c r="B23" s="98"/>
      <c r="C23" s="168" t="s">
        <v>66</v>
      </c>
      <c r="D23" s="168" t="s">
        <v>67</v>
      </c>
      <c r="E23" s="93"/>
      <c r="F23" s="93"/>
      <c r="G23" s="93"/>
      <c r="H23" s="93"/>
      <c r="I23" s="93"/>
      <c r="J23" s="93"/>
      <c r="K23" s="94"/>
    </row>
    <row r="24" customHeight="1" spans="1:11">
      <c r="A24" s="210" t="s">
        <v>150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2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5"/>
    </row>
    <row r="26" customHeight="1" spans="1:11">
      <c r="A26" s="187" t="s">
        <v>131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customHeight="1" spans="1:11">
      <c r="A27" s="161" t="s">
        <v>132</v>
      </c>
      <c r="B27" s="190" t="s">
        <v>94</v>
      </c>
      <c r="C27" s="190" t="s">
        <v>95</v>
      </c>
      <c r="D27" s="190" t="s">
        <v>87</v>
      </c>
      <c r="E27" s="162" t="s">
        <v>133</v>
      </c>
      <c r="F27" s="190" t="s">
        <v>94</v>
      </c>
      <c r="G27" s="190" t="s">
        <v>95</v>
      </c>
      <c r="H27" s="190" t="s">
        <v>87</v>
      </c>
      <c r="I27" s="162" t="s">
        <v>134</v>
      </c>
      <c r="J27" s="190" t="s">
        <v>94</v>
      </c>
      <c r="K27" s="193" t="s">
        <v>95</v>
      </c>
    </row>
    <row r="28" customHeight="1" spans="1:11">
      <c r="A28" s="216" t="s">
        <v>86</v>
      </c>
      <c r="B28" s="168" t="s">
        <v>94</v>
      </c>
      <c r="C28" s="168" t="s">
        <v>95</v>
      </c>
      <c r="D28" s="168" t="s">
        <v>87</v>
      </c>
      <c r="E28" s="217" t="s">
        <v>93</v>
      </c>
      <c r="F28" s="168" t="s">
        <v>94</v>
      </c>
      <c r="G28" s="168" t="s">
        <v>95</v>
      </c>
      <c r="H28" s="168" t="s">
        <v>87</v>
      </c>
      <c r="I28" s="217" t="s">
        <v>104</v>
      </c>
      <c r="J28" s="168" t="s">
        <v>94</v>
      </c>
      <c r="K28" s="169" t="s">
        <v>95</v>
      </c>
    </row>
    <row r="29" customHeight="1" spans="1:11">
      <c r="A29" s="167" t="s">
        <v>97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customHeight="1" spans="1:11">
      <c r="A31" s="223" t="s">
        <v>151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152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ht="17.25" customHeight="1" spans="1:11">
      <c r="A33" s="227" t="s">
        <v>153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7.25" customHeight="1" spans="1:11">
      <c r="A43" s="220" t="s">
        <v>130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customHeight="1" spans="1:11">
      <c r="A44" s="223" t="s">
        <v>154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30" t="s">
        <v>126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ht="21" customHeight="1" spans="1:11">
      <c r="A48" s="233" t="s">
        <v>136</v>
      </c>
      <c r="B48" s="234" t="s">
        <v>137</v>
      </c>
      <c r="C48" s="234"/>
      <c r="D48" s="235" t="s">
        <v>138</v>
      </c>
      <c r="E48" s="236" t="s">
        <v>155</v>
      </c>
      <c r="F48" s="235" t="s">
        <v>156</v>
      </c>
      <c r="G48" s="237">
        <v>46058</v>
      </c>
      <c r="H48" s="238" t="s">
        <v>139</v>
      </c>
      <c r="I48" s="238"/>
      <c r="J48" s="234" t="s">
        <v>143</v>
      </c>
      <c r="K48" s="239"/>
    </row>
    <row r="49" customHeight="1" spans="1:11">
      <c r="A49" s="240" t="s">
        <v>140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45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8"/>
    </row>
    <row r="52" ht="21" customHeight="1" spans="1:11">
      <c r="A52" s="233" t="s">
        <v>136</v>
      </c>
      <c r="B52" s="234" t="s">
        <v>137</v>
      </c>
      <c r="C52" s="234"/>
      <c r="D52" s="235" t="s">
        <v>138</v>
      </c>
      <c r="E52" s="236" t="s">
        <v>155</v>
      </c>
      <c r="F52" s="235" t="s">
        <v>156</v>
      </c>
      <c r="G52" s="249">
        <v>46058</v>
      </c>
      <c r="H52" s="238" t="s">
        <v>139</v>
      </c>
      <c r="I52" s="238"/>
      <c r="J52" s="250" t="s">
        <v>143</v>
      </c>
      <c r="K52" s="25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6" workbookViewId="0">
      <selection activeCell="A29" sqref="A29:K29"/>
    </sheetView>
  </sheetViews>
  <sheetFormatPr defaultColWidth="10.1696428571429" defaultRowHeight="17.6"/>
  <cols>
    <col min="1" max="1" width="9.66964285714286" style="78" customWidth="1"/>
    <col min="2" max="2" width="11.1696428571429" style="78" customWidth="1"/>
    <col min="3" max="3" width="9.16964285714286" style="78" customWidth="1"/>
    <col min="4" max="4" width="9.5" style="78" customWidth="1"/>
    <col min="5" max="5" width="9.16964285714286" style="78" customWidth="1"/>
    <col min="6" max="6" width="10.3303571428571" style="78" customWidth="1"/>
    <col min="7" max="7" width="9.5" style="78" customWidth="1"/>
    <col min="8" max="8" width="9.16964285714286" style="78" customWidth="1"/>
    <col min="9" max="9" width="8.16964285714286" style="78" customWidth="1"/>
    <col min="10" max="10" width="10.5" style="78" customWidth="1"/>
    <col min="11" max="11" width="12.1696428571429" style="78" customWidth="1"/>
    <col min="12" max="16384" width="10.1696428571429" style="78"/>
  </cols>
  <sheetData>
    <row r="1" ht="29.55" spans="1:11">
      <c r="A1" s="79" t="s">
        <v>157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53</v>
      </c>
      <c r="B2" s="81" t="s">
        <v>54</v>
      </c>
      <c r="C2" s="81"/>
      <c r="D2" s="82" t="s">
        <v>62</v>
      </c>
      <c r="E2" s="83" t="s">
        <v>63</v>
      </c>
      <c r="F2" s="84" t="s">
        <v>158</v>
      </c>
      <c r="G2" s="85" t="s">
        <v>69</v>
      </c>
      <c r="H2" s="85"/>
      <c r="I2" s="86" t="s">
        <v>57</v>
      </c>
      <c r="J2" s="85" t="s">
        <v>58</v>
      </c>
      <c r="K2" s="87"/>
    </row>
    <row r="3" spans="1:11">
      <c r="A3" s="88" t="s">
        <v>75</v>
      </c>
      <c r="B3" s="89">
        <v>2625</v>
      </c>
      <c r="C3" s="89"/>
      <c r="D3" s="90" t="s">
        <v>159</v>
      </c>
      <c r="E3" s="91">
        <v>46082</v>
      </c>
      <c r="F3" s="92"/>
      <c r="G3" s="92"/>
      <c r="H3" s="93" t="s">
        <v>160</v>
      </c>
      <c r="I3" s="93"/>
      <c r="J3" s="93"/>
      <c r="K3" s="94"/>
    </row>
    <row r="4" spans="1:11">
      <c r="A4" s="95" t="s">
        <v>72</v>
      </c>
      <c r="B4" s="96">
        <v>2</v>
      </c>
      <c r="C4" s="97">
        <v>6</v>
      </c>
      <c r="D4" s="98" t="s">
        <v>161</v>
      </c>
      <c r="E4" s="92" t="s">
        <v>162</v>
      </c>
      <c r="F4" s="92"/>
      <c r="G4" s="92"/>
      <c r="H4" s="98" t="s">
        <v>163</v>
      </c>
      <c r="I4" s="98"/>
      <c r="J4" s="99" t="s">
        <v>66</v>
      </c>
      <c r="K4" s="100" t="s">
        <v>67</v>
      </c>
    </row>
    <row r="5" spans="1:11">
      <c r="A5" s="95" t="s">
        <v>164</v>
      </c>
      <c r="B5" s="89">
        <v>1</v>
      </c>
      <c r="C5" s="89"/>
      <c r="D5" s="90" t="s">
        <v>165</v>
      </c>
      <c r="E5" s="90" t="s">
        <v>166</v>
      </c>
      <c r="F5" s="90" t="s">
        <v>167</v>
      </c>
      <c r="G5" s="90" t="s">
        <v>168</v>
      </c>
      <c r="H5" s="98" t="s">
        <v>169</v>
      </c>
      <c r="I5" s="98"/>
      <c r="J5" s="99" t="s">
        <v>66</v>
      </c>
      <c r="K5" s="100" t="s">
        <v>67</v>
      </c>
    </row>
    <row r="6" ht="18.35" spans="1:11">
      <c r="A6" s="101" t="s">
        <v>170</v>
      </c>
      <c r="B6" s="102">
        <v>125</v>
      </c>
      <c r="C6" s="102"/>
      <c r="D6" s="103" t="s">
        <v>171</v>
      </c>
      <c r="E6" s="104"/>
      <c r="F6" s="105">
        <v>2625</v>
      </c>
      <c r="G6" s="103"/>
      <c r="H6" s="106" t="s">
        <v>172</v>
      </c>
      <c r="I6" s="106"/>
      <c r="J6" s="105" t="s">
        <v>66</v>
      </c>
      <c r="K6" s="107" t="s">
        <v>67</v>
      </c>
    </row>
    <row r="7" ht="18.3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173</v>
      </c>
      <c r="B8" s="84" t="s">
        <v>174</v>
      </c>
      <c r="C8" s="84" t="s">
        <v>175</v>
      </c>
      <c r="D8" s="84" t="s">
        <v>176</v>
      </c>
      <c r="E8" s="84" t="s">
        <v>177</v>
      </c>
      <c r="F8" s="84" t="s">
        <v>178</v>
      </c>
      <c r="G8" s="112" t="s">
        <v>78</v>
      </c>
      <c r="H8" s="113"/>
      <c r="I8" s="113"/>
      <c r="J8" s="113"/>
      <c r="K8" s="114"/>
    </row>
    <row r="9" spans="1:11">
      <c r="A9" s="95" t="s">
        <v>179</v>
      </c>
      <c r="B9" s="98"/>
      <c r="C9" s="99" t="s">
        <v>66</v>
      </c>
      <c r="D9" s="99" t="s">
        <v>67</v>
      </c>
      <c r="E9" s="90" t="s">
        <v>180</v>
      </c>
      <c r="F9" s="115" t="s">
        <v>181</v>
      </c>
      <c r="G9" s="116"/>
      <c r="H9" s="117"/>
      <c r="I9" s="117"/>
      <c r="J9" s="117"/>
      <c r="K9" s="118"/>
    </row>
    <row r="10" spans="1:11">
      <c r="A10" s="95" t="s">
        <v>182</v>
      </c>
      <c r="B10" s="98"/>
      <c r="C10" s="99" t="s">
        <v>66</v>
      </c>
      <c r="D10" s="99" t="s">
        <v>67</v>
      </c>
      <c r="E10" s="90" t="s">
        <v>183</v>
      </c>
      <c r="F10" s="115" t="s">
        <v>184</v>
      </c>
      <c r="G10" s="116" t="s">
        <v>185</v>
      </c>
      <c r="H10" s="117"/>
      <c r="I10" s="117"/>
      <c r="J10" s="117"/>
      <c r="K10" s="118"/>
    </row>
    <row r="11" spans="1:11">
      <c r="A11" s="119" t="s">
        <v>145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1">
      <c r="A12" s="88" t="s">
        <v>88</v>
      </c>
      <c r="B12" s="99" t="s">
        <v>84</v>
      </c>
      <c r="C12" s="99" t="s">
        <v>85</v>
      </c>
      <c r="D12" s="115"/>
      <c r="E12" s="90" t="s">
        <v>86</v>
      </c>
      <c r="F12" s="99" t="s">
        <v>84</v>
      </c>
      <c r="G12" s="99" t="s">
        <v>85</v>
      </c>
      <c r="H12" s="99"/>
      <c r="I12" s="90" t="s">
        <v>186</v>
      </c>
      <c r="J12" s="99" t="s">
        <v>84</v>
      </c>
      <c r="K12" s="100" t="s">
        <v>85</v>
      </c>
    </row>
    <row r="13" spans="1:11">
      <c r="A13" s="88" t="s">
        <v>91</v>
      </c>
      <c r="B13" s="99" t="s">
        <v>84</v>
      </c>
      <c r="C13" s="99" t="s">
        <v>85</v>
      </c>
      <c r="D13" s="115"/>
      <c r="E13" s="90" t="s">
        <v>96</v>
      </c>
      <c r="F13" s="99" t="s">
        <v>84</v>
      </c>
      <c r="G13" s="99" t="s">
        <v>85</v>
      </c>
      <c r="H13" s="99"/>
      <c r="I13" s="90" t="s">
        <v>187</v>
      </c>
      <c r="J13" s="99" t="s">
        <v>84</v>
      </c>
      <c r="K13" s="100" t="s">
        <v>85</v>
      </c>
    </row>
    <row r="14" ht="18.35" spans="1:11">
      <c r="A14" s="101" t="s">
        <v>188</v>
      </c>
      <c r="B14" s="105" t="s">
        <v>84</v>
      </c>
      <c r="C14" s="105" t="s">
        <v>85</v>
      </c>
      <c r="D14" s="104"/>
      <c r="E14" s="103" t="s">
        <v>189</v>
      </c>
      <c r="F14" s="105" t="s">
        <v>84</v>
      </c>
      <c r="G14" s="105" t="s">
        <v>85</v>
      </c>
      <c r="H14" s="105"/>
      <c r="I14" s="103" t="s">
        <v>190</v>
      </c>
      <c r="J14" s="105" t="s">
        <v>84</v>
      </c>
      <c r="K14" s="107" t="s">
        <v>85</v>
      </c>
    </row>
    <row r="15" ht="18.35" spans="1:11">
      <c r="A15" s="108"/>
      <c r="B15" s="122"/>
      <c r="C15" s="122"/>
      <c r="D15" s="109"/>
      <c r="E15" s="108"/>
      <c r="F15" s="122"/>
      <c r="G15" s="122"/>
      <c r="H15" s="122"/>
      <c r="I15" s="108"/>
      <c r="J15" s="122"/>
      <c r="K15" s="122"/>
    </row>
    <row r="16" s="76" customFormat="1" spans="1:11">
      <c r="A16" s="80" t="s">
        <v>191</v>
      </c>
      <c r="B16" s="86"/>
      <c r="C16" s="86"/>
      <c r="D16" s="86"/>
      <c r="E16" s="86"/>
      <c r="F16" s="86"/>
      <c r="G16" s="86"/>
      <c r="H16" s="86"/>
      <c r="I16" s="86"/>
      <c r="J16" s="86"/>
      <c r="K16" s="123"/>
    </row>
    <row r="17" spans="1:11">
      <c r="A17" s="95" t="s">
        <v>192</v>
      </c>
      <c r="B17" s="98"/>
      <c r="C17" s="98"/>
      <c r="D17" s="98"/>
      <c r="E17" s="98"/>
      <c r="F17" s="98"/>
      <c r="G17" s="98"/>
      <c r="H17" s="98"/>
      <c r="I17" s="98"/>
      <c r="J17" s="98"/>
      <c r="K17" s="124"/>
    </row>
    <row r="18" spans="1:11">
      <c r="A18" s="95" t="s">
        <v>193</v>
      </c>
      <c r="B18" s="98"/>
      <c r="C18" s="98"/>
      <c r="D18" s="98"/>
      <c r="E18" s="98"/>
      <c r="F18" s="98"/>
      <c r="G18" s="98"/>
      <c r="H18" s="98"/>
      <c r="I18" s="98"/>
      <c r="J18" s="98"/>
      <c r="K18" s="124"/>
    </row>
    <row r="19" spans="1:11">
      <c r="A19" s="125" t="s">
        <v>194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>
      <c r="A20" s="126" t="s">
        <v>195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8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1:11">
      <c r="A24" s="95" t="s">
        <v>125</v>
      </c>
      <c r="B24" s="98"/>
      <c r="C24" s="99" t="s">
        <v>66</v>
      </c>
      <c r="D24" s="99" t="s">
        <v>67</v>
      </c>
      <c r="E24" s="93"/>
      <c r="F24" s="93"/>
      <c r="G24" s="93"/>
      <c r="H24" s="93"/>
      <c r="I24" s="93"/>
      <c r="J24" s="93"/>
      <c r="K24" s="94"/>
    </row>
    <row r="25" ht="18.35" spans="1:11">
      <c r="A25" s="132" t="s">
        <v>196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4"/>
    </row>
    <row r="26" ht="18.3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197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>
      <c r="A28" s="137" t="s">
        <v>198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9"/>
    </row>
    <row r="29" spans="1:11">
      <c r="A29" s="137" t="s">
        <v>199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9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9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9"/>
    </row>
    <row r="33" ht="23" customHeight="1" spans="1:13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9"/>
    </row>
    <row r="34" ht="23" customHeight="1" spans="1:13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8"/>
    </row>
    <row r="35" ht="23" customHeight="1" spans="1:13">
      <c r="A35" s="140"/>
      <c r="B35" s="127"/>
      <c r="C35" s="127"/>
      <c r="D35" s="127"/>
      <c r="E35" s="127"/>
      <c r="F35" s="127"/>
      <c r="G35" s="127"/>
      <c r="H35" s="127"/>
      <c r="I35" s="127"/>
      <c r="J35" s="127"/>
      <c r="K35" s="128"/>
    </row>
    <row r="36" ht="23" customHeight="1" spans="1:13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3"/>
    </row>
    <row r="37" ht="18.75" customHeight="1" spans="1:13">
      <c r="A37" s="144" t="s">
        <v>200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6"/>
    </row>
    <row r="38" s="77" customFormat="1" ht="18.75" customHeight="1" spans="1:13">
      <c r="A38" s="95" t="s">
        <v>201</v>
      </c>
      <c r="B38" s="98"/>
      <c r="C38" s="98"/>
      <c r="D38" s="93" t="s">
        <v>202</v>
      </c>
      <c r="E38" s="93"/>
      <c r="F38" s="147" t="s">
        <v>203</v>
      </c>
      <c r="G38" s="148"/>
      <c r="H38" s="98" t="s">
        <v>204</v>
      </c>
      <c r="I38" s="98"/>
      <c r="J38" s="98" t="s">
        <v>205</v>
      </c>
      <c r="K38" s="124"/>
    </row>
    <row r="39" ht="18.75" customHeight="1" spans="1:13">
      <c r="A39" s="95" t="s">
        <v>126</v>
      </c>
      <c r="B39" s="98" t="s">
        <v>206</v>
      </c>
      <c r="C39" s="98"/>
      <c r="D39" s="98"/>
      <c r="E39" s="98"/>
      <c r="F39" s="98"/>
      <c r="G39" s="98"/>
      <c r="H39" s="98"/>
      <c r="I39" s="98"/>
      <c r="J39" s="98"/>
      <c r="K39" s="124"/>
      <c r="M39" s="77"/>
    </row>
    <row r="40" ht="31" customHeight="1" spans="1:13">
      <c r="A40" s="95" t="s">
        <v>207</v>
      </c>
      <c r="B40" s="98"/>
      <c r="C40" s="98"/>
      <c r="D40" s="98"/>
      <c r="E40" s="98"/>
      <c r="F40" s="98"/>
      <c r="G40" s="98"/>
      <c r="H40" s="98"/>
      <c r="I40" s="98"/>
      <c r="J40" s="98"/>
      <c r="K40" s="124"/>
    </row>
    <row r="41" ht="18.75" customHeight="1" spans="1:13">
      <c r="A41" s="95"/>
      <c r="B41" s="98"/>
      <c r="C41" s="98"/>
      <c r="D41" s="98"/>
      <c r="E41" s="98"/>
      <c r="F41" s="98"/>
      <c r="G41" s="98"/>
      <c r="H41" s="98"/>
      <c r="I41" s="98"/>
      <c r="J41" s="98"/>
      <c r="K41" s="124"/>
    </row>
    <row r="42" ht="32" customHeight="1" spans="1:13">
      <c r="A42" s="101" t="s">
        <v>136</v>
      </c>
      <c r="B42" s="149" t="s">
        <v>208</v>
      </c>
      <c r="C42" s="149"/>
      <c r="D42" s="103" t="s">
        <v>209</v>
      </c>
      <c r="E42" s="104" t="s">
        <v>155</v>
      </c>
      <c r="F42" s="103" t="s">
        <v>156</v>
      </c>
      <c r="G42" s="150">
        <v>46078</v>
      </c>
      <c r="H42" s="151" t="s">
        <v>139</v>
      </c>
      <c r="I42" s="151"/>
      <c r="J42" s="149" t="s">
        <v>143</v>
      </c>
      <c r="K42" s="15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5" workbookViewId="0">
      <selection activeCell="P2" sqref="P2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1.33035714285714" style="57" customWidth="1"/>
    <col min="9" max="13" width="11.25" style="57" customWidth="1"/>
    <col min="14" max="16384" width="9" style="57"/>
  </cols>
  <sheetData>
    <row r="1" ht="30" customHeight="1" spans="1:14">
      <c r="A1" s="58" t="s">
        <v>210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4"/>
    </row>
    <row r="3" ht="29" customHeight="1" spans="1:14">
      <c r="A3" s="65" t="s">
        <v>211</v>
      </c>
      <c r="B3" s="66" t="s">
        <v>212</v>
      </c>
      <c r="C3" s="66"/>
      <c r="D3" s="66"/>
      <c r="E3" s="66"/>
      <c r="F3" s="66"/>
      <c r="G3" s="66"/>
      <c r="H3" s="63"/>
      <c r="I3" s="65" t="s">
        <v>213</v>
      </c>
      <c r="J3" s="65"/>
      <c r="K3" s="65"/>
      <c r="L3" s="65"/>
      <c r="M3" s="65"/>
      <c r="N3" s="64"/>
    </row>
    <row r="4" ht="29" customHeight="1" spans="1:14">
      <c r="A4" s="65"/>
      <c r="B4" s="67" t="s">
        <v>111</v>
      </c>
      <c r="C4" s="68" t="s">
        <v>112</v>
      </c>
      <c r="D4" s="69" t="s">
        <v>113</v>
      </c>
      <c r="E4" s="68" t="s">
        <v>114</v>
      </c>
      <c r="F4" s="68" t="s">
        <v>115</v>
      </c>
      <c r="G4" s="68" t="s">
        <v>116</v>
      </c>
      <c r="H4" s="63"/>
      <c r="I4" s="67" t="s">
        <v>111</v>
      </c>
      <c r="J4" s="68" t="s">
        <v>112</v>
      </c>
      <c r="K4" s="69" t="s">
        <v>113</v>
      </c>
      <c r="L4" s="68" t="s">
        <v>114</v>
      </c>
      <c r="M4" s="68" t="s">
        <v>115</v>
      </c>
      <c r="N4" s="68" t="s">
        <v>116</v>
      </c>
    </row>
    <row r="5" ht="29" customHeight="1" spans="1:14">
      <c r="A5" s="65"/>
      <c r="B5" s="67" t="s">
        <v>214</v>
      </c>
      <c r="C5" s="68" t="s">
        <v>215</v>
      </c>
      <c r="D5" s="69" t="s">
        <v>216</v>
      </c>
      <c r="E5" s="68" t="s">
        <v>217</v>
      </c>
      <c r="F5" s="68" t="s">
        <v>218</v>
      </c>
      <c r="G5" s="68" t="s">
        <v>219</v>
      </c>
      <c r="H5" s="63"/>
      <c r="I5" s="46" t="s">
        <v>119</v>
      </c>
      <c r="J5" s="46" t="s">
        <v>119</v>
      </c>
      <c r="K5" s="46" t="s">
        <v>119</v>
      </c>
      <c r="L5" s="46" t="s">
        <v>120</v>
      </c>
      <c r="M5" s="46" t="s">
        <v>120</v>
      </c>
      <c r="N5" s="46" t="s">
        <v>120</v>
      </c>
    </row>
    <row r="6" ht="29" customHeight="1" spans="1:14">
      <c r="A6" s="70" t="s">
        <v>220</v>
      </c>
      <c r="B6" s="71">
        <f>C6-2.1</f>
        <v>97.8</v>
      </c>
      <c r="C6" s="71">
        <f>D6-2.1</f>
        <v>99.9</v>
      </c>
      <c r="D6" s="72">
        <v>102</v>
      </c>
      <c r="E6" s="71">
        <f t="shared" ref="E6:G6" si="0">D6+2.1</f>
        <v>104.1</v>
      </c>
      <c r="F6" s="71">
        <f t="shared" si="0"/>
        <v>106.2</v>
      </c>
      <c r="G6" s="71">
        <f t="shared" si="0"/>
        <v>108.3</v>
      </c>
      <c r="H6" s="63"/>
      <c r="I6" s="73" t="s">
        <v>221</v>
      </c>
      <c r="J6" s="73" t="s">
        <v>222</v>
      </c>
      <c r="K6" s="73" t="s">
        <v>221</v>
      </c>
      <c r="L6" s="73" t="s">
        <v>221</v>
      </c>
      <c r="M6" s="73" t="s">
        <v>221</v>
      </c>
      <c r="N6" s="73" t="s">
        <v>221</v>
      </c>
    </row>
    <row r="7" ht="29" customHeight="1" spans="1:14">
      <c r="A7" s="70" t="s">
        <v>223</v>
      </c>
      <c r="B7" s="71">
        <f>C7-4</f>
        <v>76</v>
      </c>
      <c r="C7" s="71">
        <f>D7-4</f>
        <v>80</v>
      </c>
      <c r="D7" s="72">
        <v>84</v>
      </c>
      <c r="E7" s="71">
        <f>D7+4</f>
        <v>88</v>
      </c>
      <c r="F7" s="71">
        <f>E7+5</f>
        <v>93</v>
      </c>
      <c r="G7" s="71">
        <f>F7+6</f>
        <v>99</v>
      </c>
      <c r="H7" s="63"/>
      <c r="I7" s="73" t="s">
        <v>224</v>
      </c>
      <c r="J7" s="73" t="s">
        <v>221</v>
      </c>
      <c r="K7" s="73" t="s">
        <v>224</v>
      </c>
      <c r="L7" s="73" t="s">
        <v>224</v>
      </c>
      <c r="M7" s="73" t="s">
        <v>225</v>
      </c>
      <c r="N7" s="73" t="s">
        <v>224</v>
      </c>
    </row>
    <row r="8" ht="29" customHeight="1" spans="1:14">
      <c r="A8" s="70" t="s">
        <v>226</v>
      </c>
      <c r="B8" s="74">
        <f>C8-4</f>
        <v>82</v>
      </c>
      <c r="C8" s="74">
        <f>D8-4</f>
        <v>86</v>
      </c>
      <c r="D8" s="75">
        <v>90</v>
      </c>
      <c r="E8" s="74">
        <f>D8+4</f>
        <v>94</v>
      </c>
      <c r="F8" s="74">
        <f>E8+5</f>
        <v>99</v>
      </c>
      <c r="G8" s="74">
        <f>F8+6</f>
        <v>105</v>
      </c>
      <c r="H8" s="63"/>
      <c r="I8" s="73" t="s">
        <v>221</v>
      </c>
      <c r="J8" s="73" t="s">
        <v>221</v>
      </c>
      <c r="K8" s="73" t="s">
        <v>227</v>
      </c>
      <c r="L8" s="73" t="s">
        <v>221</v>
      </c>
      <c r="M8" s="73" t="s">
        <v>221</v>
      </c>
      <c r="N8" s="73" t="s">
        <v>221</v>
      </c>
    </row>
    <row r="9" ht="29" customHeight="1" spans="1:14">
      <c r="A9" s="70" t="s">
        <v>228</v>
      </c>
      <c r="B9" s="71">
        <f>C9-3.6</f>
        <v>98.8</v>
      </c>
      <c r="C9" s="71">
        <f>D9-3.6</f>
        <v>102.4</v>
      </c>
      <c r="D9" s="72">
        <v>106</v>
      </c>
      <c r="E9" s="71">
        <f>D9+4</f>
        <v>110</v>
      </c>
      <c r="F9" s="71">
        <f>E9+4</f>
        <v>114</v>
      </c>
      <c r="G9" s="71">
        <f>F9+4</f>
        <v>118</v>
      </c>
      <c r="H9" s="63"/>
      <c r="I9" s="73" t="s">
        <v>229</v>
      </c>
      <c r="J9" s="73" t="s">
        <v>230</v>
      </c>
      <c r="K9" s="73" t="s">
        <v>221</v>
      </c>
      <c r="L9" s="73" t="s">
        <v>221</v>
      </c>
      <c r="M9" s="73" t="s">
        <v>221</v>
      </c>
      <c r="N9" s="73" t="s">
        <v>221</v>
      </c>
    </row>
    <row r="10" ht="29" customHeight="1" spans="1:14">
      <c r="A10" s="70" t="s">
        <v>231</v>
      </c>
      <c r="B10" s="71">
        <f>C10-2.3/2</f>
        <v>30.2</v>
      </c>
      <c r="C10" s="71">
        <f>D10-2.3/2</f>
        <v>31.35</v>
      </c>
      <c r="D10" s="72">
        <v>32.5</v>
      </c>
      <c r="E10" s="71">
        <f t="shared" ref="E10:G10" si="1">D10+2.6/2</f>
        <v>33.8</v>
      </c>
      <c r="F10" s="71">
        <f t="shared" si="1"/>
        <v>35.1</v>
      </c>
      <c r="G10" s="71">
        <f t="shared" si="1"/>
        <v>36.4</v>
      </c>
      <c r="H10" s="63"/>
      <c r="I10" s="73" t="s">
        <v>221</v>
      </c>
      <c r="J10" s="73" t="s">
        <v>221</v>
      </c>
      <c r="K10" s="73" t="s">
        <v>221</v>
      </c>
      <c r="L10" s="73" t="s">
        <v>221</v>
      </c>
      <c r="M10" s="73" t="s">
        <v>221</v>
      </c>
      <c r="N10" s="73" t="s">
        <v>221</v>
      </c>
    </row>
    <row r="11" ht="29" customHeight="1" spans="1:14">
      <c r="A11" s="70" t="s">
        <v>232</v>
      </c>
      <c r="B11" s="71">
        <f>C11-0.7</f>
        <v>23.1</v>
      </c>
      <c r="C11" s="71">
        <f>D11-0.7</f>
        <v>23.8</v>
      </c>
      <c r="D11" s="72">
        <v>24.5</v>
      </c>
      <c r="E11" s="71">
        <f>D11+0.7</f>
        <v>25.2</v>
      </c>
      <c r="F11" s="71">
        <f>E11+0.7</f>
        <v>25.9</v>
      </c>
      <c r="G11" s="71">
        <f>F11+0.9</f>
        <v>26.8</v>
      </c>
      <c r="H11" s="63"/>
      <c r="I11" s="73" t="s">
        <v>233</v>
      </c>
      <c r="J11" s="73" t="s">
        <v>221</v>
      </c>
      <c r="K11" s="73" t="s">
        <v>234</v>
      </c>
      <c r="L11" s="73" t="s">
        <v>234</v>
      </c>
      <c r="M11" s="73" t="s">
        <v>221</v>
      </c>
      <c r="N11" s="73" t="s">
        <v>233</v>
      </c>
    </row>
    <row r="12" ht="29" customHeight="1" spans="1:14">
      <c r="A12" s="70" t="s">
        <v>235</v>
      </c>
      <c r="B12" s="71">
        <f>C12-0.5</f>
        <v>19.5</v>
      </c>
      <c r="C12" s="71">
        <f>D12-0.5</f>
        <v>20</v>
      </c>
      <c r="D12" s="72">
        <v>20.5</v>
      </c>
      <c r="E12" s="71">
        <f>D12+0.5</f>
        <v>21</v>
      </c>
      <c r="F12" s="71">
        <f>E12+0.5</f>
        <v>21.5</v>
      </c>
      <c r="G12" s="71">
        <f>F12+0.7</f>
        <v>22.2</v>
      </c>
      <c r="H12" s="63"/>
      <c r="I12" s="73" t="s">
        <v>236</v>
      </c>
      <c r="J12" s="73" t="s">
        <v>221</v>
      </c>
      <c r="K12" s="73" t="s">
        <v>221</v>
      </c>
      <c r="L12" s="73" t="s">
        <v>237</v>
      </c>
      <c r="M12" s="73" t="s">
        <v>221</v>
      </c>
      <c r="N12" s="73" t="s">
        <v>221</v>
      </c>
    </row>
    <row r="13" customHeight="1" spans="1:14">
      <c r="A13" s="70" t="s">
        <v>238</v>
      </c>
      <c r="B13" s="71">
        <f>C13-0.7</f>
        <v>24.7</v>
      </c>
      <c r="C13" s="71">
        <f>D13-0.6</f>
        <v>25.4</v>
      </c>
      <c r="D13" s="72">
        <v>26</v>
      </c>
      <c r="E13" s="71">
        <f>D13+0.6</f>
        <v>26.6</v>
      </c>
      <c r="F13" s="71">
        <f>E13+0.7</f>
        <v>27.3</v>
      </c>
      <c r="G13" s="71">
        <f>F13+0.6</f>
        <v>27.9</v>
      </c>
      <c r="I13" s="73" t="s">
        <v>221</v>
      </c>
      <c r="J13" s="73" t="s">
        <v>221</v>
      </c>
      <c r="K13" s="73" t="s">
        <v>221</v>
      </c>
      <c r="L13" s="73" t="s">
        <v>221</v>
      </c>
      <c r="M13" s="73" t="s">
        <v>221</v>
      </c>
      <c r="N13" s="73" t="s">
        <v>221</v>
      </c>
    </row>
    <row r="14" customHeight="1" spans="1:14">
      <c r="A14" s="70" t="s">
        <v>239</v>
      </c>
      <c r="B14" s="71">
        <f>C14-0.9</f>
        <v>43.7</v>
      </c>
      <c r="C14" s="71">
        <f>D14-0.9</f>
        <v>44.6</v>
      </c>
      <c r="D14" s="72">
        <v>45.5</v>
      </c>
      <c r="E14" s="71">
        <f t="shared" ref="E14:G14" si="2">D14+1.1</f>
        <v>46.6</v>
      </c>
      <c r="F14" s="71">
        <f t="shared" si="2"/>
        <v>47.7</v>
      </c>
      <c r="G14" s="71">
        <f t="shared" si="2"/>
        <v>48.8</v>
      </c>
      <c r="I14" s="73" t="s">
        <v>221</v>
      </c>
      <c r="J14" s="73" t="s">
        <v>221</v>
      </c>
      <c r="K14" s="73" t="s">
        <v>221</v>
      </c>
      <c r="L14" s="73" t="s">
        <v>221</v>
      </c>
      <c r="M14" s="73" t="s">
        <v>221</v>
      </c>
      <c r="N14" s="73" t="s">
        <v>221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4" sqref="E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5" t="s">
        <v>254</v>
      </c>
      <c r="O2" s="5" t="s">
        <v>255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8"/>
      <c r="O3" s="8"/>
    </row>
    <row r="4" s="56" customFormat="1" ht="24" spans="1:15">
      <c r="A4" s="27">
        <v>1</v>
      </c>
      <c r="B4" s="27" t="s">
        <v>257</v>
      </c>
      <c r="C4" s="358" t="s">
        <v>258</v>
      </c>
      <c r="D4" s="359" t="s">
        <v>259</v>
      </c>
      <c r="E4" s="360" t="s">
        <v>63</v>
      </c>
      <c r="F4" s="358" t="s">
        <v>260</v>
      </c>
      <c r="G4" s="27" t="s">
        <v>66</v>
      </c>
      <c r="H4" s="27" t="s">
        <v>66</v>
      </c>
      <c r="I4" s="27">
        <v>2</v>
      </c>
      <c r="J4" s="27">
        <v>1</v>
      </c>
      <c r="K4" s="27">
        <v>2</v>
      </c>
      <c r="L4" s="27">
        <v>1</v>
      </c>
      <c r="M4" s="27">
        <v>3</v>
      </c>
      <c r="N4" s="27">
        <v>9</v>
      </c>
      <c r="O4" s="27" t="s">
        <v>261</v>
      </c>
    </row>
    <row r="5" s="56" customFormat="1" ht="24" spans="1:15">
      <c r="A5" s="27">
        <v>2</v>
      </c>
      <c r="B5" s="27">
        <v>1133</v>
      </c>
      <c r="C5" s="358" t="s">
        <v>258</v>
      </c>
      <c r="D5" s="359" t="s">
        <v>262</v>
      </c>
      <c r="E5" s="360" t="s">
        <v>63</v>
      </c>
      <c r="F5" s="358" t="s">
        <v>260</v>
      </c>
      <c r="G5" s="27" t="s">
        <v>66</v>
      </c>
      <c r="H5" s="27" t="s">
        <v>66</v>
      </c>
      <c r="I5" s="27">
        <v>2</v>
      </c>
      <c r="J5" s="27">
        <v>1</v>
      </c>
      <c r="K5" s="27">
        <v>2</v>
      </c>
      <c r="L5" s="27">
        <v>1</v>
      </c>
      <c r="M5" s="27">
        <v>3</v>
      </c>
      <c r="N5" s="27">
        <v>9</v>
      </c>
      <c r="O5" s="27" t="s">
        <v>261</v>
      </c>
    </row>
    <row r="6" spans="1:15">
      <c r="A6" s="11"/>
      <c r="B6" s="17"/>
      <c r="C6" s="18"/>
      <c r="D6" s="48"/>
      <c r="E6" s="19"/>
      <c r="F6" s="18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2" customFormat="1" ht="20.4" spans="1:15">
      <c r="A11" s="20" t="s">
        <v>263</v>
      </c>
      <c r="B11" s="21"/>
      <c r="C11" s="21"/>
      <c r="D11" s="22"/>
      <c r="E11" s="23"/>
      <c r="F11" s="36"/>
      <c r="G11" s="36"/>
      <c r="H11" s="36"/>
      <c r="I11" s="31"/>
      <c r="J11" s="20" t="s">
        <v>264</v>
      </c>
      <c r="K11" s="21"/>
      <c r="L11" s="21"/>
      <c r="M11" s="22"/>
      <c r="N11" s="21"/>
      <c r="O11" s="24"/>
    </row>
    <row r="12" spans="1:15">
      <c r="A12" s="25" t="s">
        <v>265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topLeftCell="B1" workbookViewId="0">
      <selection activeCell="B4" sqref="B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267</v>
      </c>
      <c r="H2" s="4"/>
      <c r="I2" s="4" t="s">
        <v>268</v>
      </c>
      <c r="J2" s="4"/>
      <c r="K2" s="6" t="s">
        <v>269</v>
      </c>
      <c r="L2" s="52" t="s">
        <v>270</v>
      </c>
      <c r="M2" s="7" t="s">
        <v>271</v>
      </c>
    </row>
    <row r="3" s="1" customFormat="1" ht="16.8" spans="1:13">
      <c r="A3" s="4"/>
      <c r="B3" s="8"/>
      <c r="C3" s="8"/>
      <c r="D3" s="8"/>
      <c r="E3" s="8"/>
      <c r="F3" s="8"/>
      <c r="G3" s="4" t="s">
        <v>272</v>
      </c>
      <c r="H3" s="4" t="s">
        <v>273</v>
      </c>
      <c r="I3" s="4" t="s">
        <v>272</v>
      </c>
      <c r="J3" s="4" t="s">
        <v>273</v>
      </c>
      <c r="K3" s="9"/>
      <c r="L3" s="53"/>
      <c r="M3" s="10"/>
    </row>
    <row r="4" ht="48" spans="1:13">
      <c r="A4" s="11">
        <v>1</v>
      </c>
      <c r="B4" s="358" t="s">
        <v>260</v>
      </c>
      <c r="C4" s="27" t="s">
        <v>257</v>
      </c>
      <c r="D4" s="358" t="s">
        <v>258</v>
      </c>
      <c r="E4" s="359" t="s">
        <v>259</v>
      </c>
      <c r="F4" s="360" t="s">
        <v>63</v>
      </c>
      <c r="G4" s="17">
        <v>0.2</v>
      </c>
      <c r="H4" s="17">
        <v>0.2</v>
      </c>
      <c r="I4" s="17">
        <v>0.4</v>
      </c>
      <c r="J4" s="17">
        <v>0.3</v>
      </c>
      <c r="K4" s="17">
        <v>1.2</v>
      </c>
      <c r="L4" s="17"/>
      <c r="M4" s="17" t="s">
        <v>261</v>
      </c>
    </row>
    <row r="5" ht="48" spans="1:13">
      <c r="A5" s="11"/>
      <c r="B5" s="358" t="s">
        <v>260</v>
      </c>
      <c r="C5" s="27">
        <v>1133</v>
      </c>
      <c r="D5" s="358" t="s">
        <v>258</v>
      </c>
      <c r="E5" s="359" t="s">
        <v>262</v>
      </c>
      <c r="F5" s="360" t="s">
        <v>63</v>
      </c>
      <c r="G5" s="17">
        <v>0.2</v>
      </c>
      <c r="H5" s="17">
        <v>0.2</v>
      </c>
      <c r="I5" s="17">
        <v>0.4</v>
      </c>
      <c r="J5" s="17">
        <v>0.3</v>
      </c>
      <c r="K5" s="17">
        <v>1.2</v>
      </c>
      <c r="L5" s="17"/>
      <c r="M5" s="17" t="s">
        <v>261</v>
      </c>
    </row>
    <row r="6" spans="1:13">
      <c r="A6" s="11"/>
      <c r="B6" s="18"/>
      <c r="C6" s="17"/>
      <c r="D6" s="18"/>
      <c r="E6" s="48"/>
      <c r="F6" s="19"/>
      <c r="G6" s="17"/>
      <c r="H6" s="17"/>
      <c r="I6" s="17"/>
      <c r="J6" s="17"/>
      <c r="K6" s="17"/>
      <c r="L6" s="17"/>
      <c r="M6" s="17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2" customFormat="1" ht="20.4" spans="1:13">
      <c r="A11" s="20" t="s">
        <v>263</v>
      </c>
      <c r="B11" s="21"/>
      <c r="C11" s="21"/>
      <c r="D11" s="21"/>
      <c r="E11" s="22"/>
      <c r="F11" s="23"/>
      <c r="G11" s="31"/>
      <c r="H11" s="20" t="s">
        <v>264</v>
      </c>
      <c r="I11" s="21"/>
      <c r="J11" s="21"/>
      <c r="K11" s="22"/>
      <c r="L11" s="54"/>
      <c r="M11" s="24"/>
    </row>
    <row r="12" spans="1:13">
      <c r="A12" s="55" t="s">
        <v>274</v>
      </c>
      <c r="B12" s="5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C4" sqref="C4:F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276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7" t="s">
        <v>277</v>
      </c>
      <c r="H2" s="38"/>
      <c r="I2" s="39"/>
      <c r="J2" s="37" t="s">
        <v>278</v>
      </c>
      <c r="K2" s="38"/>
      <c r="L2" s="39"/>
      <c r="M2" s="37" t="s">
        <v>279</v>
      </c>
      <c r="N2" s="38"/>
      <c r="O2" s="39"/>
      <c r="P2" s="37" t="s">
        <v>280</v>
      </c>
      <c r="Q2" s="38"/>
      <c r="R2" s="39"/>
      <c r="S2" s="38" t="s">
        <v>281</v>
      </c>
      <c r="T2" s="38"/>
      <c r="U2" s="39"/>
      <c r="V2" s="33" t="s">
        <v>282</v>
      </c>
      <c r="W2" s="33" t="s">
        <v>255</v>
      </c>
    </row>
    <row r="3" s="1" customFormat="1" ht="16.8" spans="1:23">
      <c r="A3" s="8"/>
      <c r="B3" s="40"/>
      <c r="C3" s="40"/>
      <c r="D3" s="40"/>
      <c r="E3" s="40"/>
      <c r="F3" s="40"/>
      <c r="G3" s="4" t="s">
        <v>283</v>
      </c>
      <c r="H3" s="4" t="s">
        <v>68</v>
      </c>
      <c r="I3" s="4" t="s">
        <v>246</v>
      </c>
      <c r="J3" s="4" t="s">
        <v>283</v>
      </c>
      <c r="K3" s="4" t="s">
        <v>68</v>
      </c>
      <c r="L3" s="4" t="s">
        <v>246</v>
      </c>
      <c r="M3" s="4" t="s">
        <v>283</v>
      </c>
      <c r="N3" s="4" t="s">
        <v>68</v>
      </c>
      <c r="O3" s="4" t="s">
        <v>246</v>
      </c>
      <c r="P3" s="4" t="s">
        <v>283</v>
      </c>
      <c r="Q3" s="4" t="s">
        <v>68</v>
      </c>
      <c r="R3" s="4" t="s">
        <v>246</v>
      </c>
      <c r="S3" s="4" t="s">
        <v>283</v>
      </c>
      <c r="T3" s="4" t="s">
        <v>68</v>
      </c>
      <c r="U3" s="4" t="s">
        <v>246</v>
      </c>
      <c r="V3" s="41"/>
      <c r="W3" s="41"/>
    </row>
    <row r="4" ht="72" spans="1:23">
      <c r="A4" s="42" t="s">
        <v>284</v>
      </c>
      <c r="B4" s="358" t="s">
        <v>260</v>
      </c>
      <c r="C4" s="27" t="s">
        <v>257</v>
      </c>
      <c r="D4" s="358" t="s">
        <v>258</v>
      </c>
      <c r="E4" s="359" t="s">
        <v>259</v>
      </c>
      <c r="F4" s="360" t="s">
        <v>63</v>
      </c>
      <c r="G4" s="361" t="s">
        <v>285</v>
      </c>
      <c r="H4" s="362" t="s">
        <v>286</v>
      </c>
      <c r="I4" s="361" t="s">
        <v>287</v>
      </c>
      <c r="J4" s="361" t="s">
        <v>288</v>
      </c>
      <c r="K4" s="362" t="s">
        <v>289</v>
      </c>
      <c r="L4" s="361" t="s">
        <v>287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36" spans="1:23">
      <c r="A5" s="45"/>
      <c r="B5" s="358" t="s">
        <v>260</v>
      </c>
      <c r="C5" s="27">
        <v>1133</v>
      </c>
      <c r="D5" s="358" t="s">
        <v>258</v>
      </c>
      <c r="E5" s="359" t="s">
        <v>262</v>
      </c>
      <c r="F5" s="360" t="s">
        <v>63</v>
      </c>
      <c r="G5" s="37" t="s">
        <v>290</v>
      </c>
      <c r="H5" s="38"/>
      <c r="I5" s="39"/>
      <c r="J5" s="37" t="s">
        <v>291</v>
      </c>
      <c r="K5" s="38"/>
      <c r="L5" s="39"/>
      <c r="M5" s="37" t="s">
        <v>292</v>
      </c>
      <c r="N5" s="38"/>
      <c r="O5" s="39"/>
      <c r="P5" s="37" t="s">
        <v>293</v>
      </c>
      <c r="Q5" s="38"/>
      <c r="R5" s="39"/>
      <c r="S5" s="38" t="s">
        <v>294</v>
      </c>
      <c r="T5" s="38"/>
      <c r="U5" s="39"/>
      <c r="V5" s="17"/>
      <c r="W5" s="17"/>
    </row>
    <row r="6" spans="1:23">
      <c r="A6" s="45"/>
      <c r="B6" s="18"/>
      <c r="C6" s="17"/>
      <c r="D6" s="18"/>
      <c r="E6" s="46"/>
      <c r="F6" s="15"/>
      <c r="G6" s="4" t="s">
        <v>283</v>
      </c>
      <c r="H6" s="4" t="s">
        <v>68</v>
      </c>
      <c r="I6" s="4" t="s">
        <v>246</v>
      </c>
      <c r="J6" s="4" t="s">
        <v>283</v>
      </c>
      <c r="K6" s="4" t="s">
        <v>68</v>
      </c>
      <c r="L6" s="4" t="s">
        <v>246</v>
      </c>
      <c r="M6" s="4" t="s">
        <v>283</v>
      </c>
      <c r="N6" s="4" t="s">
        <v>68</v>
      </c>
      <c r="O6" s="4" t="s">
        <v>246</v>
      </c>
      <c r="P6" s="4" t="s">
        <v>283</v>
      </c>
      <c r="Q6" s="4" t="s">
        <v>68</v>
      </c>
      <c r="R6" s="4" t="s">
        <v>246</v>
      </c>
      <c r="S6" s="4" t="s">
        <v>283</v>
      </c>
      <c r="T6" s="4" t="s">
        <v>68</v>
      </c>
      <c r="U6" s="4" t="s">
        <v>246</v>
      </c>
      <c r="V6" s="17"/>
      <c r="W6" s="17"/>
    </row>
    <row r="7" spans="1:23">
      <c r="A7" s="47"/>
      <c r="B7" s="18"/>
      <c r="C7" s="17"/>
      <c r="D7" s="18"/>
      <c r="E7" s="48"/>
      <c r="F7" s="19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9" t="s">
        <v>295</v>
      </c>
      <c r="B8" s="49"/>
      <c r="C8" s="49"/>
      <c r="D8" s="49"/>
      <c r="E8" s="49"/>
      <c r="F8" s="49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>
      <c r="A9" s="50"/>
      <c r="B9" s="51"/>
      <c r="C9" s="51"/>
      <c r="D9" s="51"/>
      <c r="E9" s="51"/>
      <c r="F9" s="5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9" t="s">
        <v>296</v>
      </c>
      <c r="B10" s="51"/>
      <c r="C10" s="51"/>
      <c r="D10" s="51"/>
      <c r="E10" s="51"/>
      <c r="F10" s="51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50"/>
      <c r="B11" s="50"/>
      <c r="C11" s="50"/>
      <c r="D11" s="50"/>
      <c r="E11" s="50"/>
      <c r="F11" s="5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49" t="s">
        <v>297</v>
      </c>
      <c r="B12" s="49"/>
      <c r="C12" s="49"/>
      <c r="D12" s="49"/>
      <c r="E12" s="49"/>
      <c r="F12" s="49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0"/>
      <c r="B13" s="51"/>
      <c r="C13" s="51"/>
      <c r="D13" s="51"/>
      <c r="E13" s="51"/>
      <c r="F13" s="51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49" t="s">
        <v>298</v>
      </c>
      <c r="B14" s="51"/>
      <c r="C14" s="51"/>
      <c r="D14" s="51"/>
      <c r="E14" s="51"/>
      <c r="F14" s="5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0"/>
      <c r="B15" s="50"/>
      <c r="C15" s="50"/>
      <c r="D15" s="50"/>
      <c r="E15" s="50"/>
      <c r="F15" s="5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20" t="s">
        <v>263</v>
      </c>
      <c r="B17" s="21"/>
      <c r="C17" s="21"/>
      <c r="D17" s="21"/>
      <c r="E17" s="22"/>
      <c r="F17" s="23"/>
      <c r="G17" s="31"/>
      <c r="H17" s="36"/>
      <c r="I17" s="36"/>
      <c r="J17" s="20" t="s">
        <v>299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1"/>
      <c r="W17" s="24"/>
    </row>
    <row r="18" spans="1:23">
      <c r="A18" s="25" t="s">
        <v>300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2026-02-27T17:40:20Z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