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27" firstSheet="1" activeTab="2"/>
  </bookViews>
  <sheets>
    <sheet name="工作内容" sheetId="1" r:id="rId1"/>
    <sheet name="AQL2.5验货" sheetId="2" r:id="rId2"/>
    <sheet name="尾期" sheetId="5" r:id="rId3"/>
    <sheet name="验货尺寸表" sheetId="6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<sst xmlns="http://schemas.openxmlformats.org/spreadsheetml/2006/main" count="439" uniqueCount="238">
  <si>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</si>
  <si>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</si>
  <si>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</si>
  <si>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</si>
  <si>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</si>
  <si>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</si>
  <si>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</si>
  <si>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</si>
  <si>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</si>
  <si>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</si>
  <si>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</si>
  <si>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</si>
  <si>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</si>
  <si>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</si>
  <si>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</si>
  <si>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</si>
  <si>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</si>
  <si>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</si>
  <si>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</si>
  <si>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</si>
  <si>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</si>
  <si>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</si>
  <si>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</si>
  <si>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</si>
  <si>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</si>
  <si>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</si>
  <si>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</si>
  <si>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</si>
  <si>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</si>
  <si>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</si>
  <si>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</si>
  <si>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</si>
  <si>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</si>
  <si>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</si>
  <si>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</si>
  <si>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</si>
  <si>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</si>
  <si>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</si>
  <si>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</si>
  <si>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</si>
  <si>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</si>
  <si>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</si>
  <si>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</si>
  <si>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</si>
  <si>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</si>
  <si>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</si>
  <si>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</si>
  <si>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</si>
  <si>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</si>
  <si>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</si>
  <si>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</si>
  <si>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</si>
  <si>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</si>
  <si>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</si>
  <si>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期货</t>
  </si>
  <si>
    <t>款号</t>
  </si>
  <si>
    <t>QAMMAO83727</t>
  </si>
  <si>
    <t>产品名称</t>
  </si>
  <si>
    <t>儿童七分裤</t>
  </si>
  <si>
    <t>生产工厂</t>
  </si>
  <si>
    <t>通渭</t>
  </si>
  <si>
    <t>订单数量</t>
  </si>
  <si>
    <t>合同日期</t>
  </si>
  <si>
    <t>检验资料确认</t>
  </si>
  <si>
    <t>色/号型数</t>
  </si>
  <si>
    <t>交货形式</t>
  </si>
  <si>
    <t>面料第三方合格报告</t>
  </si>
  <si>
    <t>有</t>
  </si>
  <si>
    <t>无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</si>
  <si>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</si>
  <si>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</si>
  <si>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</si>
  <si>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</si>
  <si>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</si>
  <si>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</si>
  <si>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</si>
  <si>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</si>
  <si>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</si>
  <si>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</si>
  <si>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</si>
  <si>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</si>
  <si>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</si>
  <si>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</si>
  <si>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</si>
  <si>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</si>
  <si>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</si>
  <si>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</si>
  <si>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</si>
  <si>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</si>
  <si>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</si>
  <si>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</si>
  <si>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</si>
  <si>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</si>
  <si>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</si>
  <si>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</si>
  <si>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</si>
  <si>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</si>
  <si>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</si>
  <si>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</si>
  <si>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</si>
  <si>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</si>
  <si>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</si>
  <si>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</si>
  <si>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</si>
  <si>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</si>
  <si>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</si>
  <si>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</si>
  <si>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青亚麻43</t>
  </si>
  <si>
    <t>暗夜黑3.5.8.12.15.17.</t>
  </si>
  <si>
    <t>②规格异常情况</t>
  </si>
  <si>
    <t>情况说明：</t>
  </si>
  <si>
    <t xml:space="preserve">【问题点描述】  </t>
  </si>
  <si>
    <t>1.底档开线1</t>
  </si>
  <si>
    <t>2.脏污1件，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</si>
  <si>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</si>
  <si>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</si>
  <si>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</si>
  <si>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</si>
  <si>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</si>
  <si>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</si>
  <si>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</si>
  <si>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</si>
  <si>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此次出货1668件，按照探路者要求抽箱验货125件，未超标，同意出货。</t>
  </si>
  <si>
    <t>检验部门</t>
  </si>
  <si>
    <t>服装QC部门</t>
  </si>
  <si>
    <t>检验人</t>
  </si>
  <si>
    <t>杨金林</t>
  </si>
  <si>
    <t>查验时间</t>
  </si>
  <si>
    <t>工厂负责人</t>
  </si>
  <si>
    <t>李晓龙</t>
  </si>
  <si>
    <t>品名</t>
  </si>
  <si>
    <t>部位名称</t>
  </si>
  <si>
    <t>样品规格  SAMPLE SPEC</t>
  </si>
  <si>
    <t>青亚麻</t>
  </si>
  <si>
    <t>暗夜黑</t>
  </si>
  <si>
    <t>号型</t>
  </si>
  <si>
    <t>120/56</t>
  </si>
  <si>
    <t>130/59</t>
  </si>
  <si>
    <t>140/57</t>
  </si>
  <si>
    <t>150/63</t>
  </si>
  <si>
    <t>160/69</t>
  </si>
  <si>
    <t>170/75</t>
  </si>
  <si>
    <t>裤外侧长</t>
  </si>
  <si>
    <t>-0.8-√</t>
  </si>
  <si>
    <t>-1-0.8</t>
  </si>
  <si>
    <t>-1.-1</t>
  </si>
  <si>
    <t>-1-0.5</t>
  </si>
  <si>
    <t>-0.5-0.8</t>
  </si>
  <si>
    <t>全松紧腰围 平量</t>
  </si>
  <si>
    <t>√√</t>
  </si>
  <si>
    <t>臀围</t>
  </si>
  <si>
    <r>
      <rPr>
        <b/>
        <sz val="12"/>
        <rFont val="仿宋_GB2312"/>
        <charset val="0"/>
      </rPr>
      <t>腿围</t>
    </r>
    <r>
      <rPr>
        <b/>
        <sz val="12"/>
        <rFont val="Microsoft YaHei UI"/>
        <charset val="134"/>
      </rPr>
      <t>/2</t>
    </r>
  </si>
  <si>
    <t>脚口/2</t>
  </si>
  <si>
    <t>前裆长</t>
  </si>
  <si>
    <t>后裆长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</si>
  <si>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</si>
  <si>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</si>
  <si>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</si>
  <si>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</si>
  <si>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</si>
  <si>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</si>
  <si>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</si>
  <si>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</si>
  <si>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</si>
  <si>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</si>
  <si>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</si>
  <si>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</si>
  <si>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</si>
  <si>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</si>
  <si>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</si>
  <si>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</si>
  <si>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</si>
  <si>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FK60150</t>
  </si>
  <si>
    <t>20SS青亚麻/H11//</t>
  </si>
  <si>
    <t>宇邦</t>
  </si>
  <si>
    <t>YES</t>
  </si>
  <si>
    <t>制表时间：10-30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</si>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</sst>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微软雅黑"/>
      <charset val="134"/>
    </font>
    <font>
      <sz val="8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2"/>
      <name val="仿宋_GB2312"/>
      <charset val="0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name val="微软雅黑"/>
      <charset val="134"/>
    </font>
    <font>
      <sz val="10"/>
      <name val="黑体"/>
      <charset val="134"/>
    </font>
    <font>
      <b/>
      <sz val="11"/>
      <name val="仿宋_GB2312"/>
      <charset val="0"/>
    </font>
    <font>
      <b/>
      <sz val="12"/>
      <color rgb="FFFF0000"/>
      <name val="仿宋_GB2312"/>
      <charset val="0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2"/>
      <name val="新細明體"/>
      <charset val="134"/>
    </font>
    <font>
      <b/>
      <sz val="12"/>
      <name val="Microsoft YaHei U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8" borderId="4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49" applyNumberFormat="0" applyFill="0" applyAlignment="0" applyProtection="0">
      <alignment vertical="center"/>
    </xf>
    <xf numFmtId="0" fontId="42" fillId="0" borderId="49" applyNumberFormat="0" applyFill="0" applyAlignment="0" applyProtection="0">
      <alignment vertical="center"/>
    </xf>
    <xf numFmtId="0" fontId="43" fillId="0" borderId="5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51" applyNumberFormat="0" applyAlignment="0" applyProtection="0">
      <alignment vertical="center"/>
    </xf>
    <xf numFmtId="0" fontId="45" fillId="10" borderId="52" applyNumberFormat="0" applyAlignment="0" applyProtection="0">
      <alignment vertical="center"/>
    </xf>
    <xf numFmtId="0" fontId="46" fillId="10" borderId="51" applyNumberFormat="0" applyAlignment="0" applyProtection="0">
      <alignment vertical="center"/>
    </xf>
    <xf numFmtId="0" fontId="47" fillId="11" borderId="53" applyNumberFormat="0" applyAlignment="0" applyProtection="0">
      <alignment vertical="center"/>
    </xf>
    <xf numFmtId="0" fontId="48" fillId="0" borderId="54" applyNumberFormat="0" applyFill="0" applyAlignment="0" applyProtection="0">
      <alignment vertical="center"/>
    </xf>
    <xf numFmtId="0" fontId="49" fillId="0" borderId="55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11" fillId="0" borderId="0"/>
    <xf numFmtId="0" fontId="35" fillId="0" borderId="0">
      <alignment vertical="center"/>
    </xf>
    <xf numFmtId="0" fontId="18" fillId="0" borderId="0">
      <alignment vertical="center"/>
    </xf>
    <xf numFmtId="0" fontId="12" fillId="0" borderId="0">
      <alignment horizontal="center" vertical="center"/>
    </xf>
    <xf numFmtId="0" fontId="55" fillId="0" borderId="0">
      <alignment horizontal="center" vertical="center"/>
    </xf>
    <xf numFmtId="0" fontId="56" fillId="0" borderId="0" applyProtection="0">
      <alignment vertical="center"/>
    </xf>
    <xf numFmtId="0" fontId="12" fillId="0" borderId="0">
      <alignment horizontal="center" vertical="center"/>
    </xf>
  </cellStyleXfs>
  <cellXfs count="1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14" fontId="6" fillId="0" borderId="2" xfId="56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2" fillId="0" borderId="9" xfId="57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2" fillId="0" borderId="10" xfId="57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3" fillId="0" borderId="0" xfId="54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4" fillId="0" borderId="0" xfId="55" applyFont="1" applyBorder="1" applyAlignment="1">
      <alignment horizontal="center" vertical="center" wrapText="1"/>
    </xf>
    <xf numFmtId="0" fontId="14" fillId="0" borderId="11" xfId="55" applyFont="1" applyBorder="1" applyAlignment="1">
      <alignment horizontal="center" vertical="center" wrapText="1"/>
    </xf>
    <xf numFmtId="0" fontId="13" fillId="0" borderId="11" xfId="54" applyFont="1" applyBorder="1" applyAlignment="1">
      <alignment horizontal="center" vertical="center" wrapText="1"/>
    </xf>
    <xf numFmtId="0" fontId="13" fillId="0" borderId="12" xfId="54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2" xfId="56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15" fillId="3" borderId="0" xfId="51" applyFont="1" applyFill="1"/>
    <xf numFmtId="0" fontId="16" fillId="3" borderId="13" xfId="50" applyFont="1" applyFill="1" applyBorder="1" applyAlignment="1">
      <alignment horizontal="left" vertical="center"/>
    </xf>
    <xf numFmtId="0" fontId="15" fillId="3" borderId="14" xfId="50" applyFont="1" applyFill="1" applyBorder="1" applyAlignment="1">
      <alignment horizontal="center" vertical="center"/>
    </xf>
    <xf numFmtId="0" fontId="16" fillId="3" borderId="14" xfId="50" applyFont="1" applyFill="1" applyBorder="1" applyAlignment="1">
      <alignment vertical="center"/>
    </xf>
    <xf numFmtId="0" fontId="15" fillId="3" borderId="14" xfId="51" applyFont="1" applyFill="1" applyBorder="1" applyAlignment="1">
      <alignment horizontal="center"/>
    </xf>
    <xf numFmtId="0" fontId="16" fillId="3" borderId="14" xfId="50" applyFont="1" applyFill="1" applyBorder="1" applyAlignment="1">
      <alignment horizontal="left" vertical="center"/>
    </xf>
    <xf numFmtId="0" fontId="16" fillId="3" borderId="15" xfId="51" applyFont="1" applyFill="1" applyBorder="1" applyAlignment="1" applyProtection="1">
      <alignment horizontal="center" vertical="center"/>
    </xf>
    <xf numFmtId="0" fontId="16" fillId="3" borderId="2" xfId="51" applyFont="1" applyFill="1" applyBorder="1" applyAlignment="1">
      <alignment horizontal="center" vertical="center"/>
    </xf>
    <xf numFmtId="0" fontId="15" fillId="3" borderId="2" xfId="51" applyFont="1" applyFill="1" applyBorder="1" applyAlignment="1">
      <alignment horizontal="center"/>
    </xf>
    <xf numFmtId="0" fontId="16" fillId="3" borderId="2" xfId="51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76" fontId="18" fillId="3" borderId="2" xfId="0" applyNumberFormat="1" applyFont="1" applyFill="1" applyBorder="1" applyAlignment="1">
      <alignment horizontal="center"/>
    </xf>
    <xf numFmtId="177" fontId="19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49" fontId="22" fillId="3" borderId="2" xfId="53" applyNumberFormat="1" applyFont="1" applyFill="1" applyBorder="1" applyAlignment="1">
      <alignment horizontal="center"/>
    </xf>
    <xf numFmtId="49" fontId="22" fillId="0" borderId="2" xfId="53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11" fillId="0" borderId="0" xfId="50" applyFill="1" applyBorder="1" applyAlignment="1">
      <alignment horizontal="left" vertical="center"/>
    </xf>
    <xf numFmtId="0" fontId="11" fillId="0" borderId="0" xfId="50" applyFont="1" applyFill="1" applyAlignment="1">
      <alignment horizontal="left" vertical="center"/>
    </xf>
    <xf numFmtId="0" fontId="11" fillId="0" borderId="0" xfId="50" applyFill="1" applyAlignment="1">
      <alignment horizontal="left" vertical="center"/>
    </xf>
    <xf numFmtId="0" fontId="26" fillId="0" borderId="16" xfId="50" applyFont="1" applyFill="1" applyBorder="1" applyAlignment="1">
      <alignment horizontal="center" vertical="top"/>
    </xf>
    <xf numFmtId="0" fontId="27" fillId="0" borderId="17" xfId="50" applyFont="1" applyFill="1" applyBorder="1" applyAlignment="1">
      <alignment horizontal="left" vertical="center"/>
    </xf>
    <xf numFmtId="0" fontId="28" fillId="0" borderId="18" xfId="50" applyFont="1" applyFill="1" applyBorder="1" applyAlignment="1">
      <alignment horizontal="center" vertical="center"/>
    </xf>
    <xf numFmtId="0" fontId="27" fillId="0" borderId="18" xfId="50" applyFont="1" applyFill="1" applyBorder="1" applyAlignment="1">
      <alignment horizontal="center" vertical="center"/>
    </xf>
    <xf numFmtId="0" fontId="29" fillId="0" borderId="18" xfId="50" applyFont="1" applyFill="1" applyBorder="1" applyAlignment="1">
      <alignment vertical="center"/>
    </xf>
    <xf numFmtId="0" fontId="27" fillId="0" borderId="18" xfId="50" applyFont="1" applyFill="1" applyBorder="1" applyAlignment="1">
      <alignment vertical="center"/>
    </xf>
    <xf numFmtId="0" fontId="29" fillId="0" borderId="18" xfId="50" applyFont="1" applyFill="1" applyBorder="1" applyAlignment="1">
      <alignment horizontal="center" vertical="center"/>
    </xf>
    <xf numFmtId="0" fontId="27" fillId="0" borderId="18" xfId="50" applyFont="1" applyFill="1" applyBorder="1" applyAlignment="1">
      <alignment horizontal="left" vertical="center"/>
    </xf>
    <xf numFmtId="0" fontId="29" fillId="0" borderId="19" xfId="50" applyFont="1" applyFill="1" applyBorder="1" applyAlignment="1">
      <alignment horizontal="center" vertical="center"/>
    </xf>
    <xf numFmtId="0" fontId="27" fillId="0" borderId="20" xfId="50" applyFont="1" applyFill="1" applyBorder="1" applyAlignment="1">
      <alignment vertical="center"/>
    </xf>
    <xf numFmtId="0" fontId="28" fillId="0" borderId="21" xfId="50" applyFont="1" applyFill="1" applyBorder="1" applyAlignment="1">
      <alignment horizontal="center" vertical="center"/>
    </xf>
    <xf numFmtId="0" fontId="27" fillId="0" borderId="21" xfId="50" applyFont="1" applyFill="1" applyBorder="1" applyAlignment="1">
      <alignment vertical="center"/>
    </xf>
    <xf numFmtId="58" fontId="29" fillId="0" borderId="21" xfId="50" applyNumberFormat="1" applyFont="1" applyFill="1" applyBorder="1" applyAlignment="1">
      <alignment horizontal="center" vertical="center"/>
    </xf>
    <xf numFmtId="0" fontId="29" fillId="0" borderId="21" xfId="50" applyFont="1" applyFill="1" applyBorder="1" applyAlignment="1">
      <alignment horizontal="center" vertical="center"/>
    </xf>
    <xf numFmtId="0" fontId="27" fillId="0" borderId="21" xfId="50" applyFont="1" applyFill="1" applyBorder="1" applyAlignment="1">
      <alignment horizontal="center" vertical="center"/>
    </xf>
    <xf numFmtId="0" fontId="27" fillId="0" borderId="22" xfId="50" applyFont="1" applyFill="1" applyBorder="1" applyAlignment="1">
      <alignment horizontal="center" vertical="center"/>
    </xf>
    <xf numFmtId="0" fontId="27" fillId="0" borderId="20" xfId="50" applyFont="1" applyFill="1" applyBorder="1" applyAlignment="1">
      <alignment horizontal="left" vertical="center"/>
    </xf>
    <xf numFmtId="0" fontId="28" fillId="0" borderId="21" xfId="50" applyFont="1" applyBorder="1" applyAlignment="1">
      <alignment vertical="center"/>
    </xf>
    <xf numFmtId="0" fontId="28" fillId="0" borderId="22" xfId="50" applyFont="1" applyBorder="1" applyAlignment="1">
      <alignment vertical="center"/>
    </xf>
    <xf numFmtId="0" fontId="27" fillId="0" borderId="21" xfId="50" applyFont="1" applyFill="1" applyBorder="1" applyAlignment="1">
      <alignment horizontal="left" vertical="center"/>
    </xf>
    <xf numFmtId="0" fontId="29" fillId="0" borderId="21" xfId="50" applyFont="1" applyFill="1" applyBorder="1" applyAlignment="1">
      <alignment horizontal="left" vertical="center"/>
    </xf>
    <xf numFmtId="0" fontId="29" fillId="0" borderId="22" xfId="50" applyFont="1" applyFill="1" applyBorder="1" applyAlignment="1">
      <alignment horizontal="left" vertical="center"/>
    </xf>
    <xf numFmtId="0" fontId="27" fillId="0" borderId="23" xfId="50" applyFont="1" applyFill="1" applyBorder="1" applyAlignment="1">
      <alignment vertical="center"/>
    </xf>
    <xf numFmtId="0" fontId="28" fillId="0" borderId="24" xfId="50" applyFont="1" applyFill="1" applyBorder="1" applyAlignment="1">
      <alignment horizontal="right" vertical="center"/>
    </xf>
    <xf numFmtId="0" fontId="27" fillId="0" borderId="24" xfId="50" applyFont="1" applyFill="1" applyBorder="1" applyAlignment="1">
      <alignment vertical="center"/>
    </xf>
    <xf numFmtId="0" fontId="29" fillId="0" borderId="24" xfId="50" applyFont="1" applyFill="1" applyBorder="1" applyAlignment="1">
      <alignment vertical="center"/>
    </xf>
    <xf numFmtId="0" fontId="29" fillId="0" borderId="24" xfId="50" applyFont="1" applyFill="1" applyBorder="1" applyAlignment="1">
      <alignment horizontal="left" vertical="center"/>
    </xf>
    <xf numFmtId="0" fontId="27" fillId="0" borderId="24" xfId="50" applyFont="1" applyFill="1" applyBorder="1" applyAlignment="1">
      <alignment horizontal="left" vertical="center"/>
    </xf>
    <xf numFmtId="0" fontId="29" fillId="0" borderId="25" xfId="50" applyFont="1" applyFill="1" applyBorder="1" applyAlignment="1">
      <alignment horizontal="left" vertical="center"/>
    </xf>
    <xf numFmtId="0" fontId="27" fillId="0" borderId="0" xfId="50" applyFont="1" applyFill="1" applyBorder="1" applyAlignment="1">
      <alignment vertical="center"/>
    </xf>
    <xf numFmtId="0" fontId="29" fillId="0" borderId="0" xfId="50" applyFont="1" applyFill="1" applyBorder="1" applyAlignment="1">
      <alignment vertical="center"/>
    </xf>
    <xf numFmtId="0" fontId="29" fillId="0" borderId="0" xfId="50" applyFont="1" applyFill="1" applyAlignment="1">
      <alignment horizontal="left" vertical="center"/>
    </xf>
    <xf numFmtId="0" fontId="27" fillId="0" borderId="17" xfId="50" applyFont="1" applyFill="1" applyBorder="1" applyAlignment="1">
      <alignment vertical="center"/>
    </xf>
    <xf numFmtId="0" fontId="27" fillId="0" borderId="26" xfId="50" applyFont="1" applyFill="1" applyBorder="1" applyAlignment="1">
      <alignment horizontal="left" vertical="center"/>
    </xf>
    <xf numFmtId="0" fontId="27" fillId="0" borderId="27" xfId="50" applyFont="1" applyFill="1" applyBorder="1" applyAlignment="1">
      <alignment horizontal="left" vertical="center"/>
    </xf>
    <xf numFmtId="0" fontId="27" fillId="0" borderId="28" xfId="50" applyFont="1" applyFill="1" applyBorder="1" applyAlignment="1">
      <alignment horizontal="left" vertical="center"/>
    </xf>
    <xf numFmtId="0" fontId="29" fillId="0" borderId="21" xfId="50" applyFont="1" applyFill="1" applyBorder="1" applyAlignment="1">
      <alignment vertical="center"/>
    </xf>
    <xf numFmtId="0" fontId="29" fillId="0" borderId="29" xfId="50" applyFont="1" applyFill="1" applyBorder="1" applyAlignment="1">
      <alignment horizontal="center" vertical="center"/>
    </xf>
    <xf numFmtId="0" fontId="29" fillId="0" borderId="30" xfId="50" applyFont="1" applyFill="1" applyBorder="1" applyAlignment="1">
      <alignment horizontal="center" vertical="center"/>
    </xf>
    <xf numFmtId="0" fontId="29" fillId="0" borderId="31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9" fillId="0" borderId="0" xfId="50" applyFont="1" applyFill="1" applyBorder="1" applyAlignment="1">
      <alignment horizontal="left" vertical="center"/>
    </xf>
    <xf numFmtId="0" fontId="27" fillId="0" borderId="19" xfId="50" applyFont="1" applyFill="1" applyBorder="1" applyAlignment="1">
      <alignment horizontal="left" vertical="center"/>
    </xf>
    <xf numFmtId="0" fontId="27" fillId="0" borderId="22" xfId="50" applyFont="1" applyFill="1" applyBorder="1" applyAlignment="1">
      <alignment horizontal="left" vertical="center"/>
    </xf>
    <xf numFmtId="0" fontId="29" fillId="0" borderId="20" xfId="50" applyFont="1" applyFill="1" applyBorder="1" applyAlignment="1">
      <alignment horizontal="left" vertical="center"/>
    </xf>
    <xf numFmtId="0" fontId="29" fillId="0" borderId="32" xfId="50" applyFont="1" applyFill="1" applyBorder="1" applyAlignment="1">
      <alignment horizontal="left" vertical="center"/>
    </xf>
    <xf numFmtId="0" fontId="29" fillId="0" borderId="30" xfId="50" applyFont="1" applyFill="1" applyBorder="1" applyAlignment="1">
      <alignment horizontal="left" vertical="center"/>
    </xf>
    <xf numFmtId="0" fontId="29" fillId="0" borderId="31" xfId="50" applyFont="1" applyFill="1" applyBorder="1" applyAlignment="1">
      <alignment horizontal="left" vertical="center"/>
    </xf>
    <xf numFmtId="0" fontId="29" fillId="0" borderId="20" xfId="50" applyFont="1" applyFill="1" applyBorder="1" applyAlignment="1">
      <alignment horizontal="left" vertical="center" wrapText="1"/>
    </xf>
    <xf numFmtId="0" fontId="29" fillId="0" borderId="21" xfId="50" applyFont="1" applyFill="1" applyBorder="1" applyAlignment="1">
      <alignment horizontal="left" vertical="center" wrapText="1"/>
    </xf>
    <xf numFmtId="0" fontId="29" fillId="0" borderId="22" xfId="50" applyFont="1" applyFill="1" applyBorder="1" applyAlignment="1">
      <alignment horizontal="left" vertical="center" wrapText="1"/>
    </xf>
    <xf numFmtId="0" fontId="27" fillId="0" borderId="23" xfId="50" applyFont="1" applyFill="1" applyBorder="1" applyAlignment="1">
      <alignment horizontal="left" vertical="center"/>
    </xf>
    <xf numFmtId="0" fontId="11" fillId="0" borderId="24" xfId="50" applyFill="1" applyBorder="1" applyAlignment="1">
      <alignment horizontal="center" vertical="center"/>
    </xf>
    <xf numFmtId="0" fontId="11" fillId="0" borderId="25" xfId="50" applyFill="1" applyBorder="1" applyAlignment="1">
      <alignment horizontal="center" vertical="center"/>
    </xf>
    <xf numFmtId="0" fontId="27" fillId="0" borderId="33" xfId="50" applyFont="1" applyFill="1" applyBorder="1" applyAlignment="1">
      <alignment horizontal="center" vertical="center"/>
    </xf>
    <xf numFmtId="0" fontId="27" fillId="0" borderId="34" xfId="50" applyFont="1" applyFill="1" applyBorder="1" applyAlignment="1">
      <alignment horizontal="left" vertical="center"/>
    </xf>
    <xf numFmtId="0" fontId="11" fillId="0" borderId="32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left" vertical="center"/>
    </xf>
    <xf numFmtId="0" fontId="11" fillId="0" borderId="31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29" fillId="0" borderId="35" xfId="50" applyFont="1" applyFill="1" applyBorder="1" applyAlignment="1">
      <alignment horizontal="left" vertical="center"/>
    </xf>
    <xf numFmtId="0" fontId="29" fillId="0" borderId="36" xfId="50" applyFont="1" applyFill="1" applyBorder="1" applyAlignment="1">
      <alignment horizontal="left" vertical="center"/>
    </xf>
    <xf numFmtId="0" fontId="29" fillId="0" borderId="37" xfId="50" applyFont="1" applyFill="1" applyBorder="1" applyAlignment="1">
      <alignment horizontal="left" vertical="center"/>
    </xf>
    <xf numFmtId="0" fontId="21" fillId="0" borderId="17" xfId="50" applyFont="1" applyFill="1" applyBorder="1" applyAlignment="1">
      <alignment horizontal="left" vertical="center"/>
    </xf>
    <xf numFmtId="0" fontId="21" fillId="0" borderId="18" xfId="50" applyFont="1" applyFill="1" applyBorder="1" applyAlignment="1">
      <alignment horizontal="left" vertical="center"/>
    </xf>
    <xf numFmtId="0" fontId="21" fillId="0" borderId="19" xfId="50" applyFont="1" applyFill="1" applyBorder="1" applyAlignment="1">
      <alignment horizontal="left" vertical="center"/>
    </xf>
    <xf numFmtId="0" fontId="27" fillId="0" borderId="29" xfId="50" applyFont="1" applyFill="1" applyBorder="1" applyAlignment="1">
      <alignment horizontal="left" vertical="center"/>
    </xf>
    <xf numFmtId="0" fontId="27" fillId="0" borderId="38" xfId="50" applyFont="1" applyFill="1" applyBorder="1" applyAlignment="1">
      <alignment horizontal="left" vertical="center"/>
    </xf>
    <xf numFmtId="0" fontId="29" fillId="0" borderId="24" xfId="50" applyFont="1" applyFill="1" applyBorder="1" applyAlignment="1">
      <alignment horizontal="center" vertical="center"/>
    </xf>
    <xf numFmtId="58" fontId="29" fillId="0" borderId="24" xfId="50" applyNumberFormat="1" applyFont="1" applyFill="1" applyBorder="1" applyAlignment="1">
      <alignment vertical="center"/>
    </xf>
    <xf numFmtId="0" fontId="27" fillId="0" borderId="24" xfId="50" applyFont="1" applyFill="1" applyBorder="1" applyAlignment="1">
      <alignment horizontal="center" vertical="center"/>
    </xf>
    <xf numFmtId="0" fontId="29" fillId="0" borderId="25" xfId="50" applyFont="1" applyFill="1" applyBorder="1" applyAlignment="1">
      <alignment horizontal="center" vertical="center"/>
    </xf>
    <xf numFmtId="0" fontId="30" fillId="0" borderId="39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1" fillId="0" borderId="42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5" borderId="2" xfId="0" applyFont="1" applyFill="1" applyBorder="1"/>
    <xf numFmtId="0" fontId="31" fillId="0" borderId="44" xfId="0" applyFont="1" applyBorder="1"/>
    <xf numFmtId="0" fontId="0" fillId="0" borderId="42" xfId="0" applyBorder="1"/>
    <xf numFmtId="0" fontId="0" fillId="5" borderId="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5" borderId="46" xfId="0" applyFill="1" applyBorder="1"/>
    <xf numFmtId="0" fontId="0" fillId="0" borderId="47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7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4" borderId="2" xfId="0" applyFont="1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11" fillId="3" borderId="2" xfId="0" applyFont="1" applyFill="1" applyBorder="1" applyAlignment="1" quotePrefix="1">
      <alignment horizontal="center"/>
    </xf>
    <xf numFmtId="176" fontId="18" fillId="3" borderId="2" xfId="0" applyNumberFormat="1" applyFont="1" applyFill="1" applyBorder="1" applyAlignment="1" quotePrefix="1">
      <alignment horizontal="center"/>
    </xf>
    <xf numFmtId="0" fontId="11" fillId="0" borderId="2" xfId="0" applyFont="1" applyFill="1" applyBorder="1" applyAlignment="1" quotePrefix="1">
      <alignment horizontal="center" vertical="center"/>
    </xf>
    <xf numFmtId="0" fontId="12" fillId="0" borderId="9" xfId="57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12" fillId="0" borderId="10" xfId="57" applyFont="1" applyFill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10 10" xfId="53"/>
    <cellStyle name="S13" xfId="54"/>
    <cellStyle name="S10" xfId="55"/>
    <cellStyle name="常规_10AW核价-润懋(35款已核，单耗未减)" xfId="56"/>
    <cellStyle name="S16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584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584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8</xdr:col>
      <xdr:colOff>901700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37155" y="0"/>
          <a:ext cx="40570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901700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86355" y="0"/>
          <a:ext cx="41078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901700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10155" y="0"/>
          <a:ext cx="41840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901700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37155" y="0"/>
          <a:ext cx="40570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901700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37155" y="0"/>
          <a:ext cx="40570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11</xdr:row>
      <xdr:rowOff>0</xdr:rowOff>
    </xdr:from>
    <xdr:to>
      <xdr:col>7</xdr:col>
      <xdr:colOff>244475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03705" y="3632200"/>
          <a:ext cx="4013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7</xdr:row>
      <xdr:rowOff>0</xdr:rowOff>
    </xdr:from>
    <xdr:to>
      <xdr:col>7</xdr:col>
      <xdr:colOff>244475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52905" y="2311400"/>
          <a:ext cx="4064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7</xdr:row>
      <xdr:rowOff>0</xdr:rowOff>
    </xdr:from>
    <xdr:to>
      <xdr:col>7</xdr:col>
      <xdr:colOff>244475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76705" y="2311400"/>
          <a:ext cx="4140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8</xdr:row>
      <xdr:rowOff>0</xdr:rowOff>
    </xdr:from>
    <xdr:to>
      <xdr:col>7</xdr:col>
      <xdr:colOff>244475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03705" y="2641600"/>
          <a:ext cx="4013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11</xdr:row>
      <xdr:rowOff>0</xdr:rowOff>
    </xdr:from>
    <xdr:to>
      <xdr:col>7</xdr:col>
      <xdr:colOff>244475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03705" y="3632200"/>
          <a:ext cx="4013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179" customWidth="1"/>
    <col min="3" max="3" width="10.1696428571429" customWidth="1"/>
  </cols>
  <sheetData>
    <row r="1" ht="21" customHeight="1" spans="1:2">
      <c r="A1" s="180"/>
      <c r="B1" s="181" t="s">
        <v>0</v>
      </c>
    </row>
    <row r="2" ht="18" spans="1:2">
      <c r="A2" s="11">
        <v>1</v>
      </c>
      <c r="B2" s="182" t="s">
        <v>1</v>
      </c>
    </row>
    <row r="3" ht="18" spans="1:2">
      <c r="A3" s="11">
        <v>2</v>
      </c>
      <c r="B3" s="182" t="s">
        <v>2</v>
      </c>
    </row>
    <row r="4" ht="18" spans="1:2">
      <c r="A4" s="11">
        <v>3</v>
      </c>
      <c r="B4" s="182" t="s">
        <v>3</v>
      </c>
    </row>
    <row r="5" ht="18" spans="1:2">
      <c r="A5" s="11">
        <v>4</v>
      </c>
      <c r="B5" s="182" t="s">
        <v>4</v>
      </c>
    </row>
    <row r="6" ht="18" spans="1:2">
      <c r="A6" s="11">
        <v>5</v>
      </c>
      <c r="B6" s="182" t="s">
        <v>5</v>
      </c>
    </row>
    <row r="7" ht="18" spans="1:2">
      <c r="A7" s="11">
        <v>6</v>
      </c>
      <c r="B7" s="182" t="s">
        <v>6</v>
      </c>
    </row>
    <row r="8" s="178" customFormat="1" ht="15" customHeight="1" spans="1:2">
      <c r="A8" s="183">
        <v>7</v>
      </c>
      <c r="B8" s="184" t="s">
        <v>7</v>
      </c>
    </row>
    <row r="9" ht="19" customHeight="1" spans="1:2">
      <c r="A9" s="180"/>
      <c r="B9" s="185" t="s">
        <v>8</v>
      </c>
    </row>
    <row r="10" ht="16" customHeight="1" spans="1:2">
      <c r="A10" s="11">
        <v>1</v>
      </c>
      <c r="B10" s="186" t="s">
        <v>9</v>
      </c>
    </row>
    <row r="11" ht="18" spans="1:2">
      <c r="A11" s="11">
        <v>2</v>
      </c>
      <c r="B11" s="182" t="s">
        <v>10</v>
      </c>
    </row>
    <row r="12" ht="36" spans="1:2">
      <c r="A12" s="11">
        <v>3</v>
      </c>
      <c r="B12" s="187" t="s">
        <v>11</v>
      </c>
    </row>
    <row r="13" ht="18" spans="1:2">
      <c r="A13" s="11">
        <v>4</v>
      </c>
      <c r="B13" s="188" t="s">
        <v>12</v>
      </c>
    </row>
    <row r="14" ht="18" spans="1:2">
      <c r="A14" s="11">
        <v>5</v>
      </c>
      <c r="B14" s="188" t="s">
        <v>13</v>
      </c>
    </row>
    <row r="15" ht="18" spans="1:2">
      <c r="A15" s="11">
        <v>6</v>
      </c>
      <c r="B15" s="188" t="s">
        <v>14</v>
      </c>
    </row>
    <row r="16" ht="18" spans="1:2">
      <c r="A16" s="11">
        <v>7</v>
      </c>
      <c r="B16" s="188" t="s">
        <v>15</v>
      </c>
    </row>
    <row r="17" ht="18" spans="1:2">
      <c r="A17" s="11">
        <v>8</v>
      </c>
      <c r="B17" s="188" t="s">
        <v>16</v>
      </c>
    </row>
    <row r="18" ht="18" spans="1:2">
      <c r="A18" s="11">
        <v>9</v>
      </c>
      <c r="B18" s="182" t="s">
        <v>17</v>
      </c>
    </row>
    <row r="19" spans="1:2">
      <c r="A19" s="11"/>
      <c r="B19" s="182"/>
    </row>
    <row r="20" ht="24" spans="1:2">
      <c r="A20" s="180"/>
      <c r="B20" s="181" t="s">
        <v>18</v>
      </c>
    </row>
    <row r="21" ht="18" spans="1:2">
      <c r="A21" s="11">
        <v>1</v>
      </c>
      <c r="B21" s="189" t="s">
        <v>19</v>
      </c>
    </row>
    <row r="22" ht="18" spans="1:2">
      <c r="A22" s="11">
        <v>2</v>
      </c>
      <c r="B22" s="182" t="s">
        <v>20</v>
      </c>
    </row>
    <row r="23" ht="18" spans="1:2">
      <c r="A23" s="11">
        <v>3</v>
      </c>
      <c r="B23" s="182" t="s">
        <v>21</v>
      </c>
    </row>
    <row r="24" ht="18" spans="1:2">
      <c r="A24" s="11">
        <v>4</v>
      </c>
      <c r="B24" s="182" t="s">
        <v>22</v>
      </c>
    </row>
    <row r="25" ht="36" spans="1:2">
      <c r="A25" s="11">
        <v>5</v>
      </c>
      <c r="B25" s="188" t="s">
        <v>23</v>
      </c>
    </row>
    <row r="26" ht="18" spans="1:2">
      <c r="A26" s="11">
        <v>6</v>
      </c>
      <c r="B26" s="188" t="s">
        <v>24</v>
      </c>
    </row>
    <row r="27" customFormat="1" ht="18" spans="1:2">
      <c r="A27" s="11">
        <v>7</v>
      </c>
      <c r="B27" s="182" t="s">
        <v>25</v>
      </c>
    </row>
    <row r="28" spans="1:2">
      <c r="A28" s="11"/>
      <c r="B28" s="182"/>
    </row>
    <row r="29" ht="24" spans="1:2">
      <c r="A29" s="180"/>
      <c r="B29" s="181" t="s">
        <v>26</v>
      </c>
    </row>
    <row r="30" ht="18" spans="1:2">
      <c r="A30" s="11">
        <v>1</v>
      </c>
      <c r="B30" s="189" t="s">
        <v>27</v>
      </c>
    </row>
    <row r="31" ht="18" spans="1:2">
      <c r="A31" s="11">
        <v>2</v>
      </c>
      <c r="B31" s="182" t="s">
        <v>28</v>
      </c>
    </row>
    <row r="32" ht="18" spans="1:2">
      <c r="A32" s="11">
        <v>3</v>
      </c>
      <c r="B32" s="182" t="s">
        <v>29</v>
      </c>
    </row>
    <row r="33" ht="36" spans="1:2">
      <c r="A33" s="11">
        <v>4</v>
      </c>
      <c r="B33" s="182" t="s">
        <v>30</v>
      </c>
    </row>
    <row r="34" ht="18" spans="1:2">
      <c r="A34" s="11">
        <v>5</v>
      </c>
      <c r="B34" s="182" t="s">
        <v>31</v>
      </c>
    </row>
    <row r="35" ht="18" spans="1:2">
      <c r="A35" s="11">
        <v>6</v>
      </c>
      <c r="B35" s="182" t="s">
        <v>32</v>
      </c>
    </row>
    <row r="36" customFormat="1" ht="18" spans="1:2">
      <c r="A36" s="11">
        <v>7</v>
      </c>
      <c r="B36" s="182" t="s">
        <v>33</v>
      </c>
    </row>
    <row r="37" spans="1:2">
      <c r="A37" s="11"/>
      <c r="B37" s="182"/>
    </row>
    <row r="39" spans="1:2">
      <c r="A39" s="190" t="s">
        <v>34</v>
      </c>
      <c r="B39" s="19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125" zoomScaleNormal="125" workbookViewId="0">
      <selection activeCell="E8" sqref="E8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234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156</v>
      </c>
      <c r="B2" s="5" t="s">
        <v>161</v>
      </c>
      <c r="C2" s="5" t="s">
        <v>198</v>
      </c>
      <c r="D2" s="5" t="s">
        <v>159</v>
      </c>
      <c r="E2" s="5" t="s">
        <v>160</v>
      </c>
      <c r="F2" s="4" t="s">
        <v>235</v>
      </c>
      <c r="G2" s="4" t="s">
        <v>181</v>
      </c>
      <c r="H2" s="6" t="s">
        <v>182</v>
      </c>
      <c r="I2" s="7" t="s">
        <v>184</v>
      </c>
    </row>
    <row r="3" s="1" customFormat="1" ht="16.8" spans="1:9">
      <c r="A3" s="4"/>
      <c r="B3" s="8"/>
      <c r="C3" s="8"/>
      <c r="D3" s="8"/>
      <c r="E3" s="8"/>
      <c r="F3" s="4" t="s">
        <v>236</v>
      </c>
      <c r="G3" s="4" t="s">
        <v>185</v>
      </c>
      <c r="H3" s="9"/>
      <c r="I3" s="10"/>
    </row>
    <row r="4" spans="1:9">
      <c r="A4" s="11"/>
      <c r="B4" s="11"/>
      <c r="C4" s="12"/>
      <c r="D4" s="13"/>
      <c r="E4" s="12"/>
      <c r="F4" s="12"/>
      <c r="G4" s="12"/>
      <c r="H4" s="12"/>
      <c r="I4" s="12"/>
    </row>
    <row r="5" spans="1:9">
      <c r="A5" s="11"/>
      <c r="B5" s="11"/>
      <c r="C5" s="12"/>
      <c r="D5" s="13"/>
      <c r="E5" s="12"/>
      <c r="F5" s="12"/>
      <c r="G5" s="12"/>
      <c r="H5" s="12"/>
      <c r="I5" s="12"/>
    </row>
    <row r="6" spans="1:9">
      <c r="A6" s="11"/>
      <c r="B6" s="11"/>
      <c r="C6" s="12"/>
      <c r="D6" s="14"/>
      <c r="E6" s="12"/>
      <c r="F6" s="12"/>
      <c r="G6" s="12"/>
      <c r="H6" s="12"/>
      <c r="I6" s="11"/>
    </row>
    <row r="7" spans="1:9">
      <c r="A7" s="11"/>
      <c r="B7" s="11"/>
      <c r="C7" s="11"/>
      <c r="D7" s="11"/>
      <c r="E7" s="11"/>
      <c r="F7" s="11"/>
      <c r="G7" s="11"/>
      <c r="H7" s="11"/>
      <c r="I7" s="11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="2" customFormat="1" ht="20.4" spans="1:9">
      <c r="A10" s="15" t="s">
        <v>176</v>
      </c>
      <c r="B10" s="16"/>
      <c r="C10" s="16"/>
      <c r="D10" s="17"/>
      <c r="E10" s="18"/>
      <c r="F10" s="15" t="s">
        <v>188</v>
      </c>
      <c r="G10" s="16"/>
      <c r="H10" s="17"/>
      <c r="I10" s="19"/>
    </row>
    <row r="11" spans="1:9">
      <c r="A11" s="20" t="s">
        <v>237</v>
      </c>
      <c r="B11" s="20"/>
      <c r="C11" s="21"/>
      <c r="D11" s="21"/>
      <c r="E11" s="21"/>
      <c r="F11" s="21"/>
      <c r="G11" s="21"/>
      <c r="H11" s="21"/>
      <c r="I11" s="21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158" t="s">
        <v>35</v>
      </c>
      <c r="C2" s="159"/>
      <c r="D2" s="159"/>
      <c r="E2" s="159"/>
      <c r="F2" s="159"/>
      <c r="G2" s="159"/>
      <c r="H2" s="159"/>
      <c r="I2" s="160"/>
    </row>
    <row r="3" ht="28" customHeight="1" spans="2:9">
      <c r="B3" s="161"/>
      <c r="C3" s="162"/>
      <c r="D3" s="163" t="s">
        <v>36</v>
      </c>
      <c r="E3" s="164"/>
      <c r="F3" s="165" t="s">
        <v>37</v>
      </c>
      <c r="G3" s="166"/>
      <c r="H3" s="163" t="s">
        <v>38</v>
      </c>
      <c r="I3" s="167"/>
    </row>
    <row r="4" ht="28" customHeight="1" spans="2:9">
      <c r="B4" s="161" t="s">
        <v>39</v>
      </c>
      <c r="C4" s="162" t="s">
        <v>40</v>
      </c>
      <c r="D4" s="162" t="s">
        <v>41</v>
      </c>
      <c r="E4" s="162" t="s">
        <v>42</v>
      </c>
      <c r="F4" s="168" t="s">
        <v>41</v>
      </c>
      <c r="G4" s="168" t="s">
        <v>42</v>
      </c>
      <c r="H4" s="162" t="s">
        <v>41</v>
      </c>
      <c r="I4" s="169" t="s">
        <v>42</v>
      </c>
    </row>
    <row r="5" ht="28" customHeight="1" spans="2:9">
      <c r="B5" s="170" t="s">
        <v>43</v>
      </c>
      <c r="C5" s="11">
        <v>13</v>
      </c>
      <c r="D5" s="11">
        <v>0</v>
      </c>
      <c r="E5" s="11">
        <v>1</v>
      </c>
      <c r="F5" s="171">
        <v>0</v>
      </c>
      <c r="G5" s="171">
        <v>1</v>
      </c>
      <c r="H5" s="11">
        <v>1</v>
      </c>
      <c r="I5" s="172">
        <v>2</v>
      </c>
    </row>
    <row r="6" ht="28" customHeight="1" spans="2:9">
      <c r="B6" s="170" t="s">
        <v>44</v>
      </c>
      <c r="C6" s="11">
        <v>20</v>
      </c>
      <c r="D6" s="11">
        <v>0</v>
      </c>
      <c r="E6" s="11">
        <v>1</v>
      </c>
      <c r="F6" s="171">
        <v>1</v>
      </c>
      <c r="G6" s="171">
        <v>2</v>
      </c>
      <c r="H6" s="11">
        <v>2</v>
      </c>
      <c r="I6" s="172">
        <v>3</v>
      </c>
    </row>
    <row r="7" ht="28" customHeight="1" spans="2:9">
      <c r="B7" s="170" t="s">
        <v>45</v>
      </c>
      <c r="C7" s="11">
        <v>32</v>
      </c>
      <c r="D7" s="11">
        <v>0</v>
      </c>
      <c r="E7" s="11">
        <v>1</v>
      </c>
      <c r="F7" s="171">
        <v>2</v>
      </c>
      <c r="G7" s="171">
        <v>3</v>
      </c>
      <c r="H7" s="11">
        <v>3</v>
      </c>
      <c r="I7" s="172">
        <v>4</v>
      </c>
    </row>
    <row r="8" ht="28" customHeight="1" spans="2:9">
      <c r="B8" s="170" t="s">
        <v>46</v>
      </c>
      <c r="C8" s="11">
        <v>50</v>
      </c>
      <c r="D8" s="11">
        <v>1</v>
      </c>
      <c r="E8" s="11">
        <v>2</v>
      </c>
      <c r="F8" s="171">
        <v>3</v>
      </c>
      <c r="G8" s="171">
        <v>4</v>
      </c>
      <c r="H8" s="11">
        <v>5</v>
      </c>
      <c r="I8" s="172">
        <v>6</v>
      </c>
    </row>
    <row r="9" ht="28" customHeight="1" spans="2:9">
      <c r="B9" s="170" t="s">
        <v>47</v>
      </c>
      <c r="C9" s="11">
        <v>80</v>
      </c>
      <c r="D9" s="11">
        <v>2</v>
      </c>
      <c r="E9" s="11">
        <v>3</v>
      </c>
      <c r="F9" s="171">
        <v>5</v>
      </c>
      <c r="G9" s="171">
        <v>6</v>
      </c>
      <c r="H9" s="11">
        <v>7</v>
      </c>
      <c r="I9" s="172">
        <v>8</v>
      </c>
    </row>
    <row r="10" ht="28" customHeight="1" spans="2:9">
      <c r="B10" s="170" t="s">
        <v>48</v>
      </c>
      <c r="C10" s="11">
        <v>125</v>
      </c>
      <c r="D10" s="11">
        <v>3</v>
      </c>
      <c r="E10" s="11">
        <v>4</v>
      </c>
      <c r="F10" s="171">
        <v>7</v>
      </c>
      <c r="G10" s="171">
        <v>8</v>
      </c>
      <c r="H10" s="11">
        <v>10</v>
      </c>
      <c r="I10" s="172">
        <v>11</v>
      </c>
    </row>
    <row r="11" ht="28" customHeight="1" spans="2:9">
      <c r="B11" s="170" t="s">
        <v>49</v>
      </c>
      <c r="C11" s="11">
        <v>200</v>
      </c>
      <c r="D11" s="11">
        <v>5</v>
      </c>
      <c r="E11" s="11">
        <v>6</v>
      </c>
      <c r="F11" s="171">
        <v>10</v>
      </c>
      <c r="G11" s="171">
        <v>11</v>
      </c>
      <c r="H11" s="11">
        <v>14</v>
      </c>
      <c r="I11" s="172">
        <v>15</v>
      </c>
    </row>
    <row r="12" ht="28" customHeight="1" spans="2:9">
      <c r="B12" s="173" t="s">
        <v>50</v>
      </c>
      <c r="C12" s="174">
        <v>315</v>
      </c>
      <c r="D12" s="174">
        <v>7</v>
      </c>
      <c r="E12" s="174">
        <v>8</v>
      </c>
      <c r="F12" s="175">
        <v>14</v>
      </c>
      <c r="G12" s="175">
        <v>15</v>
      </c>
      <c r="H12" s="174">
        <v>21</v>
      </c>
      <c r="I12" s="176">
        <v>22</v>
      </c>
    </row>
    <row r="14" spans="2:9">
      <c r="B14" s="177" t="s">
        <v>51</v>
      </c>
      <c r="C14" s="177"/>
      <c r="D14" s="17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24" workbookViewId="0">
      <selection activeCell="A29" sqref="A29:K29"/>
    </sheetView>
  </sheetViews>
  <sheetFormatPr defaultColWidth="10.1696428571429" defaultRowHeight="17.6"/>
  <cols>
    <col min="1" max="1" width="9.66964285714286" style="83" customWidth="1"/>
    <col min="2" max="2" width="11.1696428571429" style="83" customWidth="1"/>
    <col min="3" max="3" width="9.16964285714286" style="83" customWidth="1"/>
    <col min="4" max="4" width="9.5" style="83" customWidth="1"/>
    <col min="5" max="5" width="9.16964285714286" style="83" customWidth="1"/>
    <col min="6" max="6" width="10.3303571428571" style="83" customWidth="1"/>
    <col min="7" max="7" width="9.5" style="83" customWidth="1"/>
    <col min="8" max="8" width="9.16964285714286" style="83" customWidth="1"/>
    <col min="9" max="9" width="8.16964285714286" style="83" customWidth="1"/>
    <col min="10" max="10" width="10.5" style="83" customWidth="1"/>
    <col min="11" max="11" width="12.1696428571429" style="83" customWidth="1"/>
    <col min="12" max="16384" width="10.1696428571429" style="83"/>
  </cols>
  <sheetData>
    <row r="1" ht="29.55" spans="1:11">
      <c r="A1" s="84" t="s">
        <v>52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>
      <c r="A2" s="85" t="s">
        <v>53</v>
      </c>
      <c r="B2" s="86" t="s">
        <v>54</v>
      </c>
      <c r="C2" s="86"/>
      <c r="D2" s="87" t="s">
        <v>55</v>
      </c>
      <c r="E2" s="88" t="s">
        <v>56</v>
      </c>
      <c r="F2" s="89" t="s">
        <v>57</v>
      </c>
      <c r="G2" s="90" t="s">
        <v>58</v>
      </c>
      <c r="H2" s="90"/>
      <c r="I2" s="91" t="s">
        <v>59</v>
      </c>
      <c r="J2" s="90" t="s">
        <v>60</v>
      </c>
      <c r="K2" s="92"/>
    </row>
    <row r="3" spans="1:11">
      <c r="A3" s="93" t="s">
        <v>61</v>
      </c>
      <c r="B3" s="94">
        <v>1668</v>
      </c>
      <c r="C3" s="94"/>
      <c r="D3" s="95" t="s">
        <v>62</v>
      </c>
      <c r="E3" s="96">
        <v>46081</v>
      </c>
      <c r="F3" s="97"/>
      <c r="G3" s="97"/>
      <c r="H3" s="98" t="s">
        <v>63</v>
      </c>
      <c r="I3" s="98"/>
      <c r="J3" s="98"/>
      <c r="K3" s="99"/>
    </row>
    <row r="4" spans="1:11">
      <c r="A4" s="100" t="s">
        <v>64</v>
      </c>
      <c r="B4" s="101">
        <v>2</v>
      </c>
      <c r="C4" s="102">
        <v>6</v>
      </c>
      <c r="D4" s="103" t="s">
        <v>65</v>
      </c>
      <c r="E4" s="97"/>
      <c r="F4" s="97"/>
      <c r="G4" s="97"/>
      <c r="H4" s="103" t="s">
        <v>66</v>
      </c>
      <c r="I4" s="103"/>
      <c r="J4" s="104" t="s">
        <v>67</v>
      </c>
      <c r="K4" s="105" t="s">
        <v>68</v>
      </c>
    </row>
    <row r="5" spans="1:11">
      <c r="A5" s="100" t="s">
        <v>69</v>
      </c>
      <c r="B5" s="94">
        <v>1</v>
      </c>
      <c r="C5" s="94"/>
      <c r="D5" s="95" t="s">
        <v>70</v>
      </c>
      <c r="E5" s="95" t="s">
        <v>71</v>
      </c>
      <c r="F5" s="95" t="s">
        <v>72</v>
      </c>
      <c r="G5" s="95" t="s">
        <v>73</v>
      </c>
      <c r="H5" s="103" t="s">
        <v>74</v>
      </c>
      <c r="I5" s="103"/>
      <c r="J5" s="104" t="s">
        <v>67</v>
      </c>
      <c r="K5" s="105" t="s">
        <v>68</v>
      </c>
    </row>
    <row r="6" ht="18.35" spans="1:11">
      <c r="A6" s="106" t="s">
        <v>75</v>
      </c>
      <c r="B6" s="107">
        <v>125</v>
      </c>
      <c r="C6" s="107"/>
      <c r="D6" s="108" t="s">
        <v>76</v>
      </c>
      <c r="E6" s="109"/>
      <c r="F6" s="110">
        <v>1668</v>
      </c>
      <c r="G6" s="110"/>
      <c r="H6" s="111" t="s">
        <v>77</v>
      </c>
      <c r="I6" s="111"/>
      <c r="J6" s="110" t="s">
        <v>67</v>
      </c>
      <c r="K6" s="112" t="s">
        <v>68</v>
      </c>
    </row>
    <row r="7" ht="18.3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78</v>
      </c>
      <c r="B8" s="89" t="s">
        <v>79</v>
      </c>
      <c r="C8" s="89" t="s">
        <v>80</v>
      </c>
      <c r="D8" s="89" t="s">
        <v>81</v>
      </c>
      <c r="E8" s="89" t="s">
        <v>82</v>
      </c>
      <c r="F8" s="89" t="s">
        <v>83</v>
      </c>
      <c r="G8" s="117" t="s">
        <v>84</v>
      </c>
      <c r="H8" s="118"/>
      <c r="I8" s="118"/>
      <c r="J8" s="118"/>
      <c r="K8" s="119"/>
    </row>
    <row r="9" spans="1:11">
      <c r="A9" s="100" t="s">
        <v>85</v>
      </c>
      <c r="B9" s="103"/>
      <c r="C9" s="104" t="s">
        <v>67</v>
      </c>
      <c r="D9" s="104" t="s">
        <v>68</v>
      </c>
      <c r="E9" s="95" t="s">
        <v>86</v>
      </c>
      <c r="F9" s="120" t="s">
        <v>87</v>
      </c>
      <c r="G9" s="121"/>
      <c r="H9" s="122"/>
      <c r="I9" s="122"/>
      <c r="J9" s="122"/>
      <c r="K9" s="123"/>
    </row>
    <row r="10" spans="1:11">
      <c r="A10" s="100" t="s">
        <v>88</v>
      </c>
      <c r="B10" s="103"/>
      <c r="C10" s="104" t="s">
        <v>67</v>
      </c>
      <c r="D10" s="104" t="s">
        <v>68</v>
      </c>
      <c r="E10" s="95" t="s">
        <v>89</v>
      </c>
      <c r="F10" s="120" t="s">
        <v>90</v>
      </c>
      <c r="G10" s="121" t="s">
        <v>91</v>
      </c>
      <c r="H10" s="122"/>
      <c r="I10" s="122"/>
      <c r="J10" s="122"/>
      <c r="K10" s="123"/>
    </row>
    <row r="11" spans="1:11">
      <c r="A11" s="124" t="s">
        <v>92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6"/>
    </row>
    <row r="12" spans="1:11">
      <c r="A12" s="93" t="s">
        <v>93</v>
      </c>
      <c r="B12" s="104" t="s">
        <v>94</v>
      </c>
      <c r="C12" s="104" t="s">
        <v>95</v>
      </c>
      <c r="D12" s="120"/>
      <c r="E12" s="95" t="s">
        <v>96</v>
      </c>
      <c r="F12" s="104" t="s">
        <v>94</v>
      </c>
      <c r="G12" s="104" t="s">
        <v>95</v>
      </c>
      <c r="H12" s="104"/>
      <c r="I12" s="95" t="s">
        <v>97</v>
      </c>
      <c r="J12" s="104" t="s">
        <v>94</v>
      </c>
      <c r="K12" s="105" t="s">
        <v>95</v>
      </c>
    </row>
    <row r="13" spans="1:11">
      <c r="A13" s="93" t="s">
        <v>98</v>
      </c>
      <c r="B13" s="104" t="s">
        <v>94</v>
      </c>
      <c r="C13" s="104" t="s">
        <v>95</v>
      </c>
      <c r="D13" s="120"/>
      <c r="E13" s="95" t="s">
        <v>99</v>
      </c>
      <c r="F13" s="104" t="s">
        <v>94</v>
      </c>
      <c r="G13" s="104" t="s">
        <v>95</v>
      </c>
      <c r="H13" s="104"/>
      <c r="I13" s="95" t="s">
        <v>100</v>
      </c>
      <c r="J13" s="104" t="s">
        <v>94</v>
      </c>
      <c r="K13" s="105" t="s">
        <v>95</v>
      </c>
    </row>
    <row r="14" ht="18.35" spans="1:11">
      <c r="A14" s="106" t="s">
        <v>101</v>
      </c>
      <c r="B14" s="110" t="s">
        <v>94</v>
      </c>
      <c r="C14" s="110" t="s">
        <v>95</v>
      </c>
      <c r="D14" s="109"/>
      <c r="E14" s="108" t="s">
        <v>102</v>
      </c>
      <c r="F14" s="110" t="s">
        <v>94</v>
      </c>
      <c r="G14" s="110" t="s">
        <v>95</v>
      </c>
      <c r="H14" s="110"/>
      <c r="I14" s="108" t="s">
        <v>103</v>
      </c>
      <c r="J14" s="110" t="s">
        <v>94</v>
      </c>
      <c r="K14" s="112" t="s">
        <v>95</v>
      </c>
    </row>
    <row r="15" ht="18.35" spans="1:11">
      <c r="A15" s="113"/>
      <c r="B15" s="127"/>
      <c r="C15" s="127"/>
      <c r="D15" s="114"/>
      <c r="E15" s="113"/>
      <c r="F15" s="127"/>
      <c r="G15" s="127"/>
      <c r="H15" s="127"/>
      <c r="I15" s="113"/>
      <c r="J15" s="127"/>
      <c r="K15" s="127"/>
    </row>
    <row r="16" s="81" customFormat="1" spans="1:11">
      <c r="A16" s="85" t="s">
        <v>104</v>
      </c>
      <c r="B16" s="91"/>
      <c r="C16" s="91"/>
      <c r="D16" s="91"/>
      <c r="E16" s="91"/>
      <c r="F16" s="91"/>
      <c r="G16" s="91"/>
      <c r="H16" s="91"/>
      <c r="I16" s="91"/>
      <c r="J16" s="91"/>
      <c r="K16" s="128"/>
    </row>
    <row r="17" spans="1:11">
      <c r="A17" s="100" t="s">
        <v>105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29"/>
    </row>
    <row r="18" spans="1:11">
      <c r="A18" s="100" t="s">
        <v>106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29"/>
    </row>
    <row r="19" spans="1:11">
      <c r="A19" s="130" t="s">
        <v>107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5"/>
    </row>
    <row r="20" spans="1:11">
      <c r="A20" s="131" t="s">
        <v>108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3"/>
    </row>
    <row r="21" spans="1:11">
      <c r="A21" s="131"/>
      <c r="B21" s="132"/>
      <c r="C21" s="132"/>
      <c r="D21" s="132"/>
      <c r="E21" s="132"/>
      <c r="F21" s="132"/>
      <c r="G21" s="132"/>
      <c r="H21" s="132"/>
      <c r="I21" s="132"/>
      <c r="J21" s="132"/>
      <c r="K21" s="133"/>
    </row>
    <row r="22" spans="1:11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3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6"/>
    </row>
    <row r="24" spans="1:11">
      <c r="A24" s="100" t="s">
        <v>109</v>
      </c>
      <c r="B24" s="103"/>
      <c r="C24" s="104" t="s">
        <v>67</v>
      </c>
      <c r="D24" s="104" t="s">
        <v>68</v>
      </c>
      <c r="E24" s="98"/>
      <c r="F24" s="98"/>
      <c r="G24" s="98"/>
      <c r="H24" s="98"/>
      <c r="I24" s="98"/>
      <c r="J24" s="98"/>
      <c r="K24" s="99"/>
    </row>
    <row r="25" ht="18.35" spans="1:11">
      <c r="A25" s="137" t="s">
        <v>110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9"/>
    </row>
    <row r="26" ht="18.3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111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9"/>
    </row>
    <row r="28" spans="1:11">
      <c r="A28" s="142" t="s">
        <v>112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4"/>
    </row>
    <row r="29" spans="1:11">
      <c r="A29" s="142" t="s">
        <v>113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4"/>
    </row>
    <row r="30" spans="1:1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44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44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44"/>
    </row>
    <row r="33" ht="23" customHeight="1" spans="1:13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44"/>
    </row>
    <row r="34" ht="23" customHeight="1" spans="1:13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33"/>
    </row>
    <row r="35" ht="23" customHeight="1" spans="1:13">
      <c r="A35" s="145"/>
      <c r="B35" s="132"/>
      <c r="C35" s="132"/>
      <c r="D35" s="132"/>
      <c r="E35" s="132"/>
      <c r="F35" s="132"/>
      <c r="G35" s="132"/>
      <c r="H35" s="132"/>
      <c r="I35" s="132"/>
      <c r="J35" s="132"/>
      <c r="K35" s="133"/>
    </row>
    <row r="36" ht="23" customHeight="1" spans="1:13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48"/>
    </row>
    <row r="37" ht="18.75" customHeight="1" spans="1:13">
      <c r="A37" s="149" t="s">
        <v>114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1"/>
    </row>
    <row r="38" s="82" customFormat="1" ht="18.75" customHeight="1" spans="1:13">
      <c r="A38" s="100" t="s">
        <v>115</v>
      </c>
      <c r="B38" s="103"/>
      <c r="C38" s="103"/>
      <c r="D38" s="98" t="s">
        <v>116</v>
      </c>
      <c r="E38" s="98"/>
      <c r="F38" s="152" t="s">
        <v>117</v>
      </c>
      <c r="G38" s="153"/>
      <c r="H38" s="103" t="s">
        <v>118</v>
      </c>
      <c r="I38" s="103"/>
      <c r="J38" s="103" t="s">
        <v>119</v>
      </c>
      <c r="K38" s="129"/>
    </row>
    <row r="39" ht="18.75" customHeight="1" spans="1:13">
      <c r="A39" s="100" t="s">
        <v>120</v>
      </c>
      <c r="B39" s="103" t="s">
        <v>121</v>
      </c>
      <c r="C39" s="103"/>
      <c r="D39" s="103"/>
      <c r="E39" s="103"/>
      <c r="F39" s="103"/>
      <c r="G39" s="103"/>
      <c r="H39" s="103"/>
      <c r="I39" s="103"/>
      <c r="J39" s="103"/>
      <c r="K39" s="129"/>
      <c r="M39" s="82"/>
    </row>
    <row r="40" ht="31" customHeight="1" spans="1:13">
      <c r="A40" s="100" t="s">
        <v>122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29"/>
    </row>
    <row r="41" ht="18.75" customHeight="1" spans="1:13">
      <c r="A41" s="100"/>
      <c r="B41" s="103"/>
      <c r="C41" s="103"/>
      <c r="D41" s="103"/>
      <c r="E41" s="103"/>
      <c r="F41" s="103"/>
      <c r="G41" s="103"/>
      <c r="H41" s="103"/>
      <c r="I41" s="103"/>
      <c r="J41" s="103"/>
      <c r="K41" s="129"/>
    </row>
    <row r="42" ht="32" customHeight="1" spans="1:13">
      <c r="A42" s="106" t="s">
        <v>123</v>
      </c>
      <c r="B42" s="154" t="s">
        <v>124</v>
      </c>
      <c r="C42" s="154"/>
      <c r="D42" s="108" t="s">
        <v>125</v>
      </c>
      <c r="E42" s="109" t="s">
        <v>126</v>
      </c>
      <c r="F42" s="108" t="s">
        <v>127</v>
      </c>
      <c r="G42" s="155">
        <v>46078</v>
      </c>
      <c r="H42" s="156" t="s">
        <v>128</v>
      </c>
      <c r="I42" s="156"/>
      <c r="J42" s="154" t="s">
        <v>129</v>
      </c>
      <c r="K42" s="15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L13" sqref="L13"/>
    </sheetView>
  </sheetViews>
  <sheetFormatPr defaultColWidth="9" defaultRowHeight="26" customHeight="1"/>
  <cols>
    <col min="1" max="1" width="17.1696428571429" style="54" customWidth="1"/>
    <col min="2" max="2" width="13.125" style="54" customWidth="1"/>
    <col min="3" max="7" width="9.33035714285714" style="54" customWidth="1"/>
    <col min="8" max="8" width="4.5" style="54" customWidth="1"/>
    <col min="9" max="14" width="12.875" style="54" customWidth="1"/>
    <col min="15" max="15" width="14.1696428571429" style="54" customWidth="1"/>
    <col min="16" max="16" width="16.3303571428571" style="54" customWidth="1"/>
    <col min="17" max="16384" width="9" style="54"/>
  </cols>
  <sheetData>
    <row r="1" customHeight="1" spans="1:14">
      <c r="A1" s="55" t="s">
        <v>55</v>
      </c>
      <c r="B1" s="56" t="s">
        <v>56</v>
      </c>
      <c r="C1" s="57" t="s">
        <v>130</v>
      </c>
      <c r="D1" s="56" t="s">
        <v>58</v>
      </c>
      <c r="E1" s="56"/>
      <c r="F1" s="56"/>
      <c r="G1" s="56"/>
      <c r="H1" s="58"/>
      <c r="I1" s="59" t="s">
        <v>59</v>
      </c>
      <c r="J1" s="56" t="s">
        <v>60</v>
      </c>
      <c r="K1" s="56"/>
      <c r="L1" s="56"/>
      <c r="M1" s="56"/>
      <c r="N1" s="56"/>
    </row>
    <row r="2" customHeight="1" spans="1:14">
      <c r="A2" s="60" t="s">
        <v>131</v>
      </c>
      <c r="B2" s="61"/>
      <c r="C2" s="61"/>
      <c r="D2" s="61"/>
      <c r="E2" s="61"/>
      <c r="F2" s="61"/>
      <c r="G2" s="61"/>
      <c r="H2" s="62"/>
      <c r="I2" s="63" t="s">
        <v>132</v>
      </c>
      <c r="J2" s="63"/>
      <c r="K2" s="63"/>
      <c r="L2" s="63"/>
      <c r="M2" s="63"/>
      <c r="N2" s="63"/>
    </row>
    <row r="3" customHeight="1" spans="1:14">
      <c r="A3" s="60"/>
      <c r="B3" s="64"/>
      <c r="C3" s="65"/>
      <c r="D3" s="64"/>
      <c r="E3" s="64"/>
      <c r="F3" s="64"/>
      <c r="G3" s="64"/>
      <c r="H3" s="62"/>
      <c r="I3" s="65" t="s">
        <v>133</v>
      </c>
      <c r="J3" s="64" t="s">
        <v>133</v>
      </c>
      <c r="K3" s="64" t="s">
        <v>133</v>
      </c>
      <c r="L3" s="192" t="s">
        <v>134</v>
      </c>
      <c r="M3" s="192" t="s">
        <v>134</v>
      </c>
      <c r="N3" s="193" t="s">
        <v>134</v>
      </c>
    </row>
    <row r="4" customHeight="1" spans="1:14">
      <c r="A4" s="67" t="s">
        <v>135</v>
      </c>
      <c r="B4" s="68" t="s">
        <v>136</v>
      </c>
      <c r="C4" s="68" t="s">
        <v>137</v>
      </c>
      <c r="D4" s="69" t="s">
        <v>138</v>
      </c>
      <c r="E4" s="70" t="s">
        <v>139</v>
      </c>
      <c r="F4" s="70" t="s">
        <v>140</v>
      </c>
      <c r="G4" s="70" t="s">
        <v>141</v>
      </c>
      <c r="H4" s="62"/>
      <c r="I4" s="68" t="s">
        <v>136</v>
      </c>
      <c r="J4" s="68" t="s">
        <v>137</v>
      </c>
      <c r="K4" s="69" t="s">
        <v>138</v>
      </c>
      <c r="L4" s="70" t="s">
        <v>139</v>
      </c>
      <c r="M4" s="70" t="s">
        <v>140</v>
      </c>
      <c r="N4" s="70" t="s">
        <v>141</v>
      </c>
    </row>
    <row r="5" customHeight="1" spans="1:14">
      <c r="A5" s="71" t="s">
        <v>142</v>
      </c>
      <c r="B5" s="72">
        <f>C5-4</f>
        <v>48</v>
      </c>
      <c r="C5" s="72">
        <v>52</v>
      </c>
      <c r="D5" s="73">
        <f t="shared" ref="D5:G5" si="0">C5+4</f>
        <v>56</v>
      </c>
      <c r="E5" s="72">
        <f t="shared" si="0"/>
        <v>60</v>
      </c>
      <c r="F5" s="72">
        <f t="shared" si="0"/>
        <v>64</v>
      </c>
      <c r="G5" s="72">
        <f t="shared" si="0"/>
        <v>68</v>
      </c>
      <c r="H5" s="62"/>
      <c r="I5" s="74" t="s">
        <v>143</v>
      </c>
      <c r="J5" s="74" t="s">
        <v>144</v>
      </c>
      <c r="K5" s="74" t="s">
        <v>144</v>
      </c>
      <c r="L5" s="75" t="s">
        <v>145</v>
      </c>
      <c r="M5" s="74" t="s">
        <v>146</v>
      </c>
      <c r="N5" s="74" t="s">
        <v>147</v>
      </c>
    </row>
    <row r="6" customHeight="1" spans="1:14">
      <c r="A6" s="76" t="s">
        <v>148</v>
      </c>
      <c r="B6" s="71">
        <f>C6-3</f>
        <v>51</v>
      </c>
      <c r="C6" s="71">
        <v>54</v>
      </c>
      <c r="D6" s="77">
        <f>C6+3</f>
        <v>57</v>
      </c>
      <c r="E6" s="71">
        <f>D6+3</f>
        <v>60</v>
      </c>
      <c r="F6" s="71">
        <f>E6+4</f>
        <v>64</v>
      </c>
      <c r="G6" s="71">
        <f>F6+4</f>
        <v>68</v>
      </c>
      <c r="H6" s="62"/>
      <c r="I6" s="74" t="s">
        <v>149</v>
      </c>
      <c r="J6" s="74" t="s">
        <v>149</v>
      </c>
      <c r="K6" s="74" t="s">
        <v>149</v>
      </c>
      <c r="L6" s="74" t="s">
        <v>149</v>
      </c>
      <c r="M6" s="74" t="s">
        <v>149</v>
      </c>
      <c r="N6" s="74" t="s">
        <v>149</v>
      </c>
    </row>
    <row r="7" customHeight="1" spans="1:14">
      <c r="A7" s="71" t="s">
        <v>150</v>
      </c>
      <c r="B7" s="78">
        <f>C7-5</f>
        <v>86</v>
      </c>
      <c r="C7" s="71">
        <v>91</v>
      </c>
      <c r="D7" s="79">
        <f>C7+5</f>
        <v>96</v>
      </c>
      <c r="E7" s="78">
        <f>D7+5</f>
        <v>101</v>
      </c>
      <c r="F7" s="78">
        <f>E7+6</f>
        <v>107</v>
      </c>
      <c r="G7" s="78">
        <f>F7+6</f>
        <v>113</v>
      </c>
      <c r="H7" s="62"/>
      <c r="I7" s="74" t="s">
        <v>149</v>
      </c>
      <c r="J7" s="74" t="s">
        <v>149</v>
      </c>
      <c r="K7" s="74" t="s">
        <v>149</v>
      </c>
      <c r="L7" s="74" t="s">
        <v>149</v>
      </c>
      <c r="M7" s="74" t="s">
        <v>149</v>
      </c>
      <c r="N7" s="74" t="s">
        <v>149</v>
      </c>
    </row>
    <row r="8" customHeight="1" spans="1:14">
      <c r="A8" s="71" t="s">
        <v>151</v>
      </c>
      <c r="B8" s="71">
        <f>C8-1.6</f>
        <v>25.4</v>
      </c>
      <c r="C8" s="71">
        <v>27</v>
      </c>
      <c r="D8" s="77">
        <f>C8+1.9</f>
        <v>28.9</v>
      </c>
      <c r="E8" s="71">
        <f>D8+1.9</f>
        <v>30.8</v>
      </c>
      <c r="F8" s="71">
        <f>E8+1.9</f>
        <v>32.7</v>
      </c>
      <c r="G8" s="71">
        <f>F8+1.3</f>
        <v>34</v>
      </c>
      <c r="H8" s="62"/>
      <c r="I8" s="74" t="s">
        <v>149</v>
      </c>
      <c r="J8" s="74" t="s">
        <v>149</v>
      </c>
      <c r="K8" s="74" t="s">
        <v>149</v>
      </c>
      <c r="L8" s="74" t="s">
        <v>149</v>
      </c>
      <c r="M8" s="74" t="s">
        <v>149</v>
      </c>
      <c r="N8" s="74" t="s">
        <v>149</v>
      </c>
    </row>
    <row r="9" customHeight="1" spans="1:14">
      <c r="A9" s="71" t="s">
        <v>152</v>
      </c>
      <c r="B9" s="71">
        <f>C9-1.2</f>
        <v>22.8</v>
      </c>
      <c r="C9" s="80">
        <v>24</v>
      </c>
      <c r="D9" s="77">
        <f>C9+1.8</f>
        <v>25.8</v>
      </c>
      <c r="E9" s="71">
        <f>D9+1.8</f>
        <v>27.6</v>
      </c>
      <c r="F9" s="71">
        <f>E9+1.8</f>
        <v>29.4</v>
      </c>
      <c r="G9" s="71">
        <f>F9+0.8</f>
        <v>30.2</v>
      </c>
      <c r="H9" s="62"/>
      <c r="I9" s="74" t="s">
        <v>149</v>
      </c>
      <c r="J9" s="74" t="s">
        <v>149</v>
      </c>
      <c r="K9" s="74" t="s">
        <v>149</v>
      </c>
      <c r="L9" s="74" t="s">
        <v>149</v>
      </c>
      <c r="M9" s="74" t="s">
        <v>149</v>
      </c>
      <c r="N9" s="74" t="s">
        <v>149</v>
      </c>
    </row>
    <row r="10" customHeight="1" spans="1:14">
      <c r="A10" s="71" t="s">
        <v>153</v>
      </c>
      <c r="B10" s="71">
        <f>C10-1.5</f>
        <v>28</v>
      </c>
      <c r="C10" s="71">
        <v>29.5</v>
      </c>
      <c r="D10" s="77">
        <f>C10+1.7</f>
        <v>31.2</v>
      </c>
      <c r="E10" s="71">
        <f>D10+1.7</f>
        <v>32.9</v>
      </c>
      <c r="F10" s="71">
        <f>E10+1.7</f>
        <v>34.6</v>
      </c>
      <c r="G10" s="71">
        <f>F10+1.6</f>
        <v>36.2</v>
      </c>
      <c r="H10" s="62"/>
      <c r="I10" s="74" t="s">
        <v>149</v>
      </c>
      <c r="J10" s="74" t="s">
        <v>149</v>
      </c>
      <c r="K10" s="74" t="s">
        <v>149</v>
      </c>
      <c r="L10" s="74" t="s">
        <v>149</v>
      </c>
      <c r="M10" s="74" t="s">
        <v>149</v>
      </c>
      <c r="N10" s="74" t="s">
        <v>149</v>
      </c>
    </row>
    <row r="11" customHeight="1" spans="1:14">
      <c r="A11" s="71" t="s">
        <v>154</v>
      </c>
      <c r="B11" s="71">
        <f>C11-1.8</f>
        <v>34.2</v>
      </c>
      <c r="C11" s="71">
        <v>36</v>
      </c>
      <c r="D11" s="77">
        <f>C11+2.25</f>
        <v>38.25</v>
      </c>
      <c r="E11" s="71">
        <f>D11+2.25</f>
        <v>40.5</v>
      </c>
      <c r="F11" s="71">
        <f>E11+2.25</f>
        <v>42.75</v>
      </c>
      <c r="G11" s="71">
        <f>F11+2</f>
        <v>44.75</v>
      </c>
      <c r="H11" s="62"/>
      <c r="I11" s="74" t="s">
        <v>149</v>
      </c>
      <c r="J11" s="74" t="s">
        <v>149</v>
      </c>
      <c r="K11" s="74" t="s">
        <v>149</v>
      </c>
      <c r="L11" s="74" t="s">
        <v>149</v>
      </c>
      <c r="M11" s="74" t="s">
        <v>149</v>
      </c>
      <c r="N11" s="74" t="s">
        <v>149</v>
      </c>
    </row>
  </sheetData>
  <mergeCells count="6">
    <mergeCell ref="D1:G1"/>
    <mergeCell ref="J1:N1"/>
    <mergeCell ref="B2:G2"/>
    <mergeCell ref="I2:N2"/>
    <mergeCell ref="A2:A3"/>
    <mergeCell ref="H1:H1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5"/>
    </sheetView>
  </sheetViews>
  <sheetFormatPr defaultColWidth="9" defaultRowHeight="17.6"/>
  <cols>
    <col min="1" max="1" width="7" customWidth="1"/>
    <col min="2" max="2" width="12.1696428571429" style="51" customWidth="1"/>
    <col min="3" max="3" width="12.8303571428571" style="5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155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156</v>
      </c>
      <c r="B2" s="5" t="s">
        <v>157</v>
      </c>
      <c r="C2" s="5" t="s">
        <v>158</v>
      </c>
      <c r="D2" s="5" t="s">
        <v>159</v>
      </c>
      <c r="E2" s="5" t="s">
        <v>160</v>
      </c>
      <c r="F2" s="5" t="s">
        <v>161</v>
      </c>
      <c r="G2" s="5" t="s">
        <v>162</v>
      </c>
      <c r="H2" s="5" t="s">
        <v>163</v>
      </c>
      <c r="I2" s="4" t="s">
        <v>164</v>
      </c>
      <c r="J2" s="4" t="s">
        <v>165</v>
      </c>
      <c r="K2" s="4" t="s">
        <v>166</v>
      </c>
      <c r="L2" s="4" t="s">
        <v>167</v>
      </c>
      <c r="M2" s="4" t="s">
        <v>168</v>
      </c>
      <c r="N2" s="5" t="s">
        <v>169</v>
      </c>
      <c r="O2" s="5" t="s">
        <v>170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171</v>
      </c>
      <c r="J3" s="4" t="s">
        <v>171</v>
      </c>
      <c r="K3" s="4" t="s">
        <v>171</v>
      </c>
      <c r="L3" s="4" t="s">
        <v>171</v>
      </c>
      <c r="M3" s="4" t="s">
        <v>171</v>
      </c>
      <c r="N3" s="8"/>
      <c r="O3" s="8"/>
    </row>
    <row r="4" ht="28" spans="1:15">
      <c r="A4" s="11"/>
      <c r="B4" s="12">
        <v>1123</v>
      </c>
      <c r="C4" s="194" t="s">
        <v>172</v>
      </c>
      <c r="D4" s="195" t="s">
        <v>173</v>
      </c>
      <c r="E4" s="196" t="s">
        <v>56</v>
      </c>
      <c r="F4" s="35" t="s">
        <v>174</v>
      </c>
      <c r="G4" s="12" t="s">
        <v>67</v>
      </c>
      <c r="H4" s="12" t="s">
        <v>67</v>
      </c>
      <c r="I4" s="12">
        <v>2</v>
      </c>
      <c r="J4" s="12">
        <v>2</v>
      </c>
      <c r="K4" s="12">
        <v>2</v>
      </c>
      <c r="L4" s="12">
        <v>4</v>
      </c>
      <c r="M4" s="12">
        <v>3</v>
      </c>
      <c r="N4" s="12">
        <f>SUM(I4:M4)</f>
        <v>13</v>
      </c>
      <c r="O4" s="12" t="s">
        <v>175</v>
      </c>
    </row>
    <row r="5" spans="1:15">
      <c r="A5" s="11"/>
      <c r="B5" s="12">
        <v>520</v>
      </c>
      <c r="C5" s="194" t="s">
        <v>172</v>
      </c>
      <c r="D5" s="197" t="s">
        <v>134</v>
      </c>
      <c r="E5" s="196" t="s">
        <v>56</v>
      </c>
      <c r="F5" s="35" t="s">
        <v>174</v>
      </c>
      <c r="G5" s="12" t="s">
        <v>67</v>
      </c>
      <c r="H5" s="12" t="s">
        <v>67</v>
      </c>
      <c r="I5" s="12">
        <v>2</v>
      </c>
      <c r="J5" s="12">
        <v>1</v>
      </c>
      <c r="K5" s="12">
        <v>2</v>
      </c>
      <c r="L5" s="12">
        <v>3</v>
      </c>
      <c r="M5" s="12">
        <v>3</v>
      </c>
      <c r="N5" s="12">
        <f>SUM(I5:M5)</f>
        <v>11</v>
      </c>
      <c r="O5" s="12" t="s">
        <v>175</v>
      </c>
    </row>
    <row r="6" spans="1:15">
      <c r="A6" s="11"/>
      <c r="B6" s="12"/>
      <c r="C6" s="12"/>
      <c r="D6" s="14"/>
      <c r="E6" s="12"/>
      <c r="F6" s="45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1"/>
      <c r="B7" s="12"/>
      <c r="C7" s="12"/>
      <c r="D7" s="52"/>
      <c r="E7" s="12"/>
      <c r="F7" s="46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1"/>
      <c r="B8" s="12"/>
      <c r="C8" s="12"/>
      <c r="D8" s="52"/>
      <c r="E8" s="12"/>
      <c r="F8" s="45"/>
      <c r="G8" s="12"/>
      <c r="H8" s="12"/>
      <c r="I8" s="12"/>
      <c r="J8" s="12"/>
      <c r="K8" s="12"/>
      <c r="L8" s="12"/>
      <c r="M8" s="11"/>
      <c r="N8" s="11"/>
      <c r="O8" s="11"/>
    </row>
    <row r="9" spans="1:15">
      <c r="A9" s="11"/>
      <c r="B9" s="12"/>
      <c r="C9" s="12"/>
      <c r="D9" s="52"/>
      <c r="E9" s="12"/>
      <c r="F9" s="46"/>
      <c r="G9" s="12"/>
      <c r="H9" s="12"/>
      <c r="I9" s="12"/>
      <c r="J9" s="12"/>
      <c r="K9" s="12"/>
      <c r="L9" s="12"/>
      <c r="M9" s="11"/>
      <c r="N9" s="11"/>
      <c r="O9" s="11"/>
    </row>
    <row r="10" spans="1:15">
      <c r="A10" s="11"/>
      <c r="B10" s="12"/>
      <c r="C10" s="12"/>
      <c r="D10" s="5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2"/>
      <c r="C11" s="12"/>
      <c r="D11" s="14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5" t="s">
        <v>176</v>
      </c>
      <c r="B12" s="16"/>
      <c r="C12" s="16"/>
      <c r="D12" s="17"/>
      <c r="E12" s="18"/>
      <c r="F12" s="27"/>
      <c r="G12" s="27"/>
      <c r="H12" s="27"/>
      <c r="I12" s="22"/>
      <c r="J12" s="15" t="s">
        <v>177</v>
      </c>
      <c r="K12" s="16"/>
      <c r="L12" s="16"/>
      <c r="M12" s="17"/>
      <c r="N12" s="16"/>
      <c r="O12" s="19"/>
    </row>
    <row r="13" spans="1:15">
      <c r="A13" s="20" t="s">
        <v>178</v>
      </c>
      <c r="B13" s="53"/>
      <c r="C13" s="53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8" sqref="E8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179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156</v>
      </c>
      <c r="B2" s="5" t="s">
        <v>161</v>
      </c>
      <c r="C2" s="5" t="s">
        <v>157</v>
      </c>
      <c r="D2" s="5" t="s">
        <v>158</v>
      </c>
      <c r="E2" s="5" t="s">
        <v>159</v>
      </c>
      <c r="F2" s="5" t="s">
        <v>160</v>
      </c>
      <c r="G2" s="4" t="s">
        <v>180</v>
      </c>
      <c r="H2" s="4"/>
      <c r="I2" s="4" t="s">
        <v>181</v>
      </c>
      <c r="J2" s="4"/>
      <c r="K2" s="6" t="s">
        <v>182</v>
      </c>
      <c r="L2" s="43" t="s">
        <v>183</v>
      </c>
      <c r="M2" s="7" t="s">
        <v>184</v>
      </c>
    </row>
    <row r="3" s="1" customFormat="1" ht="16.8" spans="1:13">
      <c r="A3" s="4"/>
      <c r="B3" s="8"/>
      <c r="C3" s="8"/>
      <c r="D3" s="8"/>
      <c r="E3" s="8"/>
      <c r="F3" s="8"/>
      <c r="G3" s="4" t="s">
        <v>185</v>
      </c>
      <c r="H3" s="4" t="s">
        <v>186</v>
      </c>
      <c r="I3" s="4" t="s">
        <v>185</v>
      </c>
      <c r="J3" s="4" t="s">
        <v>186</v>
      </c>
      <c r="K3" s="9"/>
      <c r="L3" s="44"/>
      <c r="M3" s="10"/>
    </row>
    <row r="4" ht="28" spans="1:13">
      <c r="A4" s="11">
        <v>1</v>
      </c>
      <c r="B4" s="35" t="s">
        <v>174</v>
      </c>
      <c r="C4" s="12">
        <v>1123</v>
      </c>
      <c r="D4" s="194" t="s">
        <v>172</v>
      </c>
      <c r="E4" s="195" t="s">
        <v>173</v>
      </c>
      <c r="F4" s="196" t="s">
        <v>56</v>
      </c>
      <c r="G4" s="12">
        <v>0.2</v>
      </c>
      <c r="H4" s="12">
        <v>0.2</v>
      </c>
      <c r="I4" s="12">
        <v>0.3</v>
      </c>
      <c r="J4" s="12">
        <v>0.5</v>
      </c>
      <c r="K4" s="12">
        <f>SUM(G4:J4)</f>
        <v>1.2</v>
      </c>
      <c r="L4" s="12" t="s">
        <v>187</v>
      </c>
      <c r="M4" s="12" t="s">
        <v>175</v>
      </c>
    </row>
    <row r="5" spans="1:13">
      <c r="A5" s="11">
        <v>2</v>
      </c>
      <c r="B5" s="35" t="s">
        <v>174</v>
      </c>
      <c r="C5" s="12">
        <v>520</v>
      </c>
      <c r="D5" s="194" t="s">
        <v>172</v>
      </c>
      <c r="E5" s="197" t="s">
        <v>134</v>
      </c>
      <c r="F5" s="196" t="s">
        <v>56</v>
      </c>
      <c r="G5" s="12">
        <v>0.3</v>
      </c>
      <c r="H5" s="12">
        <v>0.2</v>
      </c>
      <c r="I5" s="12">
        <v>0.5</v>
      </c>
      <c r="J5" s="12">
        <v>0.5</v>
      </c>
      <c r="K5" s="12">
        <f>SUM(G5:J5)</f>
        <v>1.5</v>
      </c>
      <c r="L5" s="12" t="s">
        <v>187</v>
      </c>
      <c r="M5" s="12" t="s">
        <v>175</v>
      </c>
    </row>
    <row r="6" spans="1:13">
      <c r="A6" s="11"/>
      <c r="B6" s="45"/>
      <c r="C6" s="12"/>
      <c r="D6" s="12"/>
      <c r="E6" s="14"/>
      <c r="F6" s="12"/>
      <c r="G6" s="12"/>
      <c r="H6" s="12"/>
      <c r="I6" s="12"/>
      <c r="J6" s="12"/>
      <c r="K6" s="12"/>
      <c r="L6" s="12"/>
      <c r="M6" s="12"/>
    </row>
    <row r="7" spans="1:13">
      <c r="A7" s="11"/>
      <c r="B7" s="46"/>
      <c r="C7" s="12"/>
      <c r="D7" s="12"/>
      <c r="E7" s="42"/>
      <c r="F7" s="12"/>
      <c r="G7" s="12"/>
      <c r="H7" s="12"/>
      <c r="I7" s="12"/>
      <c r="J7" s="12"/>
      <c r="K7" s="12"/>
      <c r="L7" s="12"/>
      <c r="M7" s="12"/>
    </row>
    <row r="8" spans="1:13">
      <c r="A8" s="11"/>
      <c r="B8" s="45"/>
      <c r="C8" s="12"/>
      <c r="D8" s="12"/>
      <c r="E8" s="47"/>
      <c r="F8" s="12"/>
      <c r="G8" s="12"/>
      <c r="H8" s="12"/>
      <c r="I8" s="12"/>
      <c r="J8" s="12"/>
      <c r="K8" s="11"/>
      <c r="L8" s="12"/>
      <c r="M8" s="11"/>
    </row>
    <row r="9" spans="1:13">
      <c r="A9" s="11"/>
      <c r="B9" s="46"/>
      <c r="C9" s="12"/>
      <c r="D9" s="12"/>
      <c r="E9" s="48"/>
      <c r="F9" s="12"/>
      <c r="G9" s="12"/>
      <c r="H9" s="12"/>
      <c r="I9" s="12"/>
      <c r="J9" s="12"/>
      <c r="K9" s="11"/>
      <c r="L9" s="12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5" t="s">
        <v>176</v>
      </c>
      <c r="B12" s="16"/>
      <c r="C12" s="16"/>
      <c r="D12" s="16"/>
      <c r="E12" s="17"/>
      <c r="F12" s="18"/>
      <c r="G12" s="22"/>
      <c r="H12" s="15" t="s">
        <v>188</v>
      </c>
      <c r="I12" s="16"/>
      <c r="J12" s="16"/>
      <c r="K12" s="17"/>
      <c r="L12" s="49"/>
      <c r="M12" s="19"/>
    </row>
    <row r="13" spans="1:13">
      <c r="A13" s="50" t="s">
        <v>189</v>
      </c>
      <c r="B13" s="5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D10" sqref="D10:D11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190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191</v>
      </c>
      <c r="B2" s="5" t="s">
        <v>161</v>
      </c>
      <c r="C2" s="5" t="s">
        <v>157</v>
      </c>
      <c r="D2" s="5" t="s">
        <v>158</v>
      </c>
      <c r="E2" s="5" t="s">
        <v>159</v>
      </c>
      <c r="F2" s="5" t="s">
        <v>160</v>
      </c>
      <c r="G2" s="28" t="s">
        <v>192</v>
      </c>
      <c r="H2" s="29"/>
      <c r="I2" s="30"/>
      <c r="J2" s="28" t="s">
        <v>193</v>
      </c>
      <c r="K2" s="29"/>
      <c r="L2" s="30"/>
      <c r="M2" s="28" t="s">
        <v>194</v>
      </c>
      <c r="N2" s="29"/>
      <c r="O2" s="30"/>
      <c r="P2" s="28" t="s">
        <v>195</v>
      </c>
      <c r="Q2" s="29"/>
      <c r="R2" s="30"/>
      <c r="S2" s="29" t="s">
        <v>196</v>
      </c>
      <c r="T2" s="29"/>
      <c r="U2" s="30"/>
      <c r="V2" s="24" t="s">
        <v>197</v>
      </c>
      <c r="W2" s="24" t="s">
        <v>170</v>
      </c>
    </row>
    <row r="3" s="1" customFormat="1" ht="16.8" spans="1:23">
      <c r="A3" s="8"/>
      <c r="B3" s="31"/>
      <c r="C3" s="31"/>
      <c r="D3" s="31"/>
      <c r="E3" s="31"/>
      <c r="F3" s="31"/>
      <c r="G3" s="4" t="s">
        <v>198</v>
      </c>
      <c r="H3" s="4" t="s">
        <v>130</v>
      </c>
      <c r="I3" s="4" t="s">
        <v>161</v>
      </c>
      <c r="J3" s="4" t="s">
        <v>198</v>
      </c>
      <c r="K3" s="4" t="s">
        <v>130</v>
      </c>
      <c r="L3" s="4" t="s">
        <v>161</v>
      </c>
      <c r="M3" s="4" t="s">
        <v>198</v>
      </c>
      <c r="N3" s="4" t="s">
        <v>130</v>
      </c>
      <c r="O3" s="4" t="s">
        <v>161</v>
      </c>
      <c r="P3" s="4" t="s">
        <v>198</v>
      </c>
      <c r="Q3" s="4" t="s">
        <v>130</v>
      </c>
      <c r="R3" s="4" t="s">
        <v>161</v>
      </c>
      <c r="S3" s="4" t="s">
        <v>198</v>
      </c>
      <c r="T3" s="4" t="s">
        <v>130</v>
      </c>
      <c r="U3" s="4" t="s">
        <v>161</v>
      </c>
      <c r="V3" s="32"/>
      <c r="W3" s="32"/>
    </row>
    <row r="4" ht="28" spans="1:23">
      <c r="A4" s="33" t="s">
        <v>199</v>
      </c>
      <c r="B4" s="34" t="s">
        <v>174</v>
      </c>
      <c r="C4" s="12">
        <v>1123</v>
      </c>
      <c r="D4" s="194" t="s">
        <v>172</v>
      </c>
      <c r="E4" s="195" t="s">
        <v>173</v>
      </c>
      <c r="F4" s="198" t="s">
        <v>56</v>
      </c>
      <c r="G4" s="196" t="s">
        <v>200</v>
      </c>
      <c r="H4" s="196" t="s">
        <v>201</v>
      </c>
      <c r="I4" s="196" t="s">
        <v>202</v>
      </c>
      <c r="J4" s="196" t="s">
        <v>203</v>
      </c>
      <c r="K4" s="12" t="s">
        <v>204</v>
      </c>
      <c r="L4" s="196" t="s">
        <v>205</v>
      </c>
      <c r="M4" s="196" t="s">
        <v>206</v>
      </c>
      <c r="N4" s="196" t="s">
        <v>207</v>
      </c>
      <c r="O4" s="196" t="s">
        <v>208</v>
      </c>
      <c r="P4" s="12"/>
      <c r="Q4" s="12"/>
      <c r="R4" s="12"/>
      <c r="S4" s="12"/>
      <c r="T4" s="12"/>
      <c r="U4" s="12"/>
      <c r="V4" s="12"/>
      <c r="W4" s="12"/>
    </row>
    <row r="5" spans="1:23">
      <c r="A5" s="37"/>
      <c r="B5" s="38"/>
      <c r="C5" s="12">
        <v>520</v>
      </c>
      <c r="D5" s="194" t="s">
        <v>172</v>
      </c>
      <c r="E5" s="197" t="s">
        <v>134</v>
      </c>
      <c r="F5" s="38"/>
      <c r="G5" s="28" t="s">
        <v>209</v>
      </c>
      <c r="H5" s="29"/>
      <c r="I5" s="30"/>
      <c r="J5" s="28" t="s">
        <v>210</v>
      </c>
      <c r="K5" s="29"/>
      <c r="L5" s="30"/>
      <c r="M5" s="28" t="s">
        <v>211</v>
      </c>
      <c r="N5" s="29"/>
      <c r="O5" s="30"/>
      <c r="P5" s="28" t="s">
        <v>212</v>
      </c>
      <c r="Q5" s="29"/>
      <c r="R5" s="30"/>
      <c r="S5" s="29" t="s">
        <v>213</v>
      </c>
      <c r="T5" s="29"/>
      <c r="U5" s="30"/>
      <c r="V5" s="12"/>
      <c r="W5" s="12"/>
    </row>
    <row r="6" spans="1:23">
      <c r="A6" s="37"/>
      <c r="B6" s="38"/>
      <c r="C6" s="12"/>
      <c r="D6" s="12"/>
      <c r="E6" s="14"/>
      <c r="F6" s="38"/>
      <c r="G6" s="4" t="s">
        <v>198</v>
      </c>
      <c r="H6" s="4" t="s">
        <v>130</v>
      </c>
      <c r="I6" s="4" t="s">
        <v>161</v>
      </c>
      <c r="J6" s="4" t="s">
        <v>198</v>
      </c>
      <c r="K6" s="4" t="s">
        <v>130</v>
      </c>
      <c r="L6" s="4" t="s">
        <v>161</v>
      </c>
      <c r="M6" s="4" t="s">
        <v>198</v>
      </c>
      <c r="N6" s="4" t="s">
        <v>130</v>
      </c>
      <c r="O6" s="4" t="s">
        <v>161</v>
      </c>
      <c r="P6" s="4" t="s">
        <v>198</v>
      </c>
      <c r="Q6" s="4" t="s">
        <v>130</v>
      </c>
      <c r="R6" s="4" t="s">
        <v>161</v>
      </c>
      <c r="S6" s="4" t="s">
        <v>198</v>
      </c>
      <c r="T6" s="4" t="s">
        <v>130</v>
      </c>
      <c r="U6" s="4" t="s">
        <v>161</v>
      </c>
      <c r="V6" s="12"/>
      <c r="W6" s="12"/>
    </row>
    <row r="7" spans="1:23">
      <c r="A7" s="40"/>
      <c r="B7" s="41"/>
      <c r="C7" s="12"/>
      <c r="D7" s="12"/>
      <c r="E7" s="42"/>
      <c r="F7" s="4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4" t="s">
        <v>214</v>
      </c>
      <c r="B8" s="34"/>
      <c r="C8" s="34"/>
      <c r="D8" s="34"/>
      <c r="E8" s="34"/>
      <c r="F8" s="3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1"/>
      <c r="B9" s="41"/>
      <c r="C9" s="41"/>
      <c r="D9" s="41"/>
      <c r="E9" s="41"/>
      <c r="F9" s="4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4" t="s">
        <v>215</v>
      </c>
      <c r="B10" s="34"/>
      <c r="C10" s="34"/>
      <c r="D10" s="34"/>
      <c r="E10" s="34"/>
      <c r="F10" s="34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1"/>
      <c r="B11" s="41"/>
      <c r="C11" s="41"/>
      <c r="D11" s="41"/>
      <c r="E11" s="41"/>
      <c r="F11" s="4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4" t="s">
        <v>216</v>
      </c>
      <c r="B12" s="34"/>
      <c r="C12" s="34"/>
      <c r="D12" s="34"/>
      <c r="E12" s="34"/>
      <c r="F12" s="34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41"/>
      <c r="B13" s="41"/>
      <c r="C13" s="41"/>
      <c r="D13" s="41"/>
      <c r="E13" s="41"/>
      <c r="F13" s="4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="2" customFormat="1" ht="20.4" spans="1:23">
      <c r="A15" s="15" t="s">
        <v>176</v>
      </c>
      <c r="B15" s="16"/>
      <c r="C15" s="16"/>
      <c r="D15" s="16"/>
      <c r="E15" s="17"/>
      <c r="F15" s="18"/>
      <c r="G15" s="22"/>
      <c r="H15" s="27"/>
      <c r="I15" s="27"/>
      <c r="J15" s="15" t="s">
        <v>188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7"/>
      <c r="V15" s="16"/>
      <c r="W15" s="19"/>
    </row>
    <row r="16" spans="1:23">
      <c r="A16" s="20" t="s">
        <v>217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4:F7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218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23" t="s">
        <v>219</v>
      </c>
      <c r="B2" s="24" t="s">
        <v>157</v>
      </c>
      <c r="C2" s="24" t="s">
        <v>158</v>
      </c>
      <c r="D2" s="24" t="s">
        <v>159</v>
      </c>
      <c r="E2" s="24" t="s">
        <v>160</v>
      </c>
      <c r="F2" s="24" t="s">
        <v>161</v>
      </c>
      <c r="G2" s="23" t="s">
        <v>220</v>
      </c>
      <c r="H2" s="23" t="s">
        <v>221</v>
      </c>
      <c r="I2" s="23" t="s">
        <v>222</v>
      </c>
      <c r="J2" s="23" t="s">
        <v>221</v>
      </c>
      <c r="K2" s="23" t="s">
        <v>223</v>
      </c>
      <c r="L2" s="23" t="s">
        <v>221</v>
      </c>
      <c r="M2" s="24" t="s">
        <v>197</v>
      </c>
      <c r="N2" s="24" t="s">
        <v>170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5" t="s">
        <v>219</v>
      </c>
      <c r="B4" s="26" t="s">
        <v>224</v>
      </c>
      <c r="C4" s="26" t="s">
        <v>198</v>
      </c>
      <c r="D4" s="26" t="s">
        <v>159</v>
      </c>
      <c r="E4" s="24" t="s">
        <v>160</v>
      </c>
      <c r="F4" s="24" t="s">
        <v>161</v>
      </c>
      <c r="G4" s="23" t="s">
        <v>220</v>
      </c>
      <c r="H4" s="23" t="s">
        <v>221</v>
      </c>
      <c r="I4" s="23" t="s">
        <v>222</v>
      </c>
      <c r="J4" s="23" t="s">
        <v>221</v>
      </c>
      <c r="K4" s="23" t="s">
        <v>223</v>
      </c>
      <c r="L4" s="23" t="s">
        <v>221</v>
      </c>
      <c r="M4" s="24" t="s">
        <v>197</v>
      </c>
      <c r="N4" s="24" t="s">
        <v>170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5" t="s">
        <v>225</v>
      </c>
      <c r="B11" s="16"/>
      <c r="C11" s="16"/>
      <c r="D11" s="17"/>
      <c r="E11" s="18"/>
      <c r="F11" s="27"/>
      <c r="G11" s="22"/>
      <c r="H11" s="27"/>
      <c r="I11" s="15" t="s">
        <v>226</v>
      </c>
      <c r="J11" s="16"/>
      <c r="K11" s="16"/>
      <c r="L11" s="16"/>
      <c r="M11" s="16"/>
      <c r="N11" s="19"/>
    </row>
    <row r="12" spans="1:14">
      <c r="A12" s="20" t="s">
        <v>227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A3" sqref="$A3:$XFD6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228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191</v>
      </c>
      <c r="B2" s="5" t="s">
        <v>161</v>
      </c>
      <c r="C2" s="5" t="s">
        <v>157</v>
      </c>
      <c r="D2" s="5" t="s">
        <v>158</v>
      </c>
      <c r="E2" s="5" t="s">
        <v>159</v>
      </c>
      <c r="F2" s="5" t="s">
        <v>160</v>
      </c>
      <c r="G2" s="4" t="s">
        <v>229</v>
      </c>
      <c r="H2" s="4" t="s">
        <v>230</v>
      </c>
      <c r="I2" s="4" t="s">
        <v>231</v>
      </c>
      <c r="J2" s="4" t="s">
        <v>232</v>
      </c>
      <c r="K2" s="5" t="s">
        <v>197</v>
      </c>
      <c r="L2" s="5" t="s">
        <v>170</v>
      </c>
    </row>
    <row r="3" spans="1:12">
      <c r="A3" s="11"/>
      <c r="B3" s="11"/>
      <c r="C3" s="12"/>
      <c r="D3" s="12"/>
      <c r="E3" s="13"/>
      <c r="F3" s="12"/>
      <c r="G3" s="12"/>
      <c r="H3" s="12"/>
      <c r="I3" s="12"/>
      <c r="J3" s="12"/>
      <c r="K3" s="12"/>
      <c r="L3" s="12"/>
    </row>
    <row r="4" spans="1:12">
      <c r="A4" s="11"/>
      <c r="B4" s="11"/>
      <c r="C4" s="12"/>
      <c r="D4" s="12"/>
      <c r="E4" s="13"/>
      <c r="F4" s="12"/>
      <c r="G4" s="12"/>
      <c r="H4" s="12"/>
      <c r="I4" s="12"/>
      <c r="J4" s="12"/>
      <c r="K4" s="12"/>
      <c r="L4" s="12"/>
    </row>
    <row r="5" spans="1:12">
      <c r="A5" s="11"/>
      <c r="B5" s="11"/>
      <c r="C5" s="12"/>
      <c r="D5" s="12"/>
      <c r="E5" s="14"/>
      <c r="F5" s="12"/>
      <c r="G5" s="12"/>
      <c r="H5" s="12"/>
      <c r="I5" s="11"/>
      <c r="J5" s="11"/>
      <c r="K5" s="11"/>
      <c r="L5" s="11"/>
    </row>
    <row r="6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="2" customFormat="1" ht="20.4" spans="1:12">
      <c r="A9" s="15" t="s">
        <v>176</v>
      </c>
      <c r="B9" s="16"/>
      <c r="C9" s="16"/>
      <c r="D9" s="16"/>
      <c r="E9" s="17"/>
      <c r="F9" s="18"/>
      <c r="G9" s="22"/>
      <c r="H9" s="15" t="s">
        <v>188</v>
      </c>
      <c r="I9" s="16"/>
      <c r="J9" s="16"/>
      <c r="K9" s="16"/>
      <c r="L9" s="19"/>
    </row>
    <row r="10" spans="1:12">
      <c r="A10" s="20" t="s">
        <v>233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2026-02-27T17:37:23Z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