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2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尺寸）" sheetId="14" r:id="rId6"/>
    <sheet name="验货尺寸表 （中期尺寸）" sheetId="16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<sst xmlns="http://schemas.openxmlformats.org/spreadsheetml/2006/main" count="1420" uniqueCount="485">
  <si>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</si>
  <si>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</si>
  <si>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</si>
  <si>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</si>
  <si>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</si>
  <si>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</si>
  <si>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</si>
  <si>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</si>
  <si>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</si>
  <si>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</si>
  <si>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</si>
  <si>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</si>
  <si>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</si>
  <si>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</si>
  <si>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</si>
  <si>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</si>
  <si>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</si>
  <si>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</si>
  <si>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</si>
  <si>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</si>
  <si>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</si>
  <si>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</si>
  <si>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</si>
  <si>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</si>
  <si>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</si>
  <si>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</si>
  <si>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</si>
  <si>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</si>
  <si>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</si>
  <si>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</si>
  <si>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</si>
  <si>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</si>
  <si>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</si>
  <si>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</si>
  <si>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</si>
  <si>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</si>
  <si>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</si>
  <si>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</si>
  <si>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</si>
  <si>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</si>
  <si>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</si>
  <si>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</si>
  <si>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</si>
  <si>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</si>
  <si>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</si>
  <si>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</si>
  <si>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</si>
  <si>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</si>
  <si>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</si>
  <si>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</si>
  <si>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</si>
  <si>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</si>
  <si>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</si>
  <si>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</si>
  <si>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</si>
  <si>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</si>
  <si>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</si>
  <si>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</si>
  <si>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</si>
  <si>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</si>
  <si>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</si>
  <si>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</si>
  <si>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TAJJFO82933</t>
  </si>
  <si>
    <t>合同交期</t>
  </si>
  <si>
    <t>产前确认样</t>
  </si>
  <si>
    <t>有</t>
  </si>
  <si>
    <t>无</t>
  </si>
  <si>
    <t>品名</t>
  </si>
  <si>
    <t>男士POLO短袖T恤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</si>
  <si>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</si>
  <si>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</si>
  <si>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</si>
  <si>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</si>
  <si>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</si>
  <si>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</si>
  <si>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17506件</t>
  </si>
  <si>
    <t>包装预计完成日</t>
  </si>
  <si>
    <t>印花、刺绣确认样</t>
  </si>
  <si>
    <t>采购凭证编号：</t>
  </si>
  <si>
    <t>CGDD26010600001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</si>
  <si>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</si>
  <si>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</si>
  <si>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</si>
  <si>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</si>
  <si>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</si>
  <si>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</si>
  <si>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</si>
  <si>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</si>
  <si>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</si>
  <si>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</si>
  <si>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</si>
  <si>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</si>
  <si>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</si>
  <si>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</si>
  <si>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</si>
  <si>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</si>
  <si>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</si>
  <si>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</si>
  <si>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</si>
  <si>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</si>
  <si>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</si>
  <si>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</si>
  <si>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</si>
  <si>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</si>
  <si>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</si>
  <si>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</si>
  <si>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</si>
  <si>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</si>
  <si>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</si>
  <si>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</si>
  <si>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</si>
  <si>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</si>
  <si>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</si>
  <si>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</si>
  <si>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</si>
  <si>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</si>
  <si>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</si>
  <si>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黑色G01X</t>
  </si>
  <si>
    <t>已裁齐</t>
  </si>
  <si>
    <t>素白GC6X</t>
  </si>
  <si>
    <t>蓝冰色C07X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</si>
  <si>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</si>
  <si>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</si>
  <si>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</si>
  <si>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</si>
  <si>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</si>
  <si>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</si>
  <si>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</si>
  <si>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</si>
  <si>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1.领嘴，左右太细欠对称</t>
  </si>
  <si>
    <t>2.下级领扭纹</t>
  </si>
  <si>
    <t>3.筒边骨位松紧起皱</t>
  </si>
  <si>
    <t>4.脚叉长短及压线骨位扭纹</t>
  </si>
  <si>
    <t>5.上袖欠分中 夹弯拱起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</si>
  <si>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</si>
  <si>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</si>
  <si>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</si>
  <si>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</si>
  <si>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</si>
  <si>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</si>
  <si>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</si>
  <si>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</si>
  <si>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</si>
  <si>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</si>
  <si>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</si>
  <si>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</si>
  <si>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</si>
  <si>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</si>
  <si>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</si>
  <si>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</si>
  <si>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</si>
  <si>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</si>
  <si>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</si>
  <si>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</si>
  <si>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</si>
  <si>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</si>
  <si>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</si>
  <si>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</si>
  <si>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</si>
  <si>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</si>
  <si>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</si>
  <si>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</si>
  <si>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黑色XL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</si>
  <si>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</si>
  <si>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</si>
  <si>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</si>
  <si>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</si>
  <si>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</si>
  <si>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</si>
  <si>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</si>
  <si>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</si>
  <si>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洗前</t>
  </si>
  <si>
    <t>后中长</t>
  </si>
  <si>
    <t>+1.5/+1.5</t>
  </si>
  <si>
    <t>+2</t>
  </si>
  <si>
    <t>+1.5</t>
  </si>
  <si>
    <t>胸围</t>
  </si>
  <si>
    <t>-1/-2</t>
  </si>
  <si>
    <t>-</t>
  </si>
  <si>
    <t>腰围</t>
  </si>
  <si>
    <t>+1</t>
  </si>
  <si>
    <t>下摆</t>
  </si>
  <si>
    <t>106</t>
  </si>
  <si>
    <t>-1/-1</t>
  </si>
  <si>
    <t>肩宽</t>
  </si>
  <si>
    <t>45.5</t>
  </si>
  <si>
    <t>-0.2/-0.2</t>
  </si>
  <si>
    <t>-0.3</t>
  </si>
  <si>
    <t>-0.5</t>
  </si>
  <si>
    <t>-0.7</t>
  </si>
  <si>
    <t>肩点短袖长</t>
  </si>
  <si>
    <t>+0.5/+0.3</t>
  </si>
  <si>
    <t>袖肥</t>
  </si>
  <si>
    <t>19.5</t>
  </si>
  <si>
    <t>-0.5/-0.5</t>
  </si>
  <si>
    <t>袖口松量</t>
  </si>
  <si>
    <t>-0.4/-0.4</t>
  </si>
  <si>
    <t>+0.2</t>
  </si>
  <si>
    <t>底领高</t>
  </si>
  <si>
    <t>-/-</t>
  </si>
  <si>
    <t>扁机领长</t>
  </si>
  <si>
    <t>领尖长</t>
  </si>
  <si>
    <t>门襟高</t>
  </si>
  <si>
    <t>门襟宽</t>
  </si>
  <si>
    <t>备注：</t>
  </si>
  <si>
    <t xml:space="preserve">     初期请洗测2-3件，有问题的另加测量数量。</t>
  </si>
  <si>
    <t>验货时间：1-19</t>
  </si>
  <si>
    <t>跟单QC:代克荣</t>
  </si>
  <si>
    <t>工厂负责人：冯正莲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</si>
  <si>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</si>
  <si>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</si>
  <si>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</si>
  <si>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</si>
  <si>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</si>
  <si>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</si>
  <si>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</si>
  <si>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</si>
  <si>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</si>
  <si>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</si>
  <si>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</si>
  <si>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</si>
  <si>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黑色M/20 L/20 XL/20 4XL/10</t>
  </si>
  <si>
    <t xml:space="preserve">素白XXXL/10 5XL/10 </t>
  </si>
  <si>
    <t>冰蓝色S/10 XXL/10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</si>
  <si>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</si>
  <si>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</si>
  <si>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</si>
  <si>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</si>
  <si>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 前领骨左右长短</t>
  </si>
  <si>
    <t>3.领嘴欠弯顺起角 及戴帽</t>
  </si>
  <si>
    <t>4.胸筒底面长短及筒底起皱</t>
  </si>
  <si>
    <t>5.上袖欠分中 夹弯起皱及夹弯多布</t>
  </si>
  <si>
    <t>6.脚叉左右长短</t>
  </si>
  <si>
    <t>【整改的严重缺陷及整改复核时间】</t>
  </si>
  <si>
    <t>尾期复核品质情况</t>
  </si>
  <si>
    <t>4XL</t>
  </si>
  <si>
    <t>5XL</t>
  </si>
  <si>
    <t>黑色洗前</t>
  </si>
  <si>
    <t>黑色洗前/洗后</t>
  </si>
  <si>
    <t>蓝冰色洗前</t>
  </si>
  <si>
    <t>素白洗前</t>
  </si>
  <si>
    <t>+1.5/+1</t>
  </si>
  <si>
    <t>1.5/+1.5</t>
  </si>
  <si>
    <t>+1/+1</t>
  </si>
  <si>
    <t>-0.5/-0.8</t>
  </si>
  <si>
    <t>-2/-3</t>
  </si>
  <si>
    <t>+1/-1</t>
  </si>
  <si>
    <t>-/-2</t>
  </si>
  <si>
    <t>+1/-</t>
  </si>
  <si>
    <t>-1.5/-2</t>
  </si>
  <si>
    <t>-/-1</t>
  </si>
  <si>
    <t>-0.1/-0.1</t>
  </si>
  <si>
    <t>+0.5/-0.3</t>
  </si>
  <si>
    <t>-0.2/-0.5</t>
  </si>
  <si>
    <t>-/-0.3</t>
  </si>
  <si>
    <t>+0.3/-</t>
  </si>
  <si>
    <t>+0.5/-</t>
  </si>
  <si>
    <t>+0.5/+0.5</t>
  </si>
  <si>
    <t>-0.3/-0.3</t>
  </si>
  <si>
    <t>-0.4/-0.6</t>
  </si>
  <si>
    <t>-0.6/-0.6</t>
  </si>
  <si>
    <t>-0.2/-0.4</t>
  </si>
  <si>
    <t>+0.2/+0.2</t>
  </si>
  <si>
    <t>-0.9/-0.9</t>
  </si>
  <si>
    <t>-0.2/-0.3</t>
  </si>
  <si>
    <t>验货时间：2-1</t>
  </si>
  <si>
    <t>蓝冰色</t>
  </si>
  <si>
    <t>黑色</t>
  </si>
  <si>
    <t>素白</t>
  </si>
  <si>
    <t>+1/+0.5</t>
  </si>
  <si>
    <t>+2/+1</t>
  </si>
  <si>
    <t>+1/+1.5</t>
  </si>
  <si>
    <t>-/+1</t>
  </si>
  <si>
    <t>-1/2</t>
  </si>
  <si>
    <t>-2/-1.5</t>
  </si>
  <si>
    <t>-1/-1.5</t>
  </si>
  <si>
    <t>2/-2</t>
  </si>
  <si>
    <t>-1/-0.5</t>
  </si>
  <si>
    <t>-0.7/-0.7</t>
  </si>
  <si>
    <t>-0.4/-0.5</t>
  </si>
  <si>
    <t>-0.3/-0.5</t>
  </si>
  <si>
    <t>-0.3/-0.4</t>
  </si>
  <si>
    <t>-/+0.2</t>
  </si>
  <si>
    <t>-0.5/-</t>
  </si>
  <si>
    <t>-/-0.2</t>
  </si>
  <si>
    <t>-0.5/-0.6</t>
  </si>
  <si>
    <t>-0.6/-0.5</t>
  </si>
  <si>
    <t>+0.3/-0.5</t>
  </si>
  <si>
    <t>-/-0.4</t>
  </si>
  <si>
    <t>-0.2/-</t>
  </si>
  <si>
    <t>+0.4/+0.5</t>
  </si>
  <si>
    <t>-0.3/-</t>
  </si>
  <si>
    <t>-0.1/-</t>
  </si>
  <si>
    <t>-1/-</t>
  </si>
  <si>
    <t>-0.5/-1</t>
  </si>
  <si>
    <t>-/+0.3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</si>
  <si>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</si>
  <si>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</si>
  <si>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</si>
  <si>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</si>
  <si>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</si>
  <si>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</si>
  <si>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</si>
  <si>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</si>
  <si>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</si>
  <si>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</si>
  <si>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</si>
  <si>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</si>
  <si>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</si>
  <si>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</si>
  <si>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315件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</si>
  <si>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</si>
  <si>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</si>
  <si>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</si>
  <si>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</si>
  <si>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</si>
  <si>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</si>
  <si>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</si>
  <si>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</si>
  <si>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</si>
  <si>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</si>
  <si>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</si>
  <si>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</si>
  <si>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</si>
  <si>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</si>
  <si>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</si>
  <si>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</si>
  <si>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</si>
  <si>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</si>
  <si>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</si>
  <si>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</si>
  <si>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</si>
  <si>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</si>
  <si>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</si>
  <si>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</si>
  <si>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齐色齐码抽查315件</t>
  </si>
  <si>
    <t>情况说明：</t>
  </si>
  <si>
    <t xml:space="preserve">【问题点描述】  </t>
  </si>
  <si>
    <t>1.内领下级领起扭</t>
  </si>
  <si>
    <t>2.前后领骨左右两端皱</t>
  </si>
  <si>
    <t>3.筒不直</t>
  </si>
  <si>
    <t>4.脏污、线头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</si>
  <si>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</si>
  <si>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</si>
  <si>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</si>
  <si>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</si>
  <si>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</si>
  <si>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</si>
  <si>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</si>
  <si>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</si>
  <si>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</si>
  <si>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</si>
  <si>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</si>
  <si>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</si>
  <si>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</si>
  <si>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</si>
  <si>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</si>
  <si>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</si>
  <si>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</si>
  <si>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</si>
  <si>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</si>
  <si>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</si>
  <si>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</si>
  <si>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</si>
  <si>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</si>
  <si>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</si>
  <si>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3XL</t>
  </si>
  <si>
    <t>藏蓝</t>
  </si>
  <si>
    <t>+0.5/+1</t>
  </si>
  <si>
    <t>+1.5/+1.3</t>
  </si>
  <si>
    <t>+2/+1.5</t>
  </si>
  <si>
    <t>+1/+2</t>
  </si>
  <si>
    <t>+2/-</t>
  </si>
  <si>
    <t>-1/+1</t>
  </si>
  <si>
    <t>-2/-2.5</t>
  </si>
  <si>
    <t>+1/+1.2</t>
  </si>
  <si>
    <t>-/-0.5</t>
  </si>
  <si>
    <t>+0.6/+0.5</t>
  </si>
  <si>
    <t>-/+0.7</t>
  </si>
  <si>
    <t>+0.3/+0.3</t>
  </si>
  <si>
    <t>-/+0.5</t>
  </si>
  <si>
    <t>+0.5/+0.2</t>
  </si>
  <si>
    <t>+0.2/-0.5</t>
  </si>
  <si>
    <t>+0.5/-0.5</t>
  </si>
  <si>
    <t>+1.2/+1</t>
  </si>
  <si>
    <t>+0.4/-</t>
  </si>
  <si>
    <t>+0.8/+0.5</t>
  </si>
  <si>
    <t>验货时间：2-5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</si>
  <si>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</si>
  <si>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</si>
  <si>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</si>
  <si>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</si>
  <si>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</si>
  <si>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</si>
  <si>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</si>
  <si>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</si>
  <si>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</si>
  <si>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</si>
  <si>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</si>
  <si>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</si>
  <si>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</si>
  <si>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</si>
  <si>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</si>
  <si>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</si>
  <si>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</si>
  <si>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951213175b</t>
  </si>
  <si>
    <t>26B195</t>
  </si>
  <si>
    <t>G01X黑色</t>
  </si>
  <si>
    <t>TAJJFO81933</t>
  </si>
  <si>
    <t>新诚</t>
  </si>
  <si>
    <t>合格</t>
  </si>
  <si>
    <t>YES</t>
  </si>
  <si>
    <t>951213172r</t>
  </si>
  <si>
    <t>C07X蓝冰色</t>
  </si>
  <si>
    <t>GC6X素白</t>
  </si>
  <si>
    <t>制表时间：12-18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</si>
  <si>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</si>
  <si>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</si>
  <si>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</si>
  <si>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</si>
  <si>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</si>
  <si>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</si>
  <si>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</si>
  <si>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</si>
  <si>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</si>
  <si>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</si>
  <si>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径向：-1纬向-2.5</t>
  </si>
  <si>
    <t>径向：- 0.5纬向-7.5</t>
  </si>
  <si>
    <t>径向：-0.5纬向-3.5</t>
  </si>
  <si>
    <t>径向：0纬向-2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</si>
  <si>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</si>
  <si>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</si>
  <si>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</si>
  <si>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</si>
  <si>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</si>
  <si>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</si>
  <si>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</si>
  <si>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</si>
  <si>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</si>
  <si>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</si>
  <si>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</si>
  <si>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</si>
  <si>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</si>
  <si>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</si>
  <si>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</si>
  <si>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</si>
  <si>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</si>
  <si>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</si>
  <si>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</si>
  <si>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</si>
  <si>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</si>
  <si>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</si>
  <si>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</si>
  <si>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</si>
  <si>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</si>
  <si>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</si>
  <si>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</si>
  <si>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</si>
  <si>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</si>
  <si>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</si>
  <si>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</si>
  <si>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</si>
  <si>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</si>
  <si>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</si>
  <si>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</si>
  <si>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</si>
  <si>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</si>
  <si>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</si>
  <si>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</si>
  <si>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</si>
  <si>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</si>
  <si>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</si>
  <si>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TAJJFO82934</t>
  </si>
  <si>
    <t>前胸</t>
  </si>
  <si>
    <t>烫标</t>
  </si>
  <si>
    <t>洗测2次</t>
  </si>
  <si>
    <t>洗测3次</t>
  </si>
  <si>
    <t>洗测4次</t>
  </si>
  <si>
    <t>后幅</t>
  </si>
  <si>
    <t>烫唛</t>
  </si>
  <si>
    <t>洗测5次</t>
  </si>
  <si>
    <t>洗测6次</t>
  </si>
  <si>
    <t>制表时间：12-23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</si>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</sst>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7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4" applyNumberFormat="0" applyAlignment="0" applyProtection="0">
      <alignment vertical="center"/>
    </xf>
    <xf numFmtId="0" fontId="51" fillId="10" borderId="73" applyNumberFormat="0" applyAlignment="0" applyProtection="0">
      <alignment vertical="center"/>
    </xf>
    <xf numFmtId="0" fontId="52" fillId="11" borderId="75" applyNumberFormat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0" fillId="0" borderId="0">
      <alignment vertical="center"/>
    </xf>
    <xf numFmtId="0" fontId="60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0" borderId="17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13" fillId="3" borderId="2" xfId="49" applyFont="1" applyFill="1" applyBorder="1" applyAlignment="1">
      <alignment vertical="center"/>
    </xf>
    <xf numFmtId="0" fontId="15" fillId="3" borderId="2" xfId="49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6" fillId="0" borderId="7" xfId="54" applyFont="1" applyBorder="1" applyAlignment="1">
      <alignment horizontal="center"/>
    </xf>
    <xf numFmtId="0" fontId="16" fillId="0" borderId="2" xfId="54" applyFont="1" applyBorder="1" applyAlignment="1">
      <alignment horizontal="center"/>
    </xf>
    <xf numFmtId="0" fontId="17" fillId="4" borderId="2" xfId="54" applyFont="1" applyFill="1" applyBorder="1" applyAlignment="1">
      <alignment horizontal="center"/>
    </xf>
    <xf numFmtId="49" fontId="15" fillId="3" borderId="2" xfId="50" applyNumberFormat="1" applyFont="1" applyFill="1" applyBorder="1" applyAlignment="1" applyProtection="1">
      <alignment horizontal="center" vertical="center"/>
    </xf>
    <xf numFmtId="0" fontId="16" fillId="0" borderId="8" xfId="54" applyFont="1" applyBorder="1" applyAlignment="1">
      <alignment horizontal="center"/>
    </xf>
    <xf numFmtId="177" fontId="18" fillId="0" borderId="2" xfId="54" applyNumberFormat="1" applyFont="1" applyBorder="1" applyAlignment="1">
      <alignment horizontal="center"/>
    </xf>
    <xf numFmtId="49" fontId="19" fillId="3" borderId="2" xfId="51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0" fillId="0" borderId="0" xfId="49" applyFill="1" applyAlignment="1">
      <alignment horizontal="left" vertical="center"/>
    </xf>
    <xf numFmtId="0" fontId="21" fillId="0" borderId="19" xfId="49" applyFont="1" applyFill="1" applyBorder="1" applyAlignment="1">
      <alignment horizontal="center" vertical="top"/>
    </xf>
    <xf numFmtId="0" fontId="22" fillId="0" borderId="20" xfId="49" applyFont="1" applyFill="1" applyBorder="1" applyAlignment="1">
      <alignment horizontal="left" vertical="center"/>
    </xf>
    <xf numFmtId="0" fontId="14" fillId="0" borderId="21" xfId="49" applyFont="1" applyBorder="1" applyAlignment="1">
      <alignment horizontal="center" vertical="center"/>
    </xf>
    <xf numFmtId="0" fontId="22" fillId="0" borderId="22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vertical="center"/>
    </xf>
    <xf numFmtId="0" fontId="22" fillId="0" borderId="22" xfId="49" applyFont="1" applyFill="1" applyBorder="1" applyAlignment="1">
      <alignment vertical="center"/>
    </xf>
    <xf numFmtId="0" fontId="14" fillId="0" borderId="23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22" fillId="0" borderId="22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vertical="center"/>
    </xf>
    <xf numFmtId="0" fontId="14" fillId="0" borderId="17" xfId="49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vertical="center"/>
    </xf>
    <xf numFmtId="58" fontId="23" fillId="0" borderId="17" xfId="49" applyNumberFormat="1" applyFont="1" applyFill="1" applyBorder="1" applyAlignment="1">
      <alignment horizontal="center" vertical="center"/>
    </xf>
    <xf numFmtId="0" fontId="23" fillId="0" borderId="17" xfId="49" applyFont="1" applyFill="1" applyBorder="1" applyAlignment="1">
      <alignment horizontal="center" vertical="center"/>
    </xf>
    <xf numFmtId="0" fontId="22" fillId="0" borderId="17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left" vertical="center"/>
    </xf>
    <xf numFmtId="0" fontId="14" fillId="0" borderId="17" xfId="49" applyFont="1" applyFill="1" applyBorder="1" applyAlignment="1">
      <alignment horizontal="right" vertical="center"/>
    </xf>
    <xf numFmtId="0" fontId="22" fillId="0" borderId="17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vertical="center"/>
    </xf>
    <xf numFmtId="0" fontId="14" fillId="0" borderId="29" xfId="49" applyFont="1" applyFill="1" applyBorder="1" applyAlignment="1">
      <alignment horizontal="right" vertical="center"/>
    </xf>
    <xf numFmtId="0" fontId="22" fillId="0" borderId="29" xfId="49" applyFont="1" applyFill="1" applyBorder="1" applyAlignment="1">
      <alignment vertical="center"/>
    </xf>
    <xf numFmtId="0" fontId="24" fillId="0" borderId="29" xfId="49" applyFont="1" applyFill="1" applyBorder="1" applyAlignment="1">
      <alignment vertical="center"/>
    </xf>
    <xf numFmtId="0" fontId="23" fillId="0" borderId="29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2" fillId="0" borderId="20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18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17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 wrapText="1"/>
    </xf>
    <xf numFmtId="0" fontId="24" fillId="0" borderId="17" xfId="49" applyFont="1" applyFill="1" applyBorder="1" applyAlignment="1">
      <alignment horizontal="left" vertical="center" wrapText="1"/>
    </xf>
    <xf numFmtId="0" fontId="24" fillId="0" borderId="18" xfId="49" applyFont="1" applyFill="1" applyBorder="1" applyAlignment="1">
      <alignment horizontal="left" vertical="center" wrapText="1"/>
    </xf>
    <xf numFmtId="0" fontId="22" fillId="0" borderId="28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7" fillId="0" borderId="17" xfId="49" applyFont="1" applyFill="1" applyBorder="1" applyAlignment="1">
      <alignment horizontal="left" vertical="center"/>
    </xf>
    <xf numFmtId="0" fontId="27" fillId="0" borderId="1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3" fillId="0" borderId="29" xfId="49" applyNumberFormat="1" applyFont="1" applyFill="1" applyBorder="1" applyAlignment="1">
      <alignment vertical="center"/>
    </xf>
    <xf numFmtId="0" fontId="22" fillId="0" borderId="29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3" fillId="0" borderId="26" xfId="49" applyFont="1" applyFill="1" applyBorder="1" applyAlignment="1">
      <alignment horizontal="center" vertical="center"/>
    </xf>
    <xf numFmtId="0" fontId="20" fillId="0" borderId="29" xfId="49" applyFill="1" applyBorder="1" applyAlignment="1">
      <alignment horizontal="left" vertical="center"/>
    </xf>
    <xf numFmtId="0" fontId="20" fillId="0" borderId="30" xfId="49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49" fontId="16" fillId="0" borderId="8" xfId="55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/>
    </xf>
    <xf numFmtId="0" fontId="20" fillId="0" borderId="0" xfId="49" applyFont="1" applyAlignment="1">
      <alignment horizontal="left" vertical="center"/>
    </xf>
    <xf numFmtId="0" fontId="28" fillId="0" borderId="19" xfId="49" applyFont="1" applyBorder="1" applyAlignment="1">
      <alignment horizontal="center" vertical="top"/>
    </xf>
    <xf numFmtId="0" fontId="26" fillId="0" borderId="43" xfId="49" applyFont="1" applyBorder="1" applyAlignment="1">
      <alignment horizontal="left" vertical="center"/>
    </xf>
    <xf numFmtId="0" fontId="26" fillId="0" borderId="21" xfId="49" applyFont="1" applyBorder="1" applyAlignment="1">
      <alignment horizontal="center" vertical="center"/>
    </xf>
    <xf numFmtId="0" fontId="25" fillId="0" borderId="21" xfId="49" applyFont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15" fillId="0" borderId="44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22" xfId="49" applyFont="1" applyBorder="1" applyAlignment="1">
      <alignment horizontal="center" vertical="center"/>
    </xf>
    <xf numFmtId="0" fontId="26" fillId="0" borderId="36" xfId="49" applyFont="1" applyBorder="1" applyAlignment="1">
      <alignment horizontal="center" vertical="center"/>
    </xf>
    <xf numFmtId="0" fontId="25" fillId="0" borderId="27" xfId="49" applyFont="1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14" fontId="14" fillId="0" borderId="17" xfId="49" applyNumberFormat="1" applyFont="1" applyBorder="1" applyAlignment="1">
      <alignment horizontal="center" vertical="center"/>
    </xf>
    <xf numFmtId="14" fontId="14" fillId="0" borderId="18" xfId="49" applyNumberFormat="1" applyFont="1" applyBorder="1" applyAlignment="1">
      <alignment horizontal="center" vertical="center"/>
    </xf>
    <xf numFmtId="0" fontId="29" fillId="0" borderId="17" xfId="49" applyFont="1" applyBorder="1" applyAlignment="1">
      <alignment horizontal="left" vertical="center"/>
    </xf>
    <xf numFmtId="0" fontId="29" fillId="0" borderId="18" xfId="49" applyFont="1" applyBorder="1" applyAlignment="1">
      <alignment horizontal="left" vertical="center"/>
    </xf>
    <xf numFmtId="0" fontId="25" fillId="0" borderId="27" xfId="49" applyFont="1" applyBorder="1" applyAlignment="1">
      <alignment vertical="center"/>
    </xf>
    <xf numFmtId="9" fontId="14" fillId="0" borderId="17" xfId="49" applyNumberFormat="1" applyFont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4" fillId="0" borderId="17" xfId="49" applyFont="1" applyBorder="1" applyAlignment="1">
      <alignment vertical="center"/>
    </xf>
    <xf numFmtId="0" fontId="14" fillId="0" borderId="18" xfId="49" applyFont="1" applyBorder="1" applyAlignment="1">
      <alignment vertical="center"/>
    </xf>
    <xf numFmtId="0" fontId="25" fillId="0" borderId="27" xfId="49" applyFont="1" applyBorder="1" applyAlignment="1">
      <alignment horizontal="center" vertical="center"/>
    </xf>
    <xf numFmtId="0" fontId="25" fillId="0" borderId="17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30" fillId="0" borderId="28" xfId="49" applyFont="1" applyBorder="1" applyAlignment="1">
      <alignment vertical="center"/>
    </xf>
    <xf numFmtId="0" fontId="14" fillId="0" borderId="29" xfId="49" applyFont="1" applyBorder="1" applyAlignment="1">
      <alignment horizontal="center" vertical="center"/>
    </xf>
    <xf numFmtId="0" fontId="14" fillId="0" borderId="30" xfId="49" applyFont="1" applyBorder="1" applyAlignment="1">
      <alignment horizontal="center" vertical="center"/>
    </xf>
    <xf numFmtId="0" fontId="25" fillId="0" borderId="28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14" fontId="14" fillId="0" borderId="29" xfId="49" applyNumberFormat="1" applyFont="1" applyBorder="1" applyAlignment="1">
      <alignment horizontal="center" vertical="center"/>
    </xf>
    <xf numFmtId="14" fontId="14" fillId="0" borderId="30" xfId="49" applyNumberFormat="1" applyFont="1" applyBorder="1" applyAlignment="1">
      <alignment horizontal="center" vertical="center"/>
    </xf>
    <xf numFmtId="0" fontId="25" fillId="0" borderId="30" xfId="49" applyFont="1" applyBorder="1" applyAlignment="1">
      <alignment horizontal="left" vertical="center"/>
    </xf>
    <xf numFmtId="0" fontId="26" fillId="0" borderId="0" xfId="49" applyFont="1" applyBorder="1" applyAlignment="1">
      <alignment horizontal="left" vertical="center"/>
    </xf>
    <xf numFmtId="0" fontId="25" fillId="0" borderId="20" xfId="49" applyFont="1" applyBorder="1" applyAlignment="1">
      <alignment vertical="center"/>
    </xf>
    <xf numFmtId="0" fontId="20" fillId="0" borderId="22" xfId="49" applyFont="1" applyBorder="1" applyAlignment="1">
      <alignment horizontal="left" vertical="center"/>
    </xf>
    <xf numFmtId="0" fontId="29" fillId="0" borderId="22" xfId="49" applyFont="1" applyBorder="1" applyAlignment="1">
      <alignment horizontal="left" vertical="center"/>
    </xf>
    <xf numFmtId="0" fontId="20" fillId="0" borderId="22" xfId="49" applyFont="1" applyBorder="1" applyAlignment="1">
      <alignment vertical="center"/>
    </xf>
    <xf numFmtId="0" fontId="25" fillId="0" borderId="22" xfId="49" applyFont="1" applyBorder="1" applyAlignment="1">
      <alignment vertical="center"/>
    </xf>
    <xf numFmtId="0" fontId="29" fillId="0" borderId="36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7" xfId="49" applyFont="1" applyBorder="1" applyAlignment="1">
      <alignment vertical="center"/>
    </xf>
    <xf numFmtId="0" fontId="25" fillId="0" borderId="17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9" fillId="0" borderId="28" xfId="49" applyFont="1" applyBorder="1" applyAlignment="1">
      <alignment horizontal="left" vertical="center"/>
    </xf>
    <xf numFmtId="0" fontId="29" fillId="0" borderId="29" xfId="49" applyFont="1" applyBorder="1" applyAlignment="1">
      <alignment horizontal="left" vertical="center"/>
    </xf>
    <xf numFmtId="0" fontId="29" fillId="0" borderId="3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42" xfId="49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9" fillId="0" borderId="17" xfId="49" applyFont="1" applyFill="1" applyBorder="1" applyAlignment="1">
      <alignment horizontal="left" vertical="center"/>
    </xf>
    <xf numFmtId="0" fontId="29" fillId="0" borderId="18" xfId="49" applyFont="1" applyFill="1" applyBorder="1" applyAlignment="1">
      <alignment horizontal="left" vertical="center"/>
    </xf>
    <xf numFmtId="0" fontId="25" fillId="0" borderId="28" xfId="49" applyFont="1" applyBorder="1" applyAlignment="1">
      <alignment horizontal="center"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22" fillId="0" borderId="17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35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34" xfId="49" applyFont="1" applyFill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6" fillId="0" borderId="46" xfId="49" applyFont="1" applyBorder="1" applyAlignment="1">
      <alignment vertical="center"/>
    </xf>
    <xf numFmtId="0" fontId="14" fillId="0" borderId="47" xfId="49" applyFont="1" applyBorder="1" applyAlignment="1">
      <alignment horizontal="center" vertical="center"/>
    </xf>
    <xf numFmtId="0" fontId="26" fillId="0" borderId="47" xfId="49" applyFont="1" applyBorder="1" applyAlignment="1">
      <alignment vertical="center"/>
    </xf>
    <xf numFmtId="0" fontId="14" fillId="0" borderId="47" xfId="49" applyFont="1" applyBorder="1" applyAlignment="1">
      <alignment vertical="center"/>
    </xf>
    <xf numFmtId="58" fontId="15" fillId="0" borderId="47" xfId="49" applyNumberFormat="1" applyFont="1" applyBorder="1" applyAlignment="1">
      <alignment vertical="center"/>
    </xf>
    <xf numFmtId="0" fontId="26" fillId="0" borderId="47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26" fillId="0" borderId="49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26" fillId="0" borderId="50" xfId="49" applyFont="1" applyFill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26" fillId="0" borderId="52" xfId="49" applyFont="1" applyFill="1" applyBorder="1" applyAlignment="1">
      <alignment horizontal="left" vertical="center"/>
    </xf>
    <xf numFmtId="0" fontId="26" fillId="0" borderId="53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9" fillId="0" borderId="47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0" fillId="0" borderId="48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31" fillId="0" borderId="19" xfId="49" applyFont="1" applyBorder="1" applyAlignment="1">
      <alignment horizontal="center" vertical="top"/>
    </xf>
    <xf numFmtId="0" fontId="25" fillId="0" borderId="54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26" fillId="0" borderId="49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5" fillId="0" borderId="51" xfId="49" applyFont="1" applyBorder="1" applyAlignment="1">
      <alignment vertical="center"/>
    </xf>
    <xf numFmtId="0" fontId="20" fillId="0" borderId="52" xfId="49" applyFont="1" applyBorder="1" applyAlignment="1">
      <alignment horizontal="left" vertical="center"/>
    </xf>
    <xf numFmtId="0" fontId="29" fillId="0" borderId="52" xfId="49" applyFont="1" applyBorder="1" applyAlignment="1">
      <alignment horizontal="left" vertical="center"/>
    </xf>
    <xf numFmtId="0" fontId="20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0" fontId="29" fillId="0" borderId="53" xfId="49" applyFont="1" applyBorder="1" applyAlignment="1">
      <alignment horizontal="left" vertical="center"/>
    </xf>
    <xf numFmtId="0" fontId="25" fillId="0" borderId="51" xfId="49" applyFont="1" applyBorder="1" applyAlignment="1">
      <alignment horizontal="center" vertical="center"/>
    </xf>
    <xf numFmtId="0" fontId="29" fillId="0" borderId="52" xfId="49" applyFont="1" applyBorder="1" applyAlignment="1">
      <alignment horizontal="center" vertical="center"/>
    </xf>
    <xf numFmtId="0" fontId="25" fillId="0" borderId="52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29" fillId="0" borderId="17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5" fillId="0" borderId="0" xfId="49" applyFont="1" applyBorder="1" applyAlignment="1">
      <alignment vertical="center"/>
    </xf>
    <xf numFmtId="0" fontId="25" fillId="0" borderId="39" xfId="49" applyFont="1" applyBorder="1" applyAlignment="1">
      <alignment horizontal="left" vertical="center" wrapText="1"/>
    </xf>
    <xf numFmtId="0" fontId="25" fillId="0" borderId="40" xfId="49" applyFont="1" applyBorder="1" applyAlignment="1">
      <alignment horizontal="left" vertical="center" wrapText="1"/>
    </xf>
    <xf numFmtId="0" fontId="25" fillId="0" borderId="41" xfId="49" applyFont="1" applyBorder="1" applyAlignment="1">
      <alignment horizontal="left" vertical="center" wrapText="1"/>
    </xf>
    <xf numFmtId="0" fontId="25" fillId="0" borderId="51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32" fillId="0" borderId="56" xfId="49" applyFont="1" applyBorder="1" applyAlignment="1">
      <alignment horizontal="left" vertical="center" wrapText="1"/>
    </xf>
    <xf numFmtId="0" fontId="33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4" fillId="0" borderId="42" xfId="49" applyNumberFormat="1" applyFont="1" applyBorder="1" applyAlignment="1">
      <alignment horizontal="center" vertical="center"/>
    </xf>
    <xf numFmtId="9" fontId="29" fillId="0" borderId="17" xfId="49" applyNumberFormat="1" applyFont="1" applyBorder="1" applyAlignment="1">
      <alignment horizontal="center" vertical="center"/>
    </xf>
    <xf numFmtId="0" fontId="5" fillId="0" borderId="18" xfId="49" applyFont="1" applyBorder="1" applyAlignment="1">
      <alignment horizontal="left" vertical="center" wrapText="1"/>
    </xf>
    <xf numFmtId="0" fontId="29" fillId="0" borderId="51" xfId="49" applyFont="1" applyBorder="1" applyAlignment="1">
      <alignment horizontal="left" vertical="center"/>
    </xf>
    <xf numFmtId="0" fontId="24" fillId="0" borderId="18" xfId="49" applyFont="1" applyBorder="1" applyAlignment="1">
      <alignment horizontal="left" vertical="center"/>
    </xf>
    <xf numFmtId="0" fontId="29" fillId="0" borderId="27" xfId="49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29" fillId="0" borderId="31" xfId="49" applyNumberFormat="1" applyFont="1" applyBorder="1" applyAlignment="1">
      <alignment horizontal="left" vertical="center"/>
    </xf>
    <xf numFmtId="9" fontId="29" fillId="0" borderId="26" xfId="49" applyNumberFormat="1" applyFont="1" applyBorder="1" applyAlignment="1">
      <alignment horizontal="left" vertical="center"/>
    </xf>
    <xf numFmtId="9" fontId="29" fillId="0" borderId="39" xfId="49" applyNumberFormat="1" applyFont="1" applyBorder="1" applyAlignment="1">
      <alignment horizontal="left" vertical="center"/>
    </xf>
    <xf numFmtId="9" fontId="29" fillId="0" borderId="40" xfId="49" applyNumberFormat="1" applyFont="1" applyBorder="1" applyAlignment="1">
      <alignment horizontal="left" vertical="center"/>
    </xf>
    <xf numFmtId="9" fontId="29" fillId="0" borderId="41" xfId="49" applyNumberFormat="1" applyFont="1" applyBorder="1" applyAlignment="1">
      <alignment horizontal="left" vertical="center"/>
    </xf>
    <xf numFmtId="0" fontId="22" fillId="0" borderId="51" xfId="49" applyFont="1" applyFill="1" applyBorder="1" applyAlignment="1">
      <alignment horizontal="left" vertical="center"/>
    </xf>
    <xf numFmtId="0" fontId="22" fillId="0" borderId="52" xfId="49" applyFont="1" applyFill="1" applyBorder="1" applyAlignment="1">
      <alignment horizontal="left" vertical="center"/>
    </xf>
    <xf numFmtId="0" fontId="22" fillId="0" borderId="53" xfId="49" applyFont="1" applyFill="1" applyBorder="1" applyAlignment="1">
      <alignment horizontal="left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6" fillId="0" borderId="37" xfId="49" applyFont="1" applyFill="1" applyBorder="1" applyAlignment="1">
      <alignment horizontal="left" vertical="center"/>
    </xf>
    <xf numFmtId="0" fontId="14" fillId="0" borderId="58" xfId="49" applyFont="1" applyFill="1" applyBorder="1" applyAlignment="1">
      <alignment horizontal="left" vertical="center"/>
    </xf>
    <xf numFmtId="0" fontId="14" fillId="0" borderId="59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6" fillId="0" borderId="43" xfId="49" applyFont="1" applyBorder="1" applyAlignment="1">
      <alignment vertical="center"/>
    </xf>
    <xf numFmtId="0" fontId="26" fillId="0" borderId="21" xfId="49" applyFont="1" applyBorder="1" applyAlignment="1">
      <alignment vertical="center"/>
    </xf>
    <xf numFmtId="0" fontId="14" fillId="0" borderId="23" xfId="49" applyFont="1" applyBorder="1" applyAlignment="1">
      <alignment vertical="center"/>
    </xf>
    <xf numFmtId="0" fontId="26" fillId="0" borderId="23" xfId="49" applyFont="1" applyBorder="1" applyAlignment="1">
      <alignment vertical="center"/>
    </xf>
    <xf numFmtId="58" fontId="15" fillId="0" borderId="21" xfId="49" applyNumberFormat="1" applyFont="1" applyBorder="1" applyAlignment="1">
      <alignment vertical="center"/>
    </xf>
    <xf numFmtId="0" fontId="26" fillId="0" borderId="37" xfId="49" applyFont="1" applyBorder="1" applyAlignment="1">
      <alignment horizontal="center" vertical="center"/>
    </xf>
    <xf numFmtId="0" fontId="26" fillId="0" borderId="24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29" fillId="0" borderId="54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55" xfId="49" applyFont="1" applyFill="1" applyBorder="1" applyAlignment="1">
      <alignment horizontal="left" vertical="center"/>
    </xf>
    <xf numFmtId="0" fontId="34" fillId="0" borderId="47" xfId="49" applyFont="1" applyBorder="1" applyAlignment="1">
      <alignment horizontal="center" vertical="center"/>
    </xf>
    <xf numFmtId="0" fontId="20" fillId="0" borderId="23" xfId="49" applyFont="1" applyBorder="1" applyAlignment="1">
      <alignment vertical="center"/>
    </xf>
    <xf numFmtId="58" fontId="20" fillId="0" borderId="21" xfId="49" applyNumberFormat="1" applyFont="1" applyBorder="1" applyAlignment="1">
      <alignment vertical="center"/>
    </xf>
    <xf numFmtId="0" fontId="29" fillId="0" borderId="23" xfId="49" applyFont="1" applyBorder="1" applyAlignment="1">
      <alignment horizontal="center" vertical="center"/>
    </xf>
    <xf numFmtId="0" fontId="29" fillId="0" borderId="55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6" fillId="0" borderId="64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0" borderId="65" xfId="0" applyFont="1" applyBorder="1" applyAlignment="1">
      <alignment horizontal="center" vertical="center"/>
    </xf>
    <xf numFmtId="0" fontId="36" fillId="5" borderId="2" xfId="0" applyFont="1" applyFill="1" applyBorder="1"/>
    <xf numFmtId="0" fontId="36" fillId="0" borderId="66" xfId="0" applyFont="1" applyBorder="1"/>
    <xf numFmtId="0" fontId="0" fillId="0" borderId="64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0" borderId="69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7" customWidth="1"/>
    <col min="3" max="3" width="10.1666666666667" customWidth="1"/>
  </cols>
  <sheetData>
    <row r="1" ht="21" customHeight="1" spans="1:2">
      <c r="A1" s="398"/>
      <c r="B1" s="399" t="s">
        <v>0</v>
      </c>
    </row>
    <row r="2" spans="1:2">
      <c r="A2" s="12">
        <v>1</v>
      </c>
      <c r="B2" s="400" t="s">
        <v>1</v>
      </c>
    </row>
    <row r="3" spans="1:2">
      <c r="A3" s="12">
        <v>2</v>
      </c>
      <c r="B3" s="400" t="s">
        <v>2</v>
      </c>
    </row>
    <row r="4" spans="1:2">
      <c r="A4" s="12">
        <v>3</v>
      </c>
      <c r="B4" s="400" t="s">
        <v>3</v>
      </c>
    </row>
    <row r="5" spans="1:2">
      <c r="A5" s="12">
        <v>4</v>
      </c>
      <c r="B5" s="400" t="s">
        <v>4</v>
      </c>
    </row>
    <row r="6" spans="1:2">
      <c r="A6" s="12">
        <v>5</v>
      </c>
      <c r="B6" s="400" t="s">
        <v>5</v>
      </c>
    </row>
    <row r="7" spans="1:2">
      <c r="A7" s="12">
        <v>6</v>
      </c>
      <c r="B7" s="400" t="s">
        <v>6</v>
      </c>
    </row>
    <row r="8" s="396" customFormat="1" ht="15" customHeight="1" spans="1:2">
      <c r="A8" s="401">
        <v>7</v>
      </c>
      <c r="B8" s="402" t="s">
        <v>7</v>
      </c>
    </row>
    <row r="9" ht="19" customHeight="1" spans="1:2">
      <c r="A9" s="398"/>
      <c r="B9" s="403" t="s">
        <v>8</v>
      </c>
    </row>
    <row r="10" ht="16" customHeight="1" spans="1:2">
      <c r="A10" s="12">
        <v>1</v>
      </c>
      <c r="B10" s="404" t="s">
        <v>9</v>
      </c>
    </row>
    <row r="11" spans="1:2">
      <c r="A11" s="12">
        <v>2</v>
      </c>
      <c r="B11" s="400" t="s">
        <v>10</v>
      </c>
    </row>
    <row r="12" spans="1:2">
      <c r="A12" s="12">
        <v>3</v>
      </c>
      <c r="B12" s="402" t="s">
        <v>11</v>
      </c>
    </row>
    <row r="13" spans="1:2">
      <c r="A13" s="12">
        <v>4</v>
      </c>
      <c r="B13" s="400" t="s">
        <v>12</v>
      </c>
    </row>
    <row r="14" spans="1:2">
      <c r="A14" s="12">
        <v>5</v>
      </c>
      <c r="B14" s="400" t="s">
        <v>13</v>
      </c>
    </row>
    <row r="15" spans="1:2">
      <c r="A15" s="12">
        <v>6</v>
      </c>
      <c r="B15" s="400" t="s">
        <v>14</v>
      </c>
    </row>
    <row r="16" spans="1:2">
      <c r="A16" s="12">
        <v>7</v>
      </c>
      <c r="B16" s="400" t="s">
        <v>15</v>
      </c>
    </row>
    <row r="17" spans="1:2">
      <c r="A17" s="12">
        <v>8</v>
      </c>
      <c r="B17" s="400" t="s">
        <v>16</v>
      </c>
    </row>
    <row r="18" spans="1:2">
      <c r="A18" s="12">
        <v>9</v>
      </c>
      <c r="B18" s="400" t="s">
        <v>17</v>
      </c>
    </row>
    <row r="19" spans="1:2">
      <c r="A19" s="12"/>
      <c r="B19" s="400"/>
    </row>
    <row r="20" ht="20.25" spans="1:2">
      <c r="A20" s="398"/>
      <c r="B20" s="399" t="s">
        <v>18</v>
      </c>
    </row>
    <row r="21" spans="1:2">
      <c r="A21" s="12">
        <v>1</v>
      </c>
      <c r="B21" s="405" t="s">
        <v>19</v>
      </c>
    </row>
    <row r="22" spans="1:2">
      <c r="A22" s="12">
        <v>2</v>
      </c>
      <c r="B22" s="400" t="s">
        <v>20</v>
      </c>
    </row>
    <row r="23" spans="1:2">
      <c r="A23" s="12">
        <v>3</v>
      </c>
      <c r="B23" s="400" t="s">
        <v>21</v>
      </c>
    </row>
    <row r="24" spans="1:2">
      <c r="A24" s="12">
        <v>4</v>
      </c>
      <c r="B24" s="400" t="s">
        <v>22</v>
      </c>
    </row>
    <row r="25" spans="1:2">
      <c r="A25" s="12">
        <v>5</v>
      </c>
      <c r="B25" s="400" t="s">
        <v>23</v>
      </c>
    </row>
    <row r="26" spans="1:2">
      <c r="A26" s="12">
        <v>6</v>
      </c>
      <c r="B26" s="400" t="s">
        <v>24</v>
      </c>
    </row>
    <row r="27" spans="1:2">
      <c r="A27" s="12">
        <v>7</v>
      </c>
      <c r="B27" s="400" t="s">
        <v>25</v>
      </c>
    </row>
    <row r="28" spans="1:2">
      <c r="A28" s="12"/>
      <c r="B28" s="400"/>
    </row>
    <row r="29" ht="20.25" spans="1:2">
      <c r="A29" s="398"/>
      <c r="B29" s="399" t="s">
        <v>26</v>
      </c>
    </row>
    <row r="30" spans="1:2">
      <c r="A30" s="12">
        <v>1</v>
      </c>
      <c r="B30" s="405" t="s">
        <v>27</v>
      </c>
    </row>
    <row r="31" spans="1:2">
      <c r="A31" s="12">
        <v>2</v>
      </c>
      <c r="B31" s="400" t="s">
        <v>28</v>
      </c>
    </row>
    <row r="32" spans="1:2">
      <c r="A32" s="12">
        <v>3</v>
      </c>
      <c r="B32" s="400" t="s">
        <v>29</v>
      </c>
    </row>
    <row r="33" ht="28.5" spans="1:2">
      <c r="A33" s="12">
        <v>4</v>
      </c>
      <c r="B33" s="400" t="s">
        <v>30</v>
      </c>
    </row>
    <row r="34" spans="1:2">
      <c r="A34" s="12">
        <v>5</v>
      </c>
      <c r="B34" s="400" t="s">
        <v>31</v>
      </c>
    </row>
    <row r="35" spans="1:2">
      <c r="A35" s="12">
        <v>6</v>
      </c>
      <c r="B35" s="400" t="s">
        <v>32</v>
      </c>
    </row>
    <row r="36" spans="1:2">
      <c r="A36" s="12">
        <v>7</v>
      </c>
      <c r="B36" s="400" t="s">
        <v>33</v>
      </c>
    </row>
    <row r="37" spans="1:2">
      <c r="A37" s="12"/>
      <c r="B37" s="400"/>
    </row>
    <row r="39" spans="1:2">
      <c r="A39" s="406" t="s">
        <v>34</v>
      </c>
      <c r="B39" s="40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Q21"/>
  <sheetViews>
    <sheetView tabSelected="1" zoomScale="80" zoomScaleNormal="80" workbookViewId="0">
      <selection activeCell="N24" sqref="N24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6" width="16.6666666666667" style="63" customWidth="1"/>
    <col min="17" max="17" width="14.1666666666667" style="63" customWidth="1"/>
    <col min="18" max="16384" width="9" style="63"/>
  </cols>
  <sheetData>
    <row r="1" s="63" customFormat="1" ht="19.5" customHeight="1" spans="1:17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="63" customFormat="1" ht="19.5" customHeight="1" spans="1:17">
      <c r="A2" s="67" t="s">
        <v>61</v>
      </c>
      <c r="B2" s="68" t="s">
        <v>62</v>
      </c>
      <c r="C2" s="69"/>
      <c r="D2" s="70" t="s">
        <v>67</v>
      </c>
      <c r="E2" s="70"/>
      <c r="F2" s="71" t="s">
        <v>68</v>
      </c>
      <c r="G2" s="71"/>
      <c r="H2" s="71"/>
      <c r="I2" s="72"/>
      <c r="J2" s="73" t="s">
        <v>57</v>
      </c>
      <c r="K2" s="71" t="s">
        <v>56</v>
      </c>
      <c r="L2" s="71"/>
      <c r="M2" s="71"/>
      <c r="N2" s="71"/>
      <c r="O2" s="71"/>
      <c r="P2" s="71"/>
      <c r="Q2" s="71"/>
    </row>
    <row r="3" s="63" customFormat="1" ht="19.5" customHeight="1" spans="1:17">
      <c r="A3" s="74" t="s">
        <v>152</v>
      </c>
      <c r="B3" s="75" t="s">
        <v>153</v>
      </c>
      <c r="C3" s="75"/>
      <c r="D3" s="75"/>
      <c r="E3" s="75"/>
      <c r="F3" s="75"/>
      <c r="G3" s="75"/>
      <c r="H3" s="75"/>
      <c r="I3" s="72"/>
      <c r="J3" s="74" t="s">
        <v>154</v>
      </c>
      <c r="K3" s="74"/>
      <c r="L3" s="74"/>
      <c r="M3" s="74"/>
      <c r="N3" s="74"/>
      <c r="O3" s="74"/>
      <c r="P3" s="74"/>
      <c r="Q3" s="74"/>
    </row>
    <row r="4" s="63" customFormat="1" ht="19.5" customHeight="1" spans="1:17">
      <c r="A4" s="74"/>
      <c r="B4" s="76" t="s">
        <v>155</v>
      </c>
      <c r="C4" s="77" t="s">
        <v>156</v>
      </c>
      <c r="D4" s="78" t="s">
        <v>157</v>
      </c>
      <c r="E4" s="77" t="s">
        <v>158</v>
      </c>
      <c r="F4" s="77" t="s">
        <v>159</v>
      </c>
      <c r="G4" s="77" t="s">
        <v>160</v>
      </c>
      <c r="H4" s="77" t="s">
        <v>161</v>
      </c>
      <c r="I4" s="72"/>
      <c r="J4" s="74" t="s">
        <v>155</v>
      </c>
      <c r="K4" s="74" t="s">
        <v>156</v>
      </c>
      <c r="L4" s="74" t="s">
        <v>157</v>
      </c>
      <c r="M4" s="74" t="s">
        <v>158</v>
      </c>
      <c r="N4" s="74" t="s">
        <v>159</v>
      </c>
      <c r="O4" s="74" t="s">
        <v>366</v>
      </c>
      <c r="P4" s="74" t="s">
        <v>235</v>
      </c>
      <c r="Q4" s="74" t="s">
        <v>236</v>
      </c>
    </row>
    <row r="5" s="63" customFormat="1" ht="19.5" customHeight="1" spans="1:17">
      <c r="A5" s="74"/>
      <c r="B5" s="76" t="s">
        <v>163</v>
      </c>
      <c r="C5" s="77" t="s">
        <v>164</v>
      </c>
      <c r="D5" s="77" t="s">
        <v>165</v>
      </c>
      <c r="E5" s="77" t="s">
        <v>166</v>
      </c>
      <c r="F5" s="77" t="s">
        <v>167</v>
      </c>
      <c r="G5" s="77" t="s">
        <v>168</v>
      </c>
      <c r="H5" s="77" t="s">
        <v>169</v>
      </c>
      <c r="I5" s="72"/>
      <c r="J5" s="79" t="s">
        <v>268</v>
      </c>
      <c r="K5" s="79" t="s">
        <v>367</v>
      </c>
      <c r="L5" s="79" t="s">
        <v>267</v>
      </c>
      <c r="M5" s="79" t="s">
        <v>367</v>
      </c>
      <c r="N5" s="79" t="s">
        <v>267</v>
      </c>
      <c r="O5" s="79" t="s">
        <v>268</v>
      </c>
      <c r="P5" s="79" t="s">
        <v>267</v>
      </c>
      <c r="Q5" s="79" t="s">
        <v>367</v>
      </c>
    </row>
    <row r="6" s="63" customFormat="1" ht="19.5" customHeight="1" spans="1:17">
      <c r="A6" s="80" t="s">
        <v>172</v>
      </c>
      <c r="B6" s="81">
        <f>C6-1</f>
        <v>66</v>
      </c>
      <c r="C6" s="81">
        <f>D6-2</f>
        <v>67</v>
      </c>
      <c r="D6" s="81">
        <v>69</v>
      </c>
      <c r="E6" s="81">
        <f>D6+2</f>
        <v>71</v>
      </c>
      <c r="F6" s="81">
        <f>E6+2</f>
        <v>73</v>
      </c>
      <c r="G6" s="81">
        <f>F6+1</f>
        <v>74</v>
      </c>
      <c r="H6" s="81">
        <f>G6+1</f>
        <v>75</v>
      </c>
      <c r="I6" s="72"/>
      <c r="J6" s="82" t="s">
        <v>241</v>
      </c>
      <c r="K6" s="82" t="s">
        <v>368</v>
      </c>
      <c r="L6" s="82" t="s">
        <v>369</v>
      </c>
      <c r="M6" s="82" t="s">
        <v>269</v>
      </c>
      <c r="N6" s="82" t="s">
        <v>270</v>
      </c>
      <c r="O6" s="82" t="s">
        <v>370</v>
      </c>
      <c r="P6" s="82" t="s">
        <v>283</v>
      </c>
      <c r="Q6" s="82" t="s">
        <v>271</v>
      </c>
    </row>
    <row r="7" s="63" customFormat="1" ht="19.5" customHeight="1" spans="1:17">
      <c r="A7" s="77" t="s">
        <v>176</v>
      </c>
      <c r="B7" s="81">
        <f t="shared" ref="B7:B9" si="0">C7-4</f>
        <v>100</v>
      </c>
      <c r="C7" s="81">
        <f t="shared" ref="C7:C9" si="1">D7-4</f>
        <v>104</v>
      </c>
      <c r="D7" s="81">
        <v>108</v>
      </c>
      <c r="E7" s="81">
        <f t="shared" ref="E7:E9" si="2">D7+4</f>
        <v>112</v>
      </c>
      <c r="F7" s="81">
        <f>E7+4</f>
        <v>116</v>
      </c>
      <c r="G7" s="81">
        <f t="shared" ref="G7:G9" si="3">F7+6</f>
        <v>122</v>
      </c>
      <c r="H7" s="81">
        <f>G7+6</f>
        <v>128</v>
      </c>
      <c r="I7" s="72"/>
      <c r="J7" s="82" t="s">
        <v>371</v>
      </c>
      <c r="K7" s="82" t="s">
        <v>250</v>
      </c>
      <c r="L7" s="82" t="s">
        <v>250</v>
      </c>
      <c r="M7" s="82" t="s">
        <v>199</v>
      </c>
      <c r="N7" s="82" t="s">
        <v>250</v>
      </c>
      <c r="O7" s="82" t="s">
        <v>272</v>
      </c>
      <c r="P7" s="82" t="s">
        <v>250</v>
      </c>
      <c r="Q7" s="82" t="s">
        <v>199</v>
      </c>
    </row>
    <row r="8" s="63" customFormat="1" ht="19.5" customHeight="1" spans="1:17">
      <c r="A8" s="77" t="s">
        <v>179</v>
      </c>
      <c r="B8" s="81">
        <f t="shared" si="0"/>
        <v>98</v>
      </c>
      <c r="C8" s="81">
        <f t="shared" si="1"/>
        <v>102</v>
      </c>
      <c r="D8" s="81">
        <v>106</v>
      </c>
      <c r="E8" s="81">
        <f t="shared" si="2"/>
        <v>110</v>
      </c>
      <c r="F8" s="81">
        <f>E8+5</f>
        <v>115</v>
      </c>
      <c r="G8" s="81">
        <f t="shared" si="3"/>
        <v>121</v>
      </c>
      <c r="H8" s="81">
        <f>G8+7</f>
        <v>128</v>
      </c>
      <c r="I8" s="72"/>
      <c r="J8" s="82" t="s">
        <v>371</v>
      </c>
      <c r="K8" s="82" t="s">
        <v>372</v>
      </c>
      <c r="L8" s="82" t="s">
        <v>247</v>
      </c>
      <c r="M8" s="82" t="s">
        <v>199</v>
      </c>
      <c r="N8" s="82" t="s">
        <v>247</v>
      </c>
      <c r="O8" s="82" t="s">
        <v>373</v>
      </c>
      <c r="P8" s="82" t="s">
        <v>177</v>
      </c>
      <c r="Q8" s="82" t="s">
        <v>199</v>
      </c>
    </row>
    <row r="9" s="63" customFormat="1" ht="19.5" customHeight="1" spans="1:17">
      <c r="A9" s="77" t="s">
        <v>181</v>
      </c>
      <c r="B9" s="81">
        <f t="shared" si="0"/>
        <v>98</v>
      </c>
      <c r="C9" s="81">
        <f t="shared" si="1"/>
        <v>102</v>
      </c>
      <c r="D9" s="81" t="s">
        <v>182</v>
      </c>
      <c r="E9" s="81">
        <f t="shared" si="2"/>
        <v>110</v>
      </c>
      <c r="F9" s="81">
        <f>E9+5</f>
        <v>115</v>
      </c>
      <c r="G9" s="81">
        <f t="shared" si="3"/>
        <v>121</v>
      </c>
      <c r="H9" s="81">
        <f>G9+7</f>
        <v>128</v>
      </c>
      <c r="I9" s="72"/>
      <c r="J9" s="82" t="s">
        <v>371</v>
      </c>
      <c r="K9" s="82" t="s">
        <v>248</v>
      </c>
      <c r="L9" s="82" t="s">
        <v>247</v>
      </c>
      <c r="M9" s="82" t="s">
        <v>250</v>
      </c>
      <c r="N9" s="82" t="s">
        <v>177</v>
      </c>
      <c r="O9" s="82" t="s">
        <v>199</v>
      </c>
      <c r="P9" s="82" t="s">
        <v>374</v>
      </c>
      <c r="Q9" s="82" t="s">
        <v>183</v>
      </c>
    </row>
    <row r="10" s="63" customFormat="1" ht="19.5" customHeight="1" spans="1:17">
      <c r="A10" s="77" t="s">
        <v>184</v>
      </c>
      <c r="B10" s="81">
        <f>C10-1.2</f>
        <v>43.1</v>
      </c>
      <c r="C10" s="81">
        <f>D10-1.2</f>
        <v>44.3</v>
      </c>
      <c r="D10" s="81" t="s">
        <v>185</v>
      </c>
      <c r="E10" s="81">
        <f>D10+1.2</f>
        <v>46.7</v>
      </c>
      <c r="F10" s="81">
        <f>E10+1.2</f>
        <v>47.9</v>
      </c>
      <c r="G10" s="81">
        <f>F10+1.4</f>
        <v>49.3</v>
      </c>
      <c r="H10" s="81">
        <f>G10+1.4</f>
        <v>50.7</v>
      </c>
      <c r="I10" s="72"/>
      <c r="J10" s="82" t="s">
        <v>375</v>
      </c>
      <c r="K10" s="82" t="s">
        <v>295</v>
      </c>
      <c r="L10" s="82" t="s">
        <v>376</v>
      </c>
      <c r="M10" s="82" t="s">
        <v>255</v>
      </c>
      <c r="N10" s="82" t="s">
        <v>377</v>
      </c>
      <c r="O10" s="82" t="s">
        <v>378</v>
      </c>
      <c r="P10" s="82" t="s">
        <v>379</v>
      </c>
      <c r="Q10" s="82" t="s">
        <v>199</v>
      </c>
    </row>
    <row r="11" s="63" customFormat="1" ht="19.5" customHeight="1" spans="1:17">
      <c r="A11" s="77" t="s">
        <v>190</v>
      </c>
      <c r="B11" s="83">
        <f>C11-0.5</f>
        <v>21</v>
      </c>
      <c r="C11" s="83">
        <f>D11-0.5</f>
        <v>21.5</v>
      </c>
      <c r="D11" s="81">
        <v>22</v>
      </c>
      <c r="E11" s="83">
        <f t="shared" ref="E11:H11" si="4">D11+0.5</f>
        <v>22.5</v>
      </c>
      <c r="F11" s="83">
        <f t="shared" si="4"/>
        <v>23</v>
      </c>
      <c r="G11" s="83">
        <f t="shared" si="4"/>
        <v>23.5</v>
      </c>
      <c r="H11" s="83">
        <f t="shared" si="4"/>
        <v>24</v>
      </c>
      <c r="I11" s="72"/>
      <c r="J11" s="82" t="s">
        <v>257</v>
      </c>
      <c r="K11" s="82" t="s">
        <v>380</v>
      </c>
      <c r="L11" s="82" t="s">
        <v>381</v>
      </c>
      <c r="M11" s="82" t="s">
        <v>199</v>
      </c>
      <c r="N11" s="82" t="s">
        <v>295</v>
      </c>
      <c r="O11" s="82" t="s">
        <v>269</v>
      </c>
      <c r="P11" s="82" t="s">
        <v>199</v>
      </c>
      <c r="Q11" s="82" t="s">
        <v>295</v>
      </c>
    </row>
    <row r="12" s="63" customFormat="1" ht="19.5" customHeight="1" spans="1:17">
      <c r="A12" s="77" t="s">
        <v>192</v>
      </c>
      <c r="B12" s="81">
        <f>C12-0.7</f>
        <v>18.1</v>
      </c>
      <c r="C12" s="81">
        <f>D12-0.7</f>
        <v>18.8</v>
      </c>
      <c r="D12" s="83" t="s">
        <v>193</v>
      </c>
      <c r="E12" s="81">
        <f>D12+0.7</f>
        <v>20.2</v>
      </c>
      <c r="F12" s="81">
        <f>E12+0.7</f>
        <v>20.9</v>
      </c>
      <c r="G12" s="81">
        <f>F12+0.95</f>
        <v>21.85</v>
      </c>
      <c r="H12" s="81">
        <f>G12+0.95</f>
        <v>22.8</v>
      </c>
      <c r="I12" s="72"/>
      <c r="J12" s="82" t="s">
        <v>256</v>
      </c>
      <c r="K12" s="82" t="s">
        <v>382</v>
      </c>
      <c r="L12" s="82" t="s">
        <v>383</v>
      </c>
      <c r="M12" s="82" t="s">
        <v>379</v>
      </c>
      <c r="N12" s="82" t="s">
        <v>380</v>
      </c>
      <c r="O12" s="82" t="s">
        <v>384</v>
      </c>
      <c r="P12" s="82" t="s">
        <v>295</v>
      </c>
      <c r="Q12" s="82" t="s">
        <v>378</v>
      </c>
    </row>
    <row r="13" s="63" customFormat="1" ht="19.5" customHeight="1" spans="1:17">
      <c r="A13" s="84" t="s">
        <v>195</v>
      </c>
      <c r="B13" s="85">
        <f>C13-0.4</f>
        <v>16.2</v>
      </c>
      <c r="C13" s="85">
        <f>D13-0.4</f>
        <v>16.6</v>
      </c>
      <c r="D13" s="81">
        <v>17</v>
      </c>
      <c r="E13" s="85">
        <f>D13+0.4</f>
        <v>17.4</v>
      </c>
      <c r="F13" s="85">
        <f>E13+0.4</f>
        <v>17.8</v>
      </c>
      <c r="G13" s="85">
        <f>F13+0.6</f>
        <v>18.4</v>
      </c>
      <c r="H13" s="85">
        <f>G13+0.6</f>
        <v>19</v>
      </c>
      <c r="I13" s="72"/>
      <c r="J13" s="82" t="s">
        <v>295</v>
      </c>
      <c r="K13" s="82" t="s">
        <v>199</v>
      </c>
      <c r="L13" s="82" t="s">
        <v>280</v>
      </c>
      <c r="M13" s="82" t="s">
        <v>288</v>
      </c>
      <c r="N13" s="82" t="s">
        <v>385</v>
      </c>
      <c r="O13" s="82" t="s">
        <v>386</v>
      </c>
      <c r="P13" s="82" t="s">
        <v>199</v>
      </c>
      <c r="Q13" s="82" t="s">
        <v>290</v>
      </c>
    </row>
    <row r="14" s="63" customFormat="1" ht="19.5" customHeight="1" spans="1:17">
      <c r="A14" s="84" t="s">
        <v>198</v>
      </c>
      <c r="B14" s="83">
        <f t="shared" ref="B14:B18" si="5">C14</f>
        <v>2.5</v>
      </c>
      <c r="C14" s="83">
        <f t="shared" ref="C14:C18" si="6">D14</f>
        <v>2.5</v>
      </c>
      <c r="D14" s="85">
        <v>2.5</v>
      </c>
      <c r="E14" s="83">
        <f t="shared" ref="E14:H14" si="7">D14</f>
        <v>2.5</v>
      </c>
      <c r="F14" s="83">
        <f t="shared" si="7"/>
        <v>2.5</v>
      </c>
      <c r="G14" s="83">
        <f t="shared" si="7"/>
        <v>2.5</v>
      </c>
      <c r="H14" s="83">
        <f t="shared" si="7"/>
        <v>2.5</v>
      </c>
      <c r="I14" s="72"/>
      <c r="J14" s="82" t="s">
        <v>178</v>
      </c>
      <c r="K14" s="82" t="s">
        <v>178</v>
      </c>
      <c r="L14" s="82" t="s">
        <v>178</v>
      </c>
      <c r="M14" s="82" t="s">
        <v>178</v>
      </c>
      <c r="N14" s="82" t="s">
        <v>178</v>
      </c>
      <c r="O14" s="82" t="s">
        <v>178</v>
      </c>
      <c r="P14" s="82" t="s">
        <v>178</v>
      </c>
      <c r="Q14" s="82" t="s">
        <v>178</v>
      </c>
    </row>
    <row r="15" s="63" customFormat="1" ht="19.5" customHeight="1" spans="1:17">
      <c r="A15" s="77" t="s">
        <v>200</v>
      </c>
      <c r="B15" s="83">
        <f>C15-1</f>
        <v>43</v>
      </c>
      <c r="C15" s="83">
        <f>D15-1</f>
        <v>44</v>
      </c>
      <c r="D15" s="83">
        <v>45</v>
      </c>
      <c r="E15" s="83">
        <f>D15+1</f>
        <v>46</v>
      </c>
      <c r="F15" s="83">
        <f>E15+1</f>
        <v>47</v>
      </c>
      <c r="G15" s="83">
        <f>F15+1.5</f>
        <v>48.5</v>
      </c>
      <c r="H15" s="83">
        <f>G15+1.5</f>
        <v>50</v>
      </c>
      <c r="I15" s="72"/>
      <c r="J15" s="82" t="s">
        <v>178</v>
      </c>
      <c r="K15" s="82" t="s">
        <v>178</v>
      </c>
      <c r="L15" s="82" t="s">
        <v>178</v>
      </c>
      <c r="M15" s="82" t="s">
        <v>178</v>
      </c>
      <c r="N15" s="82" t="s">
        <v>178</v>
      </c>
      <c r="O15" s="82" t="s">
        <v>178</v>
      </c>
      <c r="P15" s="82" t="s">
        <v>178</v>
      </c>
      <c r="Q15" s="82" t="s">
        <v>178</v>
      </c>
    </row>
    <row r="16" s="63" customFormat="1" ht="19.5" customHeight="1" spans="1:17">
      <c r="A16" s="77" t="s">
        <v>201</v>
      </c>
      <c r="B16" s="83">
        <f t="shared" si="5"/>
        <v>5</v>
      </c>
      <c r="C16" s="83">
        <f t="shared" si="6"/>
        <v>5</v>
      </c>
      <c r="D16" s="83">
        <v>5</v>
      </c>
      <c r="E16" s="83">
        <f t="shared" ref="E16:H16" si="8">D16</f>
        <v>5</v>
      </c>
      <c r="F16" s="83">
        <f t="shared" si="8"/>
        <v>5</v>
      </c>
      <c r="G16" s="83">
        <f t="shared" si="8"/>
        <v>5</v>
      </c>
      <c r="H16" s="83">
        <f t="shared" si="8"/>
        <v>5</v>
      </c>
      <c r="I16" s="72"/>
      <c r="J16" s="82" t="s">
        <v>178</v>
      </c>
      <c r="K16" s="82" t="s">
        <v>178</v>
      </c>
      <c r="L16" s="82" t="s">
        <v>178</v>
      </c>
      <c r="M16" s="82" t="s">
        <v>178</v>
      </c>
      <c r="N16" s="82" t="s">
        <v>178</v>
      </c>
      <c r="O16" s="82" t="s">
        <v>178</v>
      </c>
      <c r="P16" s="82" t="s">
        <v>178</v>
      </c>
      <c r="Q16" s="82" t="s">
        <v>178</v>
      </c>
    </row>
    <row r="17" s="63" customFormat="1" ht="19.5" customHeight="1" spans="1:17">
      <c r="A17" s="86" t="s">
        <v>202</v>
      </c>
      <c r="B17" s="83">
        <f t="shared" si="5"/>
        <v>12</v>
      </c>
      <c r="C17" s="83">
        <f>D17-1.5</f>
        <v>12</v>
      </c>
      <c r="D17" s="83">
        <v>13.5</v>
      </c>
      <c r="E17" s="83">
        <f t="shared" ref="E17:H17" si="9">D17</f>
        <v>13.5</v>
      </c>
      <c r="F17" s="83">
        <f>E17+2</f>
        <v>15.5</v>
      </c>
      <c r="G17" s="83">
        <f t="shared" si="9"/>
        <v>15.5</v>
      </c>
      <c r="H17" s="83">
        <f t="shared" si="9"/>
        <v>15.5</v>
      </c>
      <c r="I17" s="72"/>
      <c r="J17" s="82" t="s">
        <v>178</v>
      </c>
      <c r="K17" s="82" t="s">
        <v>178</v>
      </c>
      <c r="L17" s="82" t="s">
        <v>178</v>
      </c>
      <c r="M17" s="82" t="s">
        <v>178</v>
      </c>
      <c r="N17" s="82" t="s">
        <v>178</v>
      </c>
      <c r="O17" s="82" t="s">
        <v>178</v>
      </c>
      <c r="P17" s="82" t="s">
        <v>178</v>
      </c>
      <c r="Q17" s="82" t="s">
        <v>178</v>
      </c>
    </row>
    <row r="18" s="63" customFormat="1" ht="19.5" customHeight="1" spans="1:17">
      <c r="A18" s="77" t="s">
        <v>203</v>
      </c>
      <c r="B18" s="83">
        <f t="shared" si="5"/>
        <v>2.5</v>
      </c>
      <c r="C18" s="83">
        <f t="shared" si="6"/>
        <v>2.5</v>
      </c>
      <c r="D18" s="83">
        <v>2.5</v>
      </c>
      <c r="E18" s="83">
        <f t="shared" ref="E18:H18" si="10">D18</f>
        <v>2.5</v>
      </c>
      <c r="F18" s="83">
        <f t="shared" si="10"/>
        <v>2.5</v>
      </c>
      <c r="G18" s="83">
        <f t="shared" si="10"/>
        <v>2.5</v>
      </c>
      <c r="H18" s="83">
        <f t="shared" si="10"/>
        <v>2.5</v>
      </c>
      <c r="I18" s="72"/>
      <c r="J18" s="82" t="s">
        <v>178</v>
      </c>
      <c r="K18" s="82" t="s">
        <v>178</v>
      </c>
      <c r="L18" s="82" t="s">
        <v>178</v>
      </c>
      <c r="M18" s="82" t="s">
        <v>178</v>
      </c>
      <c r="N18" s="82" t="s">
        <v>178</v>
      </c>
      <c r="O18" s="82" t="s">
        <v>178</v>
      </c>
      <c r="P18" s="82" t="s">
        <v>178</v>
      </c>
      <c r="Q18" s="82" t="s">
        <v>178</v>
      </c>
    </row>
    <row r="19" s="63" customFormat="1" ht="16.5" spans="1:17">
      <c r="A19" s="87" t="s">
        <v>204</v>
      </c>
      <c r="B19" s="63"/>
      <c r="C19" s="63"/>
      <c r="D19" s="83"/>
      <c r="E19" s="88"/>
      <c r="F19" s="88"/>
      <c r="G19" s="88"/>
      <c r="H19" s="88"/>
      <c r="I19" s="88"/>
      <c r="J19" s="89"/>
      <c r="K19" s="89"/>
      <c r="L19" s="88"/>
      <c r="M19" s="88"/>
      <c r="N19" s="88"/>
      <c r="O19" s="88"/>
      <c r="P19" s="88"/>
      <c r="Q19" s="88"/>
    </row>
    <row r="20" s="63" customFormat="1" ht="14.25" spans="1:17">
      <c r="A20" s="63" t="s">
        <v>205</v>
      </c>
      <c r="D20" s="88"/>
      <c r="E20" s="88"/>
      <c r="F20" s="88"/>
      <c r="G20" s="88"/>
      <c r="H20" s="88"/>
      <c r="I20" s="88"/>
      <c r="J20" s="89"/>
      <c r="K20" s="89"/>
      <c r="L20" s="88"/>
      <c r="M20" s="88"/>
      <c r="N20" s="88"/>
      <c r="O20" s="88"/>
      <c r="P20" s="88"/>
      <c r="Q20" s="88"/>
    </row>
    <row r="21" s="63" customFormat="1" ht="14.25" spans="1:17">
      <c r="A21" s="88"/>
      <c r="B21" s="88"/>
      <c r="C21" s="88"/>
      <c r="D21" s="88"/>
      <c r="E21" s="88"/>
      <c r="F21" s="88"/>
      <c r="G21" s="88"/>
      <c r="H21" s="88"/>
      <c r="I21" s="88"/>
      <c r="J21" s="90" t="s">
        <v>387</v>
      </c>
      <c r="K21" s="90"/>
      <c r="L21" s="87" t="s">
        <v>207</v>
      </c>
      <c r="M21" s="87"/>
      <c r="N21" s="87"/>
      <c r="O21" s="87"/>
      <c r="P21" s="87"/>
      <c r="Q21" s="87" t="s">
        <v>208</v>
      </c>
    </row>
  </sheetData>
  <mergeCells count="8">
    <mergeCell ref="A1:Q1"/>
    <mergeCell ref="B2:C2"/>
    <mergeCell ref="F2:H2"/>
    <mergeCell ref="K2:Q2"/>
    <mergeCell ref="B3:H3"/>
    <mergeCell ref="J3:Q3"/>
    <mergeCell ref="A3:A5"/>
    <mergeCell ref="I2:I18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A4" sqref="A4:E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389</v>
      </c>
      <c r="B2" s="5" t="s">
        <v>390</v>
      </c>
      <c r="C2" s="5" t="s">
        <v>391</v>
      </c>
      <c r="D2" s="5" t="s">
        <v>392</v>
      </c>
      <c r="E2" s="5" t="s">
        <v>393</v>
      </c>
      <c r="F2" s="5" t="s">
        <v>394</v>
      </c>
      <c r="G2" s="5" t="s">
        <v>395</v>
      </c>
      <c r="H2" s="5" t="s">
        <v>396</v>
      </c>
      <c r="I2" s="4" t="s">
        <v>397</v>
      </c>
      <c r="J2" s="4" t="s">
        <v>398</v>
      </c>
      <c r="K2" s="4" t="s">
        <v>399</v>
      </c>
      <c r="L2" s="4" t="s">
        <v>400</v>
      </c>
      <c r="M2" s="4" t="s">
        <v>401</v>
      </c>
      <c r="N2" s="57" t="s">
        <v>402</v>
      </c>
      <c r="O2" s="5" t="s">
        <v>403</v>
      </c>
    </row>
    <row r="3" s="1" customFormat="1" ht="16.5" spans="1:16">
      <c r="A3" s="4"/>
      <c r="B3" s="23"/>
      <c r="C3" s="23"/>
      <c r="D3" s="23"/>
      <c r="E3" s="23"/>
      <c r="F3" s="23"/>
      <c r="G3" s="23"/>
      <c r="H3" s="23"/>
      <c r="I3" s="4" t="s">
        <v>404</v>
      </c>
      <c r="J3" s="4" t="s">
        <v>404</v>
      </c>
      <c r="K3" s="4" t="s">
        <v>404</v>
      </c>
      <c r="L3" s="4" t="s">
        <v>404</v>
      </c>
      <c r="M3" s="4" t="s">
        <v>404</v>
      </c>
      <c r="N3" s="58"/>
      <c r="O3" s="23"/>
    </row>
    <row r="4" s="55" customFormat="1" spans="1:16">
      <c r="A4" s="7">
        <v>1</v>
      </c>
      <c r="B4" s="8" t="s">
        <v>405</v>
      </c>
      <c r="C4" s="7" t="s">
        <v>406</v>
      </c>
      <c r="D4" s="7" t="s">
        <v>407</v>
      </c>
      <c r="E4" s="7" t="s">
        <v>408</v>
      </c>
      <c r="F4" s="7" t="s">
        <v>409</v>
      </c>
      <c r="G4" s="7" t="s">
        <v>410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411</v>
      </c>
      <c r="P4" s="60"/>
    </row>
    <row r="5" s="55" customFormat="1" spans="1:16">
      <c r="A5" s="7">
        <v>2</v>
      </c>
      <c r="B5" s="8" t="s">
        <v>412</v>
      </c>
      <c r="C5" s="7" t="s">
        <v>406</v>
      </c>
      <c r="D5" s="7" t="s">
        <v>407</v>
      </c>
      <c r="E5" s="7" t="s">
        <v>408</v>
      </c>
      <c r="F5" s="7" t="s">
        <v>409</v>
      </c>
      <c r="G5" s="7" t="s">
        <v>410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411</v>
      </c>
      <c r="P5" s="60"/>
    </row>
    <row r="6" s="55" customFormat="1" spans="1:16">
      <c r="A6" s="7">
        <v>3</v>
      </c>
      <c r="B6" s="8">
        <v>951129293</v>
      </c>
      <c r="C6" s="7" t="s">
        <v>406</v>
      </c>
      <c r="D6" s="7" t="s">
        <v>413</v>
      </c>
      <c r="E6" s="7" t="s">
        <v>408</v>
      </c>
      <c r="F6" s="7" t="s">
        <v>409</v>
      </c>
      <c r="G6" s="7" t="s">
        <v>410</v>
      </c>
      <c r="H6" s="9"/>
      <c r="I6" s="9">
        <v>1</v>
      </c>
      <c r="J6" s="9">
        <v>0</v>
      </c>
      <c r="K6" s="9">
        <v>1</v>
      </c>
      <c r="L6" s="9">
        <v>0</v>
      </c>
      <c r="M6" s="9">
        <v>1</v>
      </c>
      <c r="N6" s="59"/>
      <c r="O6" s="7" t="s">
        <v>411</v>
      </c>
      <c r="P6" s="60"/>
    </row>
    <row r="7" s="55" customFormat="1" spans="1:16">
      <c r="A7" s="7">
        <v>4</v>
      </c>
      <c r="B7" s="11">
        <v>9511227251</v>
      </c>
      <c r="C7" s="7" t="s">
        <v>406</v>
      </c>
      <c r="D7" s="7" t="s">
        <v>414</v>
      </c>
      <c r="E7" s="7" t="s">
        <v>408</v>
      </c>
      <c r="F7" s="7" t="s">
        <v>409</v>
      </c>
      <c r="G7" s="7" t="s">
        <v>410</v>
      </c>
      <c r="H7" s="9"/>
      <c r="I7" s="9">
        <v>0</v>
      </c>
      <c r="J7" s="9">
        <v>1</v>
      </c>
      <c r="K7" s="9">
        <v>1</v>
      </c>
      <c r="L7" s="9">
        <v>0</v>
      </c>
      <c r="M7" s="9">
        <v>0</v>
      </c>
      <c r="N7" s="59"/>
      <c r="O7" s="7" t="s">
        <v>411</v>
      </c>
      <c r="P7" s="60"/>
    </row>
    <row r="8" spans="1:16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61"/>
      <c r="O8" s="12"/>
    </row>
    <row r="9" spans="1:1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61"/>
      <c r="O9" s="12"/>
    </row>
    <row r="10" spans="1:1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61"/>
      <c r="O10" s="12"/>
    </row>
    <row r="11" spans="1:1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61"/>
      <c r="O11" s="12"/>
    </row>
    <row r="12" s="2" customFormat="1" ht="18.75" spans="1:16">
      <c r="A12" s="13" t="s">
        <v>415</v>
      </c>
      <c r="B12" s="14"/>
      <c r="C12" s="14"/>
      <c r="D12" s="15"/>
      <c r="E12" s="16"/>
      <c r="F12" s="31"/>
      <c r="G12" s="31"/>
      <c r="H12" s="31"/>
      <c r="I12" s="17"/>
      <c r="J12" s="13" t="s">
        <v>416</v>
      </c>
      <c r="K12" s="14"/>
      <c r="L12" s="14"/>
      <c r="M12" s="15"/>
      <c r="N12" s="62"/>
      <c r="O12" s="18"/>
    </row>
    <row r="13" ht="33" customHeight="1" spans="1:16">
      <c r="A13" s="19" t="s">
        <v>417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389</v>
      </c>
      <c r="B2" s="5" t="s">
        <v>394</v>
      </c>
      <c r="C2" s="5" t="s">
        <v>390</v>
      </c>
      <c r="D2" s="5" t="s">
        <v>391</v>
      </c>
      <c r="E2" s="5" t="s">
        <v>392</v>
      </c>
      <c r="F2" s="5" t="s">
        <v>393</v>
      </c>
      <c r="G2" s="4" t="s">
        <v>419</v>
      </c>
      <c r="H2" s="4"/>
      <c r="I2" s="4" t="s">
        <v>420</v>
      </c>
      <c r="J2" s="4"/>
      <c r="K2" s="21" t="s">
        <v>421</v>
      </c>
      <c r="L2" s="51" t="s">
        <v>422</v>
      </c>
      <c r="M2" s="22" t="s">
        <v>423</v>
      </c>
    </row>
    <row r="3" s="1" customFormat="1" ht="16.5" spans="1:13">
      <c r="A3" s="4"/>
      <c r="B3" s="23"/>
      <c r="C3" s="23"/>
      <c r="D3" s="23"/>
      <c r="E3" s="23"/>
      <c r="F3" s="23"/>
      <c r="G3" s="4" t="s">
        <v>424</v>
      </c>
      <c r="H3" s="4" t="s">
        <v>425</v>
      </c>
      <c r="I3" s="4" t="s">
        <v>424</v>
      </c>
      <c r="J3" s="4" t="s">
        <v>425</v>
      </c>
      <c r="K3" s="24"/>
      <c r="L3" s="52"/>
      <c r="M3" s="25"/>
    </row>
    <row r="4" spans="1:13">
      <c r="A4" s="6">
        <v>1</v>
      </c>
      <c r="B4" s="7">
        <v>1</v>
      </c>
      <c r="C4" s="8" t="s">
        <v>405</v>
      </c>
      <c r="D4" s="7" t="s">
        <v>406</v>
      </c>
      <c r="E4" s="7" t="s">
        <v>407</v>
      </c>
      <c r="F4" s="7" t="s">
        <v>408</v>
      </c>
      <c r="G4" s="9">
        <v>-1</v>
      </c>
      <c r="H4" s="53">
        <v>-2</v>
      </c>
      <c r="I4" s="53">
        <v>0</v>
      </c>
      <c r="J4" s="53">
        <v>-3.5</v>
      </c>
      <c r="K4" s="9" t="s">
        <v>426</v>
      </c>
      <c r="L4" s="9" t="s">
        <v>411</v>
      </c>
      <c r="M4" s="9" t="s">
        <v>411</v>
      </c>
    </row>
    <row r="5" spans="1:13">
      <c r="A5" s="6">
        <v>2</v>
      </c>
      <c r="B5" s="7">
        <v>2</v>
      </c>
      <c r="C5" s="8" t="s">
        <v>412</v>
      </c>
      <c r="D5" s="7" t="s">
        <v>406</v>
      </c>
      <c r="E5" s="7" t="s">
        <v>407</v>
      </c>
      <c r="F5" s="7" t="s">
        <v>408</v>
      </c>
      <c r="G5" s="9">
        <v>0.5</v>
      </c>
      <c r="H5" s="53">
        <v>-2.5</v>
      </c>
      <c r="I5" s="53">
        <v>0</v>
      </c>
      <c r="J5" s="53">
        <v>-5</v>
      </c>
      <c r="K5" s="9" t="s">
        <v>427</v>
      </c>
      <c r="L5" s="9" t="s">
        <v>411</v>
      </c>
      <c r="M5" s="9" t="s">
        <v>411</v>
      </c>
    </row>
    <row r="6" spans="1:13">
      <c r="A6" s="6">
        <v>3</v>
      </c>
      <c r="B6" s="7">
        <v>3</v>
      </c>
      <c r="C6" s="8">
        <v>951129293</v>
      </c>
      <c r="D6" s="7" t="s">
        <v>406</v>
      </c>
      <c r="E6" s="7" t="s">
        <v>413</v>
      </c>
      <c r="F6" s="7" t="s">
        <v>408</v>
      </c>
      <c r="G6" s="53">
        <v>0</v>
      </c>
      <c r="H6" s="53">
        <v>-1.5</v>
      </c>
      <c r="I6" s="53">
        <v>-0.5</v>
      </c>
      <c r="J6" s="53">
        <v>-2</v>
      </c>
      <c r="K6" s="9" t="s">
        <v>428</v>
      </c>
      <c r="L6" s="9" t="s">
        <v>411</v>
      </c>
      <c r="M6" s="9" t="s">
        <v>411</v>
      </c>
    </row>
    <row r="7" spans="1:13">
      <c r="A7" s="6">
        <v>4</v>
      </c>
      <c r="B7" s="7">
        <v>4</v>
      </c>
      <c r="C7" s="11">
        <v>9511227251</v>
      </c>
      <c r="D7" s="7" t="s">
        <v>406</v>
      </c>
      <c r="E7" s="7" t="s">
        <v>414</v>
      </c>
      <c r="F7" s="7" t="s">
        <v>408</v>
      </c>
      <c r="G7" s="53">
        <v>0</v>
      </c>
      <c r="H7" s="53">
        <v>0</v>
      </c>
      <c r="I7" s="53">
        <v>0</v>
      </c>
      <c r="J7" s="53">
        <v>-2</v>
      </c>
      <c r="K7" s="9" t="s">
        <v>429</v>
      </c>
      <c r="L7" s="9" t="s">
        <v>411</v>
      </c>
      <c r="M7" s="9" t="s">
        <v>411</v>
      </c>
    </row>
    <row r="8" spans="1:13">
      <c r="A8" s="12"/>
      <c r="B8" s="12"/>
      <c r="C8" s="12"/>
      <c r="D8" s="12"/>
      <c r="E8" s="12"/>
      <c r="F8" s="12"/>
      <c r="G8" s="10"/>
      <c r="H8" s="12"/>
      <c r="I8" s="12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2" customFormat="1" ht="18.75" spans="1:13">
      <c r="A12" s="13" t="s">
        <v>415</v>
      </c>
      <c r="B12" s="14"/>
      <c r="C12" s="14"/>
      <c r="D12" s="14"/>
      <c r="E12" s="15"/>
      <c r="F12" s="16"/>
      <c r="G12" s="17"/>
      <c r="H12" s="13" t="s">
        <v>416</v>
      </c>
      <c r="I12" s="14"/>
      <c r="J12" s="14"/>
      <c r="K12" s="15"/>
      <c r="L12" s="54"/>
      <c r="M12" s="18"/>
    </row>
    <row r="13" ht="32" customHeight="1" spans="1:13">
      <c r="A13" s="19" t="s">
        <v>430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432</v>
      </c>
      <c r="B2" s="5" t="s">
        <v>394</v>
      </c>
      <c r="C2" s="5" t="s">
        <v>390</v>
      </c>
      <c r="D2" s="5" t="s">
        <v>391</v>
      </c>
      <c r="E2" s="5" t="s">
        <v>392</v>
      </c>
      <c r="F2" s="5" t="s">
        <v>393</v>
      </c>
      <c r="G2" s="32" t="s">
        <v>433</v>
      </c>
      <c r="H2" s="33"/>
      <c r="I2" s="34"/>
      <c r="J2" s="32" t="s">
        <v>434</v>
      </c>
      <c r="K2" s="33"/>
      <c r="L2" s="34"/>
      <c r="M2" s="32" t="s">
        <v>435</v>
      </c>
      <c r="N2" s="33"/>
      <c r="O2" s="34"/>
      <c r="P2" s="32" t="s">
        <v>436</v>
      </c>
      <c r="Q2" s="33"/>
      <c r="R2" s="34"/>
      <c r="S2" s="33" t="s">
        <v>437</v>
      </c>
      <c r="T2" s="33"/>
      <c r="U2" s="34"/>
      <c r="V2" s="27" t="s">
        <v>438</v>
      </c>
      <c r="W2" s="27" t="s">
        <v>403</v>
      </c>
    </row>
    <row r="3" s="1" customFormat="1" ht="16.5" spans="1:23">
      <c r="A3" s="23"/>
      <c r="B3" s="35"/>
      <c r="C3" s="35"/>
      <c r="D3" s="35"/>
      <c r="E3" s="35"/>
      <c r="F3" s="35"/>
      <c r="G3" s="4" t="s">
        <v>439</v>
      </c>
      <c r="H3" s="4" t="s">
        <v>67</v>
      </c>
      <c r="I3" s="4" t="s">
        <v>394</v>
      </c>
      <c r="J3" s="4" t="s">
        <v>439</v>
      </c>
      <c r="K3" s="4" t="s">
        <v>67</v>
      </c>
      <c r="L3" s="4" t="s">
        <v>394</v>
      </c>
      <c r="M3" s="4" t="s">
        <v>439</v>
      </c>
      <c r="N3" s="4" t="s">
        <v>67</v>
      </c>
      <c r="O3" s="4" t="s">
        <v>394</v>
      </c>
      <c r="P3" s="4" t="s">
        <v>439</v>
      </c>
      <c r="Q3" s="4" t="s">
        <v>67</v>
      </c>
      <c r="R3" s="4" t="s">
        <v>394</v>
      </c>
      <c r="S3" s="4" t="s">
        <v>439</v>
      </c>
      <c r="T3" s="4" t="s">
        <v>67</v>
      </c>
      <c r="U3" s="4" t="s">
        <v>394</v>
      </c>
      <c r="V3" s="36"/>
      <c r="W3" s="36"/>
    </row>
    <row r="4" spans="1:23">
      <c r="A4" s="37" t="s">
        <v>440</v>
      </c>
      <c r="B4" s="38" t="s">
        <v>441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442</v>
      </c>
      <c r="H5" s="33"/>
      <c r="I5" s="34"/>
      <c r="J5" s="32" t="s">
        <v>443</v>
      </c>
      <c r="K5" s="33"/>
      <c r="L5" s="34"/>
      <c r="M5" s="32" t="s">
        <v>444</v>
      </c>
      <c r="N5" s="33"/>
      <c r="O5" s="34"/>
      <c r="P5" s="32" t="s">
        <v>445</v>
      </c>
      <c r="Q5" s="33"/>
      <c r="R5" s="34"/>
      <c r="S5" s="33" t="s">
        <v>446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439</v>
      </c>
      <c r="H6" s="4" t="s">
        <v>67</v>
      </c>
      <c r="I6" s="4" t="s">
        <v>394</v>
      </c>
      <c r="J6" s="4" t="s">
        <v>439</v>
      </c>
      <c r="K6" s="4" t="s">
        <v>67</v>
      </c>
      <c r="L6" s="4" t="s">
        <v>394</v>
      </c>
      <c r="M6" s="4" t="s">
        <v>439</v>
      </c>
      <c r="N6" s="4" t="s">
        <v>67</v>
      </c>
      <c r="O6" s="4" t="s">
        <v>394</v>
      </c>
      <c r="P6" s="4" t="s">
        <v>439</v>
      </c>
      <c r="Q6" s="4" t="s">
        <v>67</v>
      </c>
      <c r="R6" s="4" t="s">
        <v>394</v>
      </c>
      <c r="S6" s="4" t="s">
        <v>439</v>
      </c>
      <c r="T6" s="4" t="s">
        <v>67</v>
      </c>
      <c r="U6" s="4" t="s">
        <v>394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447</v>
      </c>
      <c r="B11" s="14"/>
      <c r="C11" s="14"/>
      <c r="D11" s="14"/>
      <c r="E11" s="15"/>
      <c r="F11" s="16"/>
      <c r="G11" s="17"/>
      <c r="H11" s="31"/>
      <c r="I11" s="31"/>
      <c r="J11" s="13" t="s">
        <v>448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18"/>
    </row>
    <row r="12" ht="49" customHeight="1" spans="1:23">
      <c r="A12" s="19" t="s">
        <v>449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451</v>
      </c>
      <c r="B2" s="27" t="s">
        <v>390</v>
      </c>
      <c r="C2" s="27" t="s">
        <v>391</v>
      </c>
      <c r="D2" s="27" t="s">
        <v>392</v>
      </c>
      <c r="E2" s="27" t="s">
        <v>393</v>
      </c>
      <c r="F2" s="27" t="s">
        <v>394</v>
      </c>
      <c r="G2" s="26" t="s">
        <v>452</v>
      </c>
      <c r="H2" s="26" t="s">
        <v>453</v>
      </c>
      <c r="I2" s="26" t="s">
        <v>454</v>
      </c>
      <c r="J2" s="26" t="s">
        <v>453</v>
      </c>
      <c r="K2" s="26" t="s">
        <v>455</v>
      </c>
      <c r="L2" s="26" t="s">
        <v>453</v>
      </c>
      <c r="M2" s="27" t="s">
        <v>438</v>
      </c>
      <c r="N2" s="27" t="s">
        <v>403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451</v>
      </c>
      <c r="B4" s="29" t="s">
        <v>456</v>
      </c>
      <c r="C4" s="29" t="s">
        <v>439</v>
      </c>
      <c r="D4" s="29" t="s">
        <v>392</v>
      </c>
      <c r="E4" s="27" t="s">
        <v>393</v>
      </c>
      <c r="F4" s="27" t="s">
        <v>394</v>
      </c>
      <c r="G4" s="26" t="s">
        <v>452</v>
      </c>
      <c r="H4" s="26" t="s">
        <v>453</v>
      </c>
      <c r="I4" s="26" t="s">
        <v>454</v>
      </c>
      <c r="J4" s="26" t="s">
        <v>453</v>
      </c>
      <c r="K4" s="26" t="s">
        <v>455</v>
      </c>
      <c r="L4" s="26" t="s">
        <v>453</v>
      </c>
      <c r="M4" s="27" t="s">
        <v>438</v>
      </c>
      <c r="N4" s="27" t="s">
        <v>403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0" t="s">
        <v>457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447</v>
      </c>
      <c r="B11" s="14"/>
      <c r="C11" s="14"/>
      <c r="D11" s="15"/>
      <c r="E11" s="16"/>
      <c r="F11" s="31"/>
      <c r="G11" s="17"/>
      <c r="H11" s="31"/>
      <c r="I11" s="13" t="s">
        <v>458</v>
      </c>
      <c r="J11" s="14"/>
      <c r="K11" s="14"/>
      <c r="L11" s="14"/>
      <c r="M11" s="14"/>
      <c r="N11" s="18"/>
    </row>
    <row r="12" ht="48" customHeight="1" spans="1:14">
      <c r="A12" s="19" t="s">
        <v>459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389</v>
      </c>
      <c r="B2" s="5" t="s">
        <v>394</v>
      </c>
      <c r="C2" s="5" t="s">
        <v>439</v>
      </c>
      <c r="D2" s="5" t="s">
        <v>392</v>
      </c>
      <c r="E2" s="5" t="s">
        <v>393</v>
      </c>
      <c r="F2" s="4" t="s">
        <v>461</v>
      </c>
      <c r="G2" s="4" t="s">
        <v>420</v>
      </c>
      <c r="H2" s="21" t="s">
        <v>421</v>
      </c>
      <c r="I2" s="22" t="s">
        <v>423</v>
      </c>
    </row>
    <row r="3" s="1" customFormat="1" ht="16.5" spans="1:9">
      <c r="A3" s="4"/>
      <c r="B3" s="23"/>
      <c r="C3" s="23"/>
      <c r="D3" s="23"/>
      <c r="E3" s="23"/>
      <c r="F3" s="4" t="s">
        <v>462</v>
      </c>
      <c r="G3" s="4" t="s">
        <v>424</v>
      </c>
      <c r="H3" s="24"/>
      <c r="I3" s="25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463</v>
      </c>
      <c r="E5" s="7"/>
      <c r="F5" s="9"/>
      <c r="G5" s="9"/>
      <c r="H5" s="9"/>
      <c r="I5" s="9"/>
    </row>
    <row r="6" spans="1:9">
      <c r="A6" s="12"/>
      <c r="B6" s="12"/>
      <c r="C6" s="10"/>
      <c r="D6" s="10"/>
      <c r="E6" s="10"/>
      <c r="F6" s="10"/>
      <c r="G6" s="10"/>
      <c r="H6" s="10"/>
      <c r="I6" s="10"/>
    </row>
    <row r="7" spans="1:9">
      <c r="A7" s="12"/>
      <c r="B7" s="12"/>
      <c r="C7" s="10"/>
      <c r="D7" s="10"/>
      <c r="E7" s="10"/>
      <c r="F7" s="10"/>
      <c r="G7" s="10"/>
      <c r="H7" s="10"/>
      <c r="I7" s="10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3" t="s">
        <v>464</v>
      </c>
      <c r="B12" s="14"/>
      <c r="C12" s="14"/>
      <c r="D12" s="15"/>
      <c r="E12" s="16"/>
      <c r="F12" s="13" t="s">
        <v>465</v>
      </c>
      <c r="G12" s="14"/>
      <c r="H12" s="15"/>
      <c r="I12" s="18"/>
    </row>
    <row r="13" ht="32" customHeight="1" spans="1:9">
      <c r="A13" s="19" t="s">
        <v>466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15" sqref="I15:I16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467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432</v>
      </c>
      <c r="B2" s="5" t="s">
        <v>394</v>
      </c>
      <c r="C2" s="5" t="s">
        <v>390</v>
      </c>
      <c r="D2" s="5" t="s">
        <v>391</v>
      </c>
      <c r="E2" s="5" t="s">
        <v>392</v>
      </c>
      <c r="F2" s="5" t="s">
        <v>393</v>
      </c>
      <c r="G2" s="4" t="s">
        <v>468</v>
      </c>
      <c r="H2" s="4" t="s">
        <v>469</v>
      </c>
      <c r="I2" s="4" t="s">
        <v>470</v>
      </c>
      <c r="J2" s="4" t="s">
        <v>471</v>
      </c>
      <c r="K2" s="5" t="s">
        <v>438</v>
      </c>
      <c r="L2" s="5" t="s">
        <v>403</v>
      </c>
    </row>
    <row r="3" spans="1:12">
      <c r="A3" s="6" t="s">
        <v>440</v>
      </c>
      <c r="B3" s="7" t="s">
        <v>409</v>
      </c>
      <c r="C3" s="8" t="s">
        <v>412</v>
      </c>
      <c r="D3" s="7" t="s">
        <v>406</v>
      </c>
      <c r="E3" s="7" t="s">
        <v>413</v>
      </c>
      <c r="F3" s="7" t="s">
        <v>472</v>
      </c>
      <c r="G3" s="9" t="s">
        <v>473</v>
      </c>
      <c r="H3" s="9" t="s">
        <v>474</v>
      </c>
      <c r="I3" s="10"/>
      <c r="J3" s="10"/>
      <c r="K3" s="9" t="s">
        <v>410</v>
      </c>
      <c r="L3" s="9" t="s">
        <v>411</v>
      </c>
    </row>
    <row r="4" spans="1:12">
      <c r="A4" s="6" t="s">
        <v>475</v>
      </c>
      <c r="B4" s="7" t="s">
        <v>409</v>
      </c>
      <c r="C4" s="8">
        <v>951129293</v>
      </c>
      <c r="D4" s="7" t="s">
        <v>406</v>
      </c>
      <c r="E4" s="7" t="s">
        <v>414</v>
      </c>
      <c r="F4" s="7" t="s">
        <v>472</v>
      </c>
      <c r="G4" s="9" t="s">
        <v>473</v>
      </c>
      <c r="H4" s="9" t="s">
        <v>474</v>
      </c>
      <c r="I4" s="10"/>
      <c r="J4" s="10"/>
      <c r="K4" s="9" t="s">
        <v>410</v>
      </c>
      <c r="L4" s="9" t="s">
        <v>411</v>
      </c>
    </row>
    <row r="5" spans="1:12">
      <c r="A5" s="6" t="s">
        <v>476</v>
      </c>
      <c r="B5" s="7" t="s">
        <v>409</v>
      </c>
      <c r="C5" s="11">
        <v>9511227251</v>
      </c>
      <c r="D5" s="7" t="s">
        <v>406</v>
      </c>
      <c r="E5" s="7" t="s">
        <v>407</v>
      </c>
      <c r="F5" s="7" t="s">
        <v>472</v>
      </c>
      <c r="G5" s="9" t="s">
        <v>473</v>
      </c>
      <c r="H5" s="9" t="s">
        <v>474</v>
      </c>
      <c r="I5" s="10"/>
      <c r="J5" s="10"/>
      <c r="K5" s="9" t="s">
        <v>410</v>
      </c>
      <c r="L5" s="9" t="s">
        <v>411</v>
      </c>
    </row>
    <row r="6" spans="1:12">
      <c r="A6" s="6" t="s">
        <v>477</v>
      </c>
      <c r="B6" s="7" t="s">
        <v>409</v>
      </c>
      <c r="C6" s="8" t="s">
        <v>412</v>
      </c>
      <c r="D6" s="7" t="s">
        <v>406</v>
      </c>
      <c r="E6" s="7" t="s">
        <v>413</v>
      </c>
      <c r="F6" s="7" t="s">
        <v>472</v>
      </c>
      <c r="G6" s="9" t="s">
        <v>478</v>
      </c>
      <c r="H6" s="9" t="s">
        <v>479</v>
      </c>
      <c r="I6" s="10"/>
      <c r="J6" s="10"/>
      <c r="K6" s="9" t="s">
        <v>410</v>
      </c>
      <c r="L6" s="9" t="s">
        <v>411</v>
      </c>
    </row>
    <row r="7" spans="1:12">
      <c r="A7" s="6" t="s">
        <v>480</v>
      </c>
      <c r="B7" s="7" t="s">
        <v>409</v>
      </c>
      <c r="C7" s="8">
        <v>951129293</v>
      </c>
      <c r="D7" s="7" t="s">
        <v>406</v>
      </c>
      <c r="E7" s="7" t="s">
        <v>414</v>
      </c>
      <c r="F7" s="7" t="s">
        <v>472</v>
      </c>
      <c r="G7" s="9" t="s">
        <v>478</v>
      </c>
      <c r="H7" s="9" t="s">
        <v>479</v>
      </c>
      <c r="I7" s="12"/>
      <c r="J7" s="12"/>
      <c r="K7" s="9" t="s">
        <v>410</v>
      </c>
      <c r="L7" s="9" t="s">
        <v>411</v>
      </c>
    </row>
    <row r="8" spans="1:12">
      <c r="A8" s="6" t="s">
        <v>481</v>
      </c>
      <c r="B8" s="7" t="s">
        <v>409</v>
      </c>
      <c r="C8" s="11">
        <v>9511227251</v>
      </c>
      <c r="D8" s="7" t="s">
        <v>406</v>
      </c>
      <c r="E8" s="7" t="s">
        <v>407</v>
      </c>
      <c r="F8" s="7" t="s">
        <v>472</v>
      </c>
      <c r="G8" s="9" t="s">
        <v>478</v>
      </c>
      <c r="H8" s="9" t="s">
        <v>479</v>
      </c>
      <c r="I8" s="12"/>
      <c r="J8" s="12"/>
      <c r="K8" s="9" t="s">
        <v>410</v>
      </c>
      <c r="L8" s="9" t="s">
        <v>411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3" t="s">
        <v>482</v>
      </c>
      <c r="B11" s="14"/>
      <c r="C11" s="14"/>
      <c r="D11" s="14"/>
      <c r="E11" s="15"/>
      <c r="F11" s="16"/>
      <c r="G11" s="17"/>
      <c r="H11" s="13" t="s">
        <v>483</v>
      </c>
      <c r="I11" s="14"/>
      <c r="J11" s="14"/>
      <c r="K11" s="14"/>
      <c r="L11" s="18"/>
    </row>
    <row r="12" ht="67" customHeight="1" spans="1:12">
      <c r="A12" s="19" t="s">
        <v>484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6" t="s">
        <v>35</v>
      </c>
      <c r="C2" s="377"/>
      <c r="D2" s="377"/>
      <c r="E2" s="377"/>
      <c r="F2" s="377"/>
      <c r="G2" s="377"/>
      <c r="H2" s="377"/>
      <c r="I2" s="378"/>
    </row>
    <row r="3" ht="28" customHeight="1" spans="2:9">
      <c r="B3" s="379"/>
      <c r="C3" s="380"/>
      <c r="D3" s="381" t="s">
        <v>36</v>
      </c>
      <c r="E3" s="382"/>
      <c r="F3" s="383" t="s">
        <v>37</v>
      </c>
      <c r="G3" s="384"/>
      <c r="H3" s="381" t="s">
        <v>38</v>
      </c>
      <c r="I3" s="385"/>
    </row>
    <row r="4" ht="28" customHeight="1" spans="2:9">
      <c r="B4" s="379" t="s">
        <v>39</v>
      </c>
      <c r="C4" s="380" t="s">
        <v>40</v>
      </c>
      <c r="D4" s="380" t="s">
        <v>41</v>
      </c>
      <c r="E4" s="380" t="s">
        <v>42</v>
      </c>
      <c r="F4" s="386" t="s">
        <v>41</v>
      </c>
      <c r="G4" s="386" t="s">
        <v>42</v>
      </c>
      <c r="H4" s="380" t="s">
        <v>41</v>
      </c>
      <c r="I4" s="387" t="s">
        <v>42</v>
      </c>
    </row>
    <row r="5" ht="28" customHeight="1" spans="2:9">
      <c r="B5" s="388" t="s">
        <v>43</v>
      </c>
      <c r="C5" s="12">
        <v>13</v>
      </c>
      <c r="D5" s="12">
        <v>0</v>
      </c>
      <c r="E5" s="12">
        <v>1</v>
      </c>
      <c r="F5" s="389">
        <v>0</v>
      </c>
      <c r="G5" s="389">
        <v>1</v>
      </c>
      <c r="H5" s="12">
        <v>1</v>
      </c>
      <c r="I5" s="390">
        <v>2</v>
      </c>
    </row>
    <row r="6" ht="28" customHeight="1" spans="2:9">
      <c r="B6" s="388" t="s">
        <v>44</v>
      </c>
      <c r="C6" s="12">
        <v>20</v>
      </c>
      <c r="D6" s="12">
        <v>0</v>
      </c>
      <c r="E6" s="12">
        <v>1</v>
      </c>
      <c r="F6" s="389">
        <v>1</v>
      </c>
      <c r="G6" s="389">
        <v>2</v>
      </c>
      <c r="H6" s="12">
        <v>2</v>
      </c>
      <c r="I6" s="390">
        <v>3</v>
      </c>
    </row>
    <row r="7" ht="28" customHeight="1" spans="2:9">
      <c r="B7" s="388" t="s">
        <v>45</v>
      </c>
      <c r="C7" s="12">
        <v>32</v>
      </c>
      <c r="D7" s="12">
        <v>0</v>
      </c>
      <c r="E7" s="12">
        <v>1</v>
      </c>
      <c r="F7" s="389">
        <v>2</v>
      </c>
      <c r="G7" s="389">
        <v>3</v>
      </c>
      <c r="H7" s="12">
        <v>3</v>
      </c>
      <c r="I7" s="390">
        <v>4</v>
      </c>
    </row>
    <row r="8" ht="28" customHeight="1" spans="2:9">
      <c r="B8" s="388" t="s">
        <v>46</v>
      </c>
      <c r="C8" s="12">
        <v>50</v>
      </c>
      <c r="D8" s="12">
        <v>1</v>
      </c>
      <c r="E8" s="12">
        <v>2</v>
      </c>
      <c r="F8" s="389">
        <v>3</v>
      </c>
      <c r="G8" s="389">
        <v>4</v>
      </c>
      <c r="H8" s="12">
        <v>5</v>
      </c>
      <c r="I8" s="390">
        <v>6</v>
      </c>
    </row>
    <row r="9" ht="28" customHeight="1" spans="2:9">
      <c r="B9" s="388" t="s">
        <v>47</v>
      </c>
      <c r="C9" s="12">
        <v>80</v>
      </c>
      <c r="D9" s="12">
        <v>2</v>
      </c>
      <c r="E9" s="12">
        <v>3</v>
      </c>
      <c r="F9" s="389">
        <v>5</v>
      </c>
      <c r="G9" s="389">
        <v>6</v>
      </c>
      <c r="H9" s="12">
        <v>7</v>
      </c>
      <c r="I9" s="390">
        <v>8</v>
      </c>
    </row>
    <row r="10" ht="28" customHeight="1" spans="2:9">
      <c r="B10" s="388" t="s">
        <v>48</v>
      </c>
      <c r="C10" s="12">
        <v>125</v>
      </c>
      <c r="D10" s="12">
        <v>3</v>
      </c>
      <c r="E10" s="12">
        <v>4</v>
      </c>
      <c r="F10" s="389">
        <v>7</v>
      </c>
      <c r="G10" s="389">
        <v>8</v>
      </c>
      <c r="H10" s="12">
        <v>10</v>
      </c>
      <c r="I10" s="390">
        <v>11</v>
      </c>
    </row>
    <row r="11" ht="28" customHeight="1" spans="2:9">
      <c r="B11" s="388" t="s">
        <v>49</v>
      </c>
      <c r="C11" s="12">
        <v>200</v>
      </c>
      <c r="D11" s="12">
        <v>5</v>
      </c>
      <c r="E11" s="12">
        <v>6</v>
      </c>
      <c r="F11" s="389">
        <v>10</v>
      </c>
      <c r="G11" s="389">
        <v>11</v>
      </c>
      <c r="H11" s="12">
        <v>14</v>
      </c>
      <c r="I11" s="390">
        <v>15</v>
      </c>
    </row>
    <row r="12" ht="28" customHeight="1" spans="2:9">
      <c r="B12" s="391" t="s">
        <v>50</v>
      </c>
      <c r="C12" s="392">
        <v>315</v>
      </c>
      <c r="D12" s="392">
        <v>7</v>
      </c>
      <c r="E12" s="392">
        <v>8</v>
      </c>
      <c r="F12" s="393">
        <v>14</v>
      </c>
      <c r="G12" s="393">
        <v>15</v>
      </c>
      <c r="H12" s="392">
        <v>21</v>
      </c>
      <c r="I12" s="394">
        <v>22</v>
      </c>
    </row>
    <row r="14" spans="2:9">
      <c r="B14" s="395" t="s">
        <v>51</v>
      </c>
      <c r="C14" s="395"/>
      <c r="D14" s="3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I2" sqref="I2:K2"/>
    </sheetView>
  </sheetViews>
  <sheetFormatPr defaultColWidth="10.3333333333333" defaultRowHeight="16.5" customHeight="1"/>
  <cols>
    <col min="1" max="1" width="11.0833333333333" style="188" customWidth="1"/>
    <col min="2" max="9" width="10.3333333333333" style="188"/>
    <col min="10" max="10" width="8.83333333333333" style="188" customWidth="1"/>
    <col min="11" max="11" width="12" style="188" customWidth="1"/>
    <col min="12" max="16384" width="10.3333333333333" style="188"/>
  </cols>
  <sheetData>
    <row r="1" s="188" customFormat="1" ht="21" spans="1:11">
      <c r="A1" s="303" t="s">
        <v>52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="188" customFormat="1" ht="15" spans="1:11">
      <c r="A2" s="190" t="s">
        <v>53</v>
      </c>
      <c r="B2" s="94" t="s">
        <v>54</v>
      </c>
      <c r="C2" s="94"/>
      <c r="D2" s="191" t="s">
        <v>55</v>
      </c>
      <c r="E2" s="191"/>
      <c r="F2" s="94" t="s">
        <v>56</v>
      </c>
      <c r="G2" s="94"/>
      <c r="H2" s="192" t="s">
        <v>57</v>
      </c>
      <c r="I2" s="193" t="s">
        <v>56</v>
      </c>
      <c r="J2" s="193"/>
      <c r="K2" s="194"/>
    </row>
    <row r="3" s="188" customFormat="1" ht="14.25" spans="1:11">
      <c r="A3" s="195" t="s">
        <v>58</v>
      </c>
      <c r="B3" s="196"/>
      <c r="C3" s="197"/>
      <c r="D3" s="198" t="s">
        <v>59</v>
      </c>
      <c r="E3" s="199"/>
      <c r="F3" s="199"/>
      <c r="G3" s="200"/>
      <c r="H3" s="198" t="s">
        <v>60</v>
      </c>
      <c r="I3" s="199"/>
      <c r="J3" s="199"/>
      <c r="K3" s="200"/>
    </row>
    <row r="4" s="188" customFormat="1" ht="14.25" spans="1:11">
      <c r="A4" s="201" t="s">
        <v>61</v>
      </c>
      <c r="B4" s="68" t="s">
        <v>62</v>
      </c>
      <c r="C4" s="69"/>
      <c r="D4" s="201" t="s">
        <v>63</v>
      </c>
      <c r="E4" s="202"/>
      <c r="F4" s="203">
        <v>46049</v>
      </c>
      <c r="G4" s="204"/>
      <c r="H4" s="201" t="s">
        <v>64</v>
      </c>
      <c r="I4" s="202"/>
      <c r="J4" s="205" t="s">
        <v>65</v>
      </c>
      <c r="K4" s="206" t="s">
        <v>66</v>
      </c>
    </row>
    <row r="5" s="188" customFormat="1" ht="14.25" spans="1:11">
      <c r="A5" s="207" t="s">
        <v>67</v>
      </c>
      <c r="B5" s="68" t="s">
        <v>68</v>
      </c>
      <c r="C5" s="69"/>
      <c r="D5" s="201" t="s">
        <v>69</v>
      </c>
      <c r="E5" s="202"/>
      <c r="F5" s="203">
        <v>46037</v>
      </c>
      <c r="G5" s="204"/>
      <c r="H5" s="201" t="s">
        <v>70</v>
      </c>
      <c r="I5" s="202"/>
      <c r="J5" s="205" t="s">
        <v>65</v>
      </c>
      <c r="K5" s="206" t="s">
        <v>66</v>
      </c>
    </row>
    <row r="6" s="188" customFormat="1" ht="14.25" spans="1:11">
      <c r="A6" s="201" t="s">
        <v>71</v>
      </c>
      <c r="B6" s="210">
        <v>3</v>
      </c>
      <c r="C6" s="211">
        <v>8</v>
      </c>
      <c r="D6" s="207" t="s">
        <v>72</v>
      </c>
      <c r="E6" s="235"/>
      <c r="F6" s="203">
        <v>46047</v>
      </c>
      <c r="G6" s="204"/>
      <c r="H6" s="201" t="s">
        <v>73</v>
      </c>
      <c r="I6" s="202"/>
      <c r="J6" s="205" t="s">
        <v>65</v>
      </c>
      <c r="K6" s="206" t="s">
        <v>66</v>
      </c>
    </row>
    <row r="7" s="188" customFormat="1" ht="14.25" spans="1:11">
      <c r="A7" s="201" t="s">
        <v>74</v>
      </c>
      <c r="B7" s="215" t="s">
        <v>75</v>
      </c>
      <c r="C7" s="216"/>
      <c r="D7" s="207" t="s">
        <v>76</v>
      </c>
      <c r="E7" s="234"/>
      <c r="F7" s="203">
        <v>46039</v>
      </c>
      <c r="G7" s="204"/>
      <c r="H7" s="201" t="s">
        <v>77</v>
      </c>
      <c r="I7" s="202"/>
      <c r="J7" s="205" t="s">
        <v>65</v>
      </c>
      <c r="K7" s="206" t="s">
        <v>66</v>
      </c>
    </row>
    <row r="8" s="188" customFormat="1" ht="15" spans="1:11">
      <c r="A8" s="218" t="s">
        <v>78</v>
      </c>
      <c r="B8" s="219" t="s">
        <v>79</v>
      </c>
      <c r="C8" s="220"/>
      <c r="D8" s="221" t="s">
        <v>80</v>
      </c>
      <c r="E8" s="222"/>
      <c r="F8" s="223">
        <v>46053</v>
      </c>
      <c r="G8" s="224"/>
      <c r="H8" s="221" t="s">
        <v>81</v>
      </c>
      <c r="I8" s="222"/>
      <c r="J8" s="246" t="s">
        <v>65</v>
      </c>
      <c r="K8" s="247" t="s">
        <v>66</v>
      </c>
    </row>
    <row r="9" s="188" customFormat="1" ht="15" spans="1:11">
      <c r="A9" s="304" t="s">
        <v>82</v>
      </c>
      <c r="B9" s="305"/>
      <c r="C9" s="305"/>
      <c r="D9" s="305"/>
      <c r="E9" s="305"/>
      <c r="F9" s="305"/>
      <c r="G9" s="305"/>
      <c r="H9" s="305"/>
      <c r="I9" s="305"/>
      <c r="J9" s="305"/>
      <c r="K9" s="306"/>
    </row>
    <row r="10" s="188" customFormat="1" ht="15" spans="1:11">
      <c r="A10" s="307" t="s">
        <v>83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9"/>
    </row>
    <row r="11" s="188" customFormat="1" ht="14.25" spans="1:11">
      <c r="A11" s="310" t="s">
        <v>84</v>
      </c>
      <c r="B11" s="311" t="s">
        <v>85</v>
      </c>
      <c r="C11" s="312" t="s">
        <v>86</v>
      </c>
      <c r="D11" s="313"/>
      <c r="E11" s="314" t="s">
        <v>87</v>
      </c>
      <c r="F11" s="311" t="s">
        <v>85</v>
      </c>
      <c r="G11" s="312" t="s">
        <v>86</v>
      </c>
      <c r="H11" s="312" t="s">
        <v>88</v>
      </c>
      <c r="I11" s="314" t="s">
        <v>89</v>
      </c>
      <c r="J11" s="311" t="s">
        <v>85</v>
      </c>
      <c r="K11" s="315" t="s">
        <v>86</v>
      </c>
    </row>
    <row r="12" s="188" customFormat="1" ht="14.25" spans="1:11">
      <c r="A12" s="207" t="s">
        <v>90</v>
      </c>
      <c r="B12" s="233" t="s">
        <v>85</v>
      </c>
      <c r="C12" s="205" t="s">
        <v>86</v>
      </c>
      <c r="D12" s="234"/>
      <c r="E12" s="235" t="s">
        <v>91</v>
      </c>
      <c r="F12" s="233" t="s">
        <v>85</v>
      </c>
      <c r="G12" s="205" t="s">
        <v>86</v>
      </c>
      <c r="H12" s="205" t="s">
        <v>88</v>
      </c>
      <c r="I12" s="235" t="s">
        <v>92</v>
      </c>
      <c r="J12" s="233" t="s">
        <v>85</v>
      </c>
      <c r="K12" s="206" t="s">
        <v>86</v>
      </c>
    </row>
    <row r="13" s="188" customFormat="1" ht="14.25" spans="1:11">
      <c r="A13" s="207" t="s">
        <v>93</v>
      </c>
      <c r="B13" s="233" t="s">
        <v>85</v>
      </c>
      <c r="C13" s="205" t="s">
        <v>86</v>
      </c>
      <c r="D13" s="234"/>
      <c r="E13" s="235" t="s">
        <v>94</v>
      </c>
      <c r="F13" s="205" t="s">
        <v>95</v>
      </c>
      <c r="G13" s="205" t="s">
        <v>96</v>
      </c>
      <c r="H13" s="205" t="s">
        <v>88</v>
      </c>
      <c r="I13" s="235" t="s">
        <v>97</v>
      </c>
      <c r="J13" s="233" t="s">
        <v>85</v>
      </c>
      <c r="K13" s="206" t="s">
        <v>86</v>
      </c>
    </row>
    <row r="14" s="188" customFormat="1" ht="15" spans="1:11">
      <c r="A14" s="221" t="s">
        <v>98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5"/>
    </row>
    <row r="15" s="188" customFormat="1" ht="15" spans="1:11">
      <c r="A15" s="307" t="s">
        <v>99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09"/>
    </row>
    <row r="16" s="188" customFormat="1" ht="14.25" spans="1:11">
      <c r="A16" s="316" t="s">
        <v>100</v>
      </c>
      <c r="B16" s="312" t="s">
        <v>95</v>
      </c>
      <c r="C16" s="312" t="s">
        <v>96</v>
      </c>
      <c r="D16" s="317"/>
      <c r="E16" s="318" t="s">
        <v>101</v>
      </c>
      <c r="F16" s="312" t="s">
        <v>95</v>
      </c>
      <c r="G16" s="312" t="s">
        <v>96</v>
      </c>
      <c r="H16" s="319"/>
      <c r="I16" s="318" t="s">
        <v>102</v>
      </c>
      <c r="J16" s="312" t="s">
        <v>95</v>
      </c>
      <c r="K16" s="315" t="s">
        <v>96</v>
      </c>
    </row>
    <row r="17" s="188" customFormat="1" customHeight="1" spans="1:22">
      <c r="A17" s="212" t="s">
        <v>103</v>
      </c>
      <c r="B17" s="205" t="s">
        <v>95</v>
      </c>
      <c r="C17" s="205" t="s">
        <v>96</v>
      </c>
      <c r="D17" s="320"/>
      <c r="E17" s="213" t="s">
        <v>104</v>
      </c>
      <c r="F17" s="205" t="s">
        <v>95</v>
      </c>
      <c r="G17" s="205" t="s">
        <v>96</v>
      </c>
      <c r="H17" s="321"/>
      <c r="I17" s="213" t="s">
        <v>105</v>
      </c>
      <c r="J17" s="205" t="s">
        <v>95</v>
      </c>
      <c r="K17" s="206" t="s">
        <v>96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s="188" customFormat="1" ht="18" customHeight="1" spans="1:22">
      <c r="A18" s="323" t="s">
        <v>106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5"/>
    </row>
    <row r="19" s="302" customFormat="1" ht="18" customHeight="1" spans="1:22">
      <c r="A19" s="307" t="s">
        <v>107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09"/>
    </row>
    <row r="20" s="188" customFormat="1" customHeight="1" spans="1:22">
      <c r="A20" s="326" t="s">
        <v>108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="188" customFormat="1" ht="21.75" customHeight="1" spans="1:22">
      <c r="A21" s="329" t="s">
        <v>109</v>
      </c>
      <c r="B21" s="330" t="s">
        <v>110</v>
      </c>
      <c r="C21" s="330" t="s">
        <v>111</v>
      </c>
      <c r="D21" s="330" t="s">
        <v>112</v>
      </c>
      <c r="E21" s="330" t="s">
        <v>113</v>
      </c>
      <c r="F21" s="330" t="s">
        <v>114</v>
      </c>
      <c r="G21" s="330" t="s">
        <v>115</v>
      </c>
      <c r="H21" s="213"/>
      <c r="I21" s="213"/>
      <c r="J21" s="213"/>
      <c r="K21" s="265" t="s">
        <v>116</v>
      </c>
    </row>
    <row r="22" s="188" customFormat="1" customHeight="1" spans="1:22">
      <c r="A22" s="331" t="s">
        <v>117</v>
      </c>
      <c r="B22" s="332">
        <v>1</v>
      </c>
      <c r="C22" s="332">
        <v>1</v>
      </c>
      <c r="D22" s="332">
        <v>1</v>
      </c>
      <c r="E22" s="332">
        <v>1</v>
      </c>
      <c r="F22" s="332">
        <v>1</v>
      </c>
      <c r="G22" s="332">
        <v>1</v>
      </c>
      <c r="H22" s="333"/>
      <c r="I22" s="333"/>
      <c r="J22" s="333"/>
      <c r="K22" s="334" t="s">
        <v>118</v>
      </c>
    </row>
    <row r="23" s="188" customFormat="1" customHeight="1" spans="1:22">
      <c r="A23" s="331" t="s">
        <v>119</v>
      </c>
      <c r="B23" s="332">
        <v>1</v>
      </c>
      <c r="C23" s="332">
        <v>1</v>
      </c>
      <c r="D23" s="332">
        <v>1</v>
      </c>
      <c r="E23" s="332">
        <v>1</v>
      </c>
      <c r="F23" s="332">
        <v>1</v>
      </c>
      <c r="G23" s="332">
        <v>1</v>
      </c>
      <c r="H23" s="333"/>
      <c r="I23" s="333"/>
      <c r="J23" s="333"/>
      <c r="K23" s="334" t="s">
        <v>118</v>
      </c>
    </row>
    <row r="24" s="188" customFormat="1" customHeight="1" spans="1:22">
      <c r="A24" s="331" t="s">
        <v>120</v>
      </c>
      <c r="B24" s="332">
        <v>1</v>
      </c>
      <c r="C24" s="332">
        <v>1</v>
      </c>
      <c r="D24" s="332">
        <v>1</v>
      </c>
      <c r="E24" s="332">
        <v>1</v>
      </c>
      <c r="F24" s="332">
        <v>1</v>
      </c>
      <c r="G24" s="332">
        <v>1</v>
      </c>
      <c r="H24" s="333"/>
      <c r="I24" s="333"/>
      <c r="J24" s="333"/>
      <c r="K24" s="334" t="s">
        <v>118</v>
      </c>
    </row>
    <row r="25" s="188" customFormat="1" customHeight="1" spans="1:22">
      <c r="A25" s="331"/>
      <c r="B25" s="332"/>
      <c r="C25" s="332"/>
      <c r="D25" s="332"/>
      <c r="E25" s="332"/>
      <c r="F25" s="332"/>
      <c r="G25" s="332"/>
      <c r="H25" s="333"/>
      <c r="I25" s="333"/>
      <c r="J25" s="333"/>
      <c r="K25" s="334"/>
    </row>
    <row r="26" s="188" customFormat="1" customHeight="1" spans="1:22">
      <c r="A26" s="335"/>
      <c r="B26" s="333"/>
      <c r="C26" s="333"/>
      <c r="D26" s="333"/>
      <c r="E26" s="333"/>
      <c r="F26" s="333"/>
      <c r="G26" s="333"/>
      <c r="H26" s="333"/>
      <c r="I26" s="333"/>
      <c r="J26" s="333"/>
      <c r="K26" s="336"/>
    </row>
    <row r="27" s="188" customFormat="1" customHeight="1" spans="1:22">
      <c r="A27" s="337"/>
      <c r="B27" s="333"/>
      <c r="C27" s="333"/>
      <c r="D27" s="333"/>
      <c r="E27" s="333"/>
      <c r="F27" s="333"/>
      <c r="G27" s="333"/>
      <c r="H27" s="333"/>
      <c r="I27" s="333"/>
      <c r="J27" s="333"/>
      <c r="K27" s="336"/>
    </row>
    <row r="28" s="188" customFormat="1" customHeight="1" spans="1:22">
      <c r="A28" s="337"/>
      <c r="B28" s="333"/>
      <c r="C28" s="333"/>
      <c r="D28" s="333"/>
      <c r="E28" s="333"/>
      <c r="F28" s="333"/>
      <c r="G28" s="333"/>
      <c r="H28" s="333"/>
      <c r="I28" s="333"/>
      <c r="J28" s="333"/>
      <c r="K28" s="336"/>
    </row>
    <row r="29" s="188" customFormat="1" ht="18" customHeight="1" spans="1:22">
      <c r="A29" s="338" t="s">
        <v>121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s="188" customFormat="1" ht="18.75" customHeight="1" spans="1:22">
      <c r="A30" s="341" t="s">
        <v>122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s="188" customFormat="1" ht="18.75" customHeight="1" spans="1:22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="188" customFormat="1" ht="18" customHeight="1" spans="1:22">
      <c r="A32" s="338" t="s">
        <v>123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="188" customFormat="1" ht="14.25" spans="1:11">
      <c r="A33" s="347" t="s">
        <v>124</v>
      </c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="188" customFormat="1" ht="15" spans="1:11">
      <c r="A34" s="110" t="s">
        <v>125</v>
      </c>
      <c r="B34" s="112"/>
      <c r="C34" s="205" t="s">
        <v>65</v>
      </c>
      <c r="D34" s="205" t="s">
        <v>66</v>
      </c>
      <c r="E34" s="350" t="s">
        <v>126</v>
      </c>
      <c r="F34" s="351"/>
      <c r="G34" s="351"/>
      <c r="H34" s="351"/>
      <c r="I34" s="351"/>
      <c r="J34" s="351"/>
      <c r="K34" s="352"/>
    </row>
    <row r="35" s="188" customFormat="1" ht="15" spans="1:11">
      <c r="A35" s="353" t="s">
        <v>127</v>
      </c>
      <c r="B35" s="353"/>
      <c r="C35" s="353"/>
      <c r="D35" s="353"/>
      <c r="E35" s="353"/>
      <c r="F35" s="353"/>
      <c r="G35" s="353"/>
      <c r="H35" s="353"/>
      <c r="I35" s="353"/>
      <c r="J35" s="353"/>
      <c r="K35" s="353"/>
    </row>
    <row r="36" s="188" customFormat="1" ht="14.25" spans="1:11">
      <c r="A36" s="354" t="s">
        <v>128</v>
      </c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="188" customFormat="1" ht="14.25" spans="1:11">
      <c r="A37" s="354" t="s">
        <v>129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="188" customFormat="1" ht="14.25" spans="1:11">
      <c r="A38" s="354" t="s">
        <v>130</v>
      </c>
      <c r="B38" s="357"/>
      <c r="C38" s="357"/>
      <c r="D38" s="357"/>
      <c r="E38" s="357"/>
      <c r="F38" s="357"/>
      <c r="G38" s="357"/>
      <c r="H38" s="357"/>
      <c r="I38" s="357"/>
      <c r="J38" s="357"/>
      <c r="K38" s="358"/>
    </row>
    <row r="39" s="188" customFormat="1" ht="14.25" spans="1:11">
      <c r="A39" s="359" t="s">
        <v>131</v>
      </c>
      <c r="B39" s="274"/>
      <c r="C39" s="274"/>
      <c r="D39" s="274"/>
      <c r="E39" s="274"/>
      <c r="F39" s="274"/>
      <c r="G39" s="274"/>
      <c r="H39" s="274"/>
      <c r="I39" s="274"/>
      <c r="J39" s="274"/>
      <c r="K39" s="275"/>
    </row>
    <row r="40" s="188" customFormat="1" ht="14.25" spans="1:11">
      <c r="A40" s="359" t="s">
        <v>132</v>
      </c>
      <c r="B40" s="274"/>
      <c r="C40" s="274"/>
      <c r="D40" s="274"/>
      <c r="E40" s="274"/>
      <c r="F40" s="274"/>
      <c r="G40" s="274"/>
      <c r="H40" s="274"/>
      <c r="I40" s="274"/>
      <c r="J40" s="274"/>
      <c r="K40" s="275"/>
    </row>
    <row r="41" s="188" customFormat="1" ht="14.25" spans="1:11">
      <c r="A41" s="359" t="s">
        <v>133</v>
      </c>
      <c r="B41" s="274"/>
      <c r="C41" s="274"/>
      <c r="D41" s="274"/>
      <c r="E41" s="274"/>
      <c r="F41" s="274"/>
      <c r="G41" s="274"/>
      <c r="H41" s="274"/>
      <c r="I41" s="274"/>
      <c r="J41" s="274"/>
      <c r="K41" s="275"/>
    </row>
    <row r="42" s="188" customFormat="1" ht="14.25" spans="1:11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75"/>
    </row>
    <row r="43" s="188" customFormat="1" ht="15" spans="1:11">
      <c r="A43" s="266" t="s">
        <v>134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8"/>
    </row>
    <row r="44" s="188" customFormat="1" ht="15" spans="1:11">
      <c r="A44" s="307" t="s">
        <v>135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9"/>
    </row>
    <row r="45" s="188" customFormat="1" ht="14.25" spans="1:11">
      <c r="A45" s="316" t="s">
        <v>136</v>
      </c>
      <c r="B45" s="312" t="s">
        <v>95</v>
      </c>
      <c r="C45" s="312" t="s">
        <v>96</v>
      </c>
      <c r="D45" s="312" t="s">
        <v>88</v>
      </c>
      <c r="E45" s="318" t="s">
        <v>137</v>
      </c>
      <c r="F45" s="312" t="s">
        <v>95</v>
      </c>
      <c r="G45" s="312" t="s">
        <v>96</v>
      </c>
      <c r="H45" s="312" t="s">
        <v>88</v>
      </c>
      <c r="I45" s="318" t="s">
        <v>138</v>
      </c>
      <c r="J45" s="312" t="s">
        <v>95</v>
      </c>
      <c r="K45" s="315" t="s">
        <v>96</v>
      </c>
    </row>
    <row r="46" s="188" customFormat="1" ht="14.25" spans="1:11">
      <c r="A46" s="212" t="s">
        <v>87</v>
      </c>
      <c r="B46" s="205" t="s">
        <v>95</v>
      </c>
      <c r="C46" s="205" t="s">
        <v>96</v>
      </c>
      <c r="D46" s="205" t="s">
        <v>88</v>
      </c>
      <c r="E46" s="213" t="s">
        <v>94</v>
      </c>
      <c r="F46" s="205" t="s">
        <v>95</v>
      </c>
      <c r="G46" s="205" t="s">
        <v>96</v>
      </c>
      <c r="H46" s="205" t="s">
        <v>88</v>
      </c>
      <c r="I46" s="213" t="s">
        <v>105</v>
      </c>
      <c r="J46" s="205" t="s">
        <v>95</v>
      </c>
      <c r="K46" s="206" t="s">
        <v>96</v>
      </c>
    </row>
    <row r="47" s="188" customFormat="1" ht="15" spans="1:11">
      <c r="A47" s="221" t="s">
        <v>139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5"/>
    </row>
    <row r="48" s="188" customFormat="1" ht="15" spans="1:11">
      <c r="A48" s="353" t="s">
        <v>140</v>
      </c>
      <c r="B48" s="353"/>
      <c r="C48" s="353"/>
      <c r="D48" s="353"/>
      <c r="E48" s="353"/>
      <c r="F48" s="353"/>
      <c r="G48" s="353"/>
      <c r="H48" s="353"/>
      <c r="I48" s="353"/>
      <c r="J48" s="353"/>
      <c r="K48" s="353"/>
    </row>
    <row r="49" s="188" customFormat="1" ht="15" spans="1:11">
      <c r="A49" s="354" t="s">
        <v>141</v>
      </c>
      <c r="B49" s="357"/>
      <c r="C49" s="357"/>
      <c r="D49" s="357"/>
      <c r="E49" s="357"/>
      <c r="F49" s="357"/>
      <c r="G49" s="357"/>
      <c r="H49" s="357"/>
      <c r="I49" s="357"/>
      <c r="J49" s="357"/>
      <c r="K49" s="358"/>
    </row>
    <row r="50" s="188" customFormat="1" ht="15" spans="1:11">
      <c r="A50" s="360" t="s">
        <v>142</v>
      </c>
      <c r="B50" s="280" t="s">
        <v>143</v>
      </c>
      <c r="C50" s="280"/>
      <c r="D50" s="361" t="s">
        <v>144</v>
      </c>
      <c r="E50" s="362" t="s">
        <v>145</v>
      </c>
      <c r="F50" s="363" t="s">
        <v>146</v>
      </c>
      <c r="G50" s="364">
        <v>46041</v>
      </c>
      <c r="H50" s="365" t="s">
        <v>147</v>
      </c>
      <c r="I50" s="366"/>
      <c r="J50" s="98" t="s">
        <v>148</v>
      </c>
      <c r="K50" s="367"/>
    </row>
    <row r="51" s="188" customFormat="1" ht="15" spans="1:11">
      <c r="A51" s="353" t="s">
        <v>149</v>
      </c>
      <c r="B51" s="353"/>
      <c r="C51" s="353"/>
      <c r="D51" s="353"/>
      <c r="E51" s="353"/>
      <c r="F51" s="353"/>
      <c r="G51" s="353"/>
      <c r="H51" s="353"/>
      <c r="I51" s="353"/>
      <c r="J51" s="353"/>
      <c r="K51" s="353"/>
    </row>
    <row r="52" s="188" customFormat="1" ht="15" spans="1:11">
      <c r="A52" s="368"/>
      <c r="B52" s="369"/>
      <c r="C52" s="369"/>
      <c r="D52" s="369"/>
      <c r="E52" s="369"/>
      <c r="F52" s="369"/>
      <c r="G52" s="369"/>
      <c r="H52" s="369"/>
      <c r="I52" s="369"/>
      <c r="J52" s="369"/>
      <c r="K52" s="370"/>
    </row>
    <row r="53" s="188" customFormat="1" ht="15" spans="1:11">
      <c r="A53" s="360" t="s">
        <v>142</v>
      </c>
      <c r="B53" s="371"/>
      <c r="C53" s="371"/>
      <c r="D53" s="361" t="s">
        <v>144</v>
      </c>
      <c r="E53" s="372"/>
      <c r="F53" s="363" t="s">
        <v>150</v>
      </c>
      <c r="G53" s="373"/>
      <c r="H53" s="365" t="s">
        <v>147</v>
      </c>
      <c r="I53" s="366"/>
      <c r="J53" s="374"/>
      <c r="K53" s="3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1"/>
  <sheetViews>
    <sheetView topLeftCell="B1" workbookViewId="0">
      <selection activeCell="K2" sqref="K2:N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6384" width="9" style="63"/>
  </cols>
  <sheetData>
    <row r="1" s="63" customFormat="1" ht="19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9"/>
      <c r="D2" s="70" t="s">
        <v>67</v>
      </c>
      <c r="E2" s="70"/>
      <c r="F2" s="71" t="s">
        <v>68</v>
      </c>
      <c r="G2" s="71"/>
      <c r="H2" s="71"/>
      <c r="I2" s="72"/>
      <c r="J2" s="73" t="s">
        <v>57</v>
      </c>
      <c r="K2" s="71" t="s">
        <v>56</v>
      </c>
      <c r="L2" s="71"/>
      <c r="M2" s="71"/>
      <c r="N2" s="71"/>
    </row>
    <row r="3" s="63" customFormat="1" ht="19.5" customHeight="1" spans="1:14">
      <c r="A3" s="74" t="s">
        <v>152</v>
      </c>
      <c r="B3" s="75" t="s">
        <v>153</v>
      </c>
      <c r="C3" s="75"/>
      <c r="D3" s="75"/>
      <c r="E3" s="75"/>
      <c r="F3" s="75"/>
      <c r="G3" s="75"/>
      <c r="H3" s="75"/>
      <c r="I3" s="72"/>
      <c r="J3" s="74" t="s">
        <v>154</v>
      </c>
      <c r="K3" s="74"/>
      <c r="L3" s="74"/>
      <c r="M3" s="74"/>
      <c r="N3" s="74"/>
    </row>
    <row r="4" s="63" customFormat="1" ht="19.5" customHeight="1" spans="1:14">
      <c r="A4" s="74"/>
      <c r="B4" s="76" t="s">
        <v>155</v>
      </c>
      <c r="C4" s="77" t="s">
        <v>156</v>
      </c>
      <c r="D4" s="78" t="s">
        <v>157</v>
      </c>
      <c r="E4" s="77" t="s">
        <v>158</v>
      </c>
      <c r="F4" s="77" t="s">
        <v>159</v>
      </c>
      <c r="G4" s="77" t="s">
        <v>160</v>
      </c>
      <c r="H4" s="77" t="s">
        <v>161</v>
      </c>
      <c r="I4" s="72"/>
      <c r="J4" s="74" t="s">
        <v>162</v>
      </c>
      <c r="K4" s="74" t="s">
        <v>162</v>
      </c>
      <c r="L4" s="74" t="s">
        <v>162</v>
      </c>
      <c r="M4" s="74" t="s">
        <v>162</v>
      </c>
      <c r="N4" s="74"/>
    </row>
    <row r="5" s="63" customFormat="1" ht="19.5" customHeight="1" spans="1:14">
      <c r="A5" s="74"/>
      <c r="B5" s="76" t="s">
        <v>163</v>
      </c>
      <c r="C5" s="77" t="s">
        <v>164</v>
      </c>
      <c r="D5" s="78" t="s">
        <v>165</v>
      </c>
      <c r="E5" s="77" t="s">
        <v>166</v>
      </c>
      <c r="F5" s="77" t="s">
        <v>167</v>
      </c>
      <c r="G5" s="77" t="s">
        <v>168</v>
      </c>
      <c r="H5" s="77" t="s">
        <v>169</v>
      </c>
      <c r="I5" s="72"/>
      <c r="J5" s="79" t="s">
        <v>170</v>
      </c>
      <c r="K5" s="79" t="s">
        <v>171</v>
      </c>
      <c r="L5" s="79" t="s">
        <v>171</v>
      </c>
      <c r="M5" s="79" t="s">
        <v>171</v>
      </c>
      <c r="N5" s="298"/>
    </row>
    <row r="6" s="63" customFormat="1" ht="19.5" customHeight="1" spans="1:14">
      <c r="A6" s="80" t="s">
        <v>172</v>
      </c>
      <c r="B6" s="81">
        <f>C6-1</f>
        <v>66</v>
      </c>
      <c r="C6" s="81">
        <f>D6-2</f>
        <v>67</v>
      </c>
      <c r="D6" s="86">
        <v>69</v>
      </c>
      <c r="E6" s="81">
        <f>D6+2</f>
        <v>71</v>
      </c>
      <c r="F6" s="81">
        <f>E6+2</f>
        <v>73</v>
      </c>
      <c r="G6" s="81">
        <f>F6+1</f>
        <v>74</v>
      </c>
      <c r="H6" s="81">
        <f>G6+1</f>
        <v>75</v>
      </c>
      <c r="I6" s="72"/>
      <c r="J6" s="82" t="s">
        <v>173</v>
      </c>
      <c r="K6" s="82" t="s">
        <v>174</v>
      </c>
      <c r="L6" s="82" t="s">
        <v>175</v>
      </c>
      <c r="M6" s="82" t="s">
        <v>175</v>
      </c>
      <c r="N6" s="299"/>
    </row>
    <row r="7" s="63" customFormat="1" ht="19.5" customHeight="1" spans="1:14">
      <c r="A7" s="77" t="s">
        <v>176</v>
      </c>
      <c r="B7" s="81">
        <f t="shared" ref="B7:B9" si="0">C7-4</f>
        <v>100</v>
      </c>
      <c r="C7" s="81">
        <f t="shared" ref="C7:C9" si="1">D7-4</f>
        <v>104</v>
      </c>
      <c r="D7" s="86">
        <v>108</v>
      </c>
      <c r="E7" s="81">
        <f t="shared" ref="E7:E9" si="2">D7+4</f>
        <v>112</v>
      </c>
      <c r="F7" s="81">
        <f>E7+4</f>
        <v>116</v>
      </c>
      <c r="G7" s="81">
        <f t="shared" ref="G7:G9" si="3">F7+6</f>
        <v>122</v>
      </c>
      <c r="H7" s="81">
        <f>G7+6</f>
        <v>128</v>
      </c>
      <c r="I7" s="72"/>
      <c r="J7" s="82" t="s">
        <v>177</v>
      </c>
      <c r="K7" s="82" t="s">
        <v>178</v>
      </c>
      <c r="L7" s="82" t="s">
        <v>178</v>
      </c>
      <c r="M7" s="82" t="s">
        <v>178</v>
      </c>
      <c r="N7" s="299"/>
    </row>
    <row r="8" s="63" customFormat="1" ht="19.5" customHeight="1" spans="1:14">
      <c r="A8" s="77" t="s">
        <v>179</v>
      </c>
      <c r="B8" s="81">
        <f t="shared" si="0"/>
        <v>98</v>
      </c>
      <c r="C8" s="81">
        <f t="shared" si="1"/>
        <v>102</v>
      </c>
      <c r="D8" s="183">
        <v>106</v>
      </c>
      <c r="E8" s="81">
        <f t="shared" si="2"/>
        <v>110</v>
      </c>
      <c r="F8" s="81">
        <f>E8+5</f>
        <v>115</v>
      </c>
      <c r="G8" s="81">
        <f t="shared" si="3"/>
        <v>121</v>
      </c>
      <c r="H8" s="81">
        <f>G8+7</f>
        <v>128</v>
      </c>
      <c r="I8" s="72"/>
      <c r="J8" s="82"/>
      <c r="K8" s="82" t="s">
        <v>180</v>
      </c>
      <c r="L8" s="82" t="s">
        <v>180</v>
      </c>
      <c r="M8" s="82" t="s">
        <v>180</v>
      </c>
      <c r="N8" s="299"/>
    </row>
    <row r="9" s="63" customFormat="1" ht="19.5" customHeight="1" spans="1:14">
      <c r="A9" s="77" t="s">
        <v>181</v>
      </c>
      <c r="B9" s="81">
        <f t="shared" si="0"/>
        <v>98</v>
      </c>
      <c r="C9" s="81">
        <f t="shared" si="1"/>
        <v>102</v>
      </c>
      <c r="D9" s="184" t="s">
        <v>182</v>
      </c>
      <c r="E9" s="81">
        <f t="shared" si="2"/>
        <v>110</v>
      </c>
      <c r="F9" s="81">
        <f>E9+5</f>
        <v>115</v>
      </c>
      <c r="G9" s="81">
        <f t="shared" si="3"/>
        <v>121</v>
      </c>
      <c r="H9" s="81">
        <f>G9+7</f>
        <v>128</v>
      </c>
      <c r="I9" s="72"/>
      <c r="J9" s="82" t="s">
        <v>183</v>
      </c>
      <c r="K9" s="82" t="s">
        <v>178</v>
      </c>
      <c r="L9" s="82" t="s">
        <v>174</v>
      </c>
      <c r="M9" s="82" t="s">
        <v>174</v>
      </c>
      <c r="N9" s="299"/>
    </row>
    <row r="10" s="63" customFormat="1" ht="19.5" customHeight="1" spans="1:14">
      <c r="A10" s="77" t="s">
        <v>184</v>
      </c>
      <c r="B10" s="81">
        <f>C10-1.2</f>
        <v>43.1</v>
      </c>
      <c r="C10" s="81">
        <f>D10-1.2</f>
        <v>44.3</v>
      </c>
      <c r="D10" s="184" t="s">
        <v>185</v>
      </c>
      <c r="E10" s="81">
        <f>D10+1.2</f>
        <v>46.7</v>
      </c>
      <c r="F10" s="81">
        <f>E10+1.2</f>
        <v>47.9</v>
      </c>
      <c r="G10" s="81">
        <f>F10+1.4</f>
        <v>49.3</v>
      </c>
      <c r="H10" s="81">
        <f>G10+1.4</f>
        <v>50.7</v>
      </c>
      <c r="I10" s="72"/>
      <c r="J10" s="82" t="s">
        <v>186</v>
      </c>
      <c r="K10" s="82" t="s">
        <v>187</v>
      </c>
      <c r="L10" s="82" t="s">
        <v>188</v>
      </c>
      <c r="M10" s="82" t="s">
        <v>189</v>
      </c>
      <c r="N10" s="299"/>
    </row>
    <row r="11" s="63" customFormat="1" ht="19.5" customHeight="1" spans="1:14">
      <c r="A11" s="77" t="s">
        <v>190</v>
      </c>
      <c r="B11" s="83">
        <f>C11-0.5</f>
        <v>21</v>
      </c>
      <c r="C11" s="83">
        <f>D11-0.5</f>
        <v>21.5</v>
      </c>
      <c r="D11" s="185">
        <v>22</v>
      </c>
      <c r="E11" s="83">
        <f t="shared" ref="E11:H11" si="4">D11+0.5</f>
        <v>22.5</v>
      </c>
      <c r="F11" s="83">
        <f t="shared" si="4"/>
        <v>23</v>
      </c>
      <c r="G11" s="83">
        <f t="shared" si="4"/>
        <v>23.5</v>
      </c>
      <c r="H11" s="83">
        <f t="shared" si="4"/>
        <v>24</v>
      </c>
      <c r="I11" s="72"/>
      <c r="J11" s="82" t="s">
        <v>191</v>
      </c>
      <c r="K11" s="82" t="s">
        <v>178</v>
      </c>
      <c r="L11" s="82" t="s">
        <v>178</v>
      </c>
      <c r="M11" s="82" t="s">
        <v>178</v>
      </c>
      <c r="N11" s="299"/>
    </row>
    <row r="12" s="63" customFormat="1" ht="19.5" customHeight="1" spans="1:14">
      <c r="A12" s="77" t="s">
        <v>192</v>
      </c>
      <c r="B12" s="81">
        <f>C12-0.7</f>
        <v>18.1</v>
      </c>
      <c r="C12" s="81">
        <f>D12-0.7</f>
        <v>18.8</v>
      </c>
      <c r="D12" s="184" t="s">
        <v>193</v>
      </c>
      <c r="E12" s="81">
        <f>D12+0.7</f>
        <v>20.2</v>
      </c>
      <c r="F12" s="81">
        <f>E12+0.7</f>
        <v>20.9</v>
      </c>
      <c r="G12" s="81">
        <f>F12+0.95</f>
        <v>21.85</v>
      </c>
      <c r="H12" s="81">
        <f>G12+0.95</f>
        <v>22.8</v>
      </c>
      <c r="I12" s="72"/>
      <c r="J12" s="82" t="s">
        <v>194</v>
      </c>
      <c r="K12" s="82" t="s">
        <v>178</v>
      </c>
      <c r="L12" s="82" t="s">
        <v>178</v>
      </c>
      <c r="M12" s="82" t="s">
        <v>178</v>
      </c>
      <c r="N12" s="299"/>
    </row>
    <row r="13" s="63" customFormat="1" ht="19.5" customHeight="1" spans="1:14">
      <c r="A13" s="84" t="s">
        <v>195</v>
      </c>
      <c r="B13" s="85">
        <f>C13-0.4</f>
        <v>16.2</v>
      </c>
      <c r="C13" s="85">
        <f>D13-0.4</f>
        <v>16.6</v>
      </c>
      <c r="D13" s="84">
        <v>17</v>
      </c>
      <c r="E13" s="85">
        <f>D13+0.4</f>
        <v>17.4</v>
      </c>
      <c r="F13" s="85">
        <f>E13+0.4</f>
        <v>17.8</v>
      </c>
      <c r="G13" s="85">
        <f>F13+0.6</f>
        <v>18.4</v>
      </c>
      <c r="H13" s="85">
        <f>G13+0.6</f>
        <v>19</v>
      </c>
      <c r="I13" s="72"/>
      <c r="J13" s="82" t="s">
        <v>196</v>
      </c>
      <c r="K13" s="82" t="s">
        <v>178</v>
      </c>
      <c r="L13" s="82" t="s">
        <v>178</v>
      </c>
      <c r="M13" s="82" t="s">
        <v>197</v>
      </c>
      <c r="N13" s="299"/>
    </row>
    <row r="14" s="63" customFormat="1" ht="19.5" customHeight="1" spans="1:14">
      <c r="A14" s="84" t="s">
        <v>198</v>
      </c>
      <c r="B14" s="83">
        <f t="shared" ref="B14:B18" si="5">C14</f>
        <v>2.5</v>
      </c>
      <c r="C14" s="83">
        <f t="shared" ref="C14:C18" si="6">D14</f>
        <v>2.5</v>
      </c>
      <c r="D14" s="86">
        <v>2.5</v>
      </c>
      <c r="E14" s="83">
        <f t="shared" ref="E14:H14" si="7">D14</f>
        <v>2.5</v>
      </c>
      <c r="F14" s="83">
        <f t="shared" si="7"/>
        <v>2.5</v>
      </c>
      <c r="G14" s="83">
        <f t="shared" si="7"/>
        <v>2.5</v>
      </c>
      <c r="H14" s="83">
        <f t="shared" si="7"/>
        <v>2.5</v>
      </c>
      <c r="I14" s="72"/>
      <c r="J14" s="82" t="s">
        <v>199</v>
      </c>
      <c r="K14" s="82" t="s">
        <v>178</v>
      </c>
      <c r="L14" s="82" t="s">
        <v>178</v>
      </c>
      <c r="M14" s="82" t="s">
        <v>178</v>
      </c>
      <c r="N14" s="299"/>
    </row>
    <row r="15" s="63" customFormat="1" ht="19.5" customHeight="1" spans="1:14">
      <c r="A15" s="77" t="s">
        <v>200</v>
      </c>
      <c r="B15" s="83">
        <f>C15-1</f>
        <v>43</v>
      </c>
      <c r="C15" s="83">
        <f>D15-1</f>
        <v>44</v>
      </c>
      <c r="D15" s="86">
        <v>45</v>
      </c>
      <c r="E15" s="83">
        <f>D15+1</f>
        <v>46</v>
      </c>
      <c r="F15" s="83">
        <f>E15+1</f>
        <v>47</v>
      </c>
      <c r="G15" s="83">
        <f>F15+1.5</f>
        <v>48.5</v>
      </c>
      <c r="H15" s="83">
        <f>G15+1.5</f>
        <v>50</v>
      </c>
      <c r="I15" s="72"/>
      <c r="J15" s="186" t="s">
        <v>199</v>
      </c>
      <c r="K15" s="186" t="s">
        <v>178</v>
      </c>
      <c r="L15" s="186" t="s">
        <v>178</v>
      </c>
      <c r="M15" s="186" t="s">
        <v>178</v>
      </c>
      <c r="N15" s="299"/>
    </row>
    <row r="16" s="63" customFormat="1" ht="19.5" customHeight="1" spans="1:14">
      <c r="A16" s="77" t="s">
        <v>201</v>
      </c>
      <c r="B16" s="83">
        <f t="shared" si="5"/>
        <v>5</v>
      </c>
      <c r="C16" s="83">
        <f t="shared" si="6"/>
        <v>5</v>
      </c>
      <c r="D16" s="185">
        <v>5</v>
      </c>
      <c r="E16" s="83">
        <f t="shared" ref="E16:H16" si="8">D16</f>
        <v>5</v>
      </c>
      <c r="F16" s="83">
        <f t="shared" si="8"/>
        <v>5</v>
      </c>
      <c r="G16" s="83">
        <f t="shared" si="8"/>
        <v>5</v>
      </c>
      <c r="H16" s="83">
        <f t="shared" si="8"/>
        <v>5</v>
      </c>
      <c r="I16" s="72"/>
      <c r="J16" s="186" t="s">
        <v>178</v>
      </c>
      <c r="K16" s="186" t="s">
        <v>178</v>
      </c>
      <c r="L16" s="186" t="s">
        <v>178</v>
      </c>
      <c r="M16" s="186" t="s">
        <v>178</v>
      </c>
      <c r="N16" s="300"/>
    </row>
    <row r="17" s="63" customFormat="1" ht="19.5" customHeight="1" spans="1:14">
      <c r="A17" s="86" t="s">
        <v>202</v>
      </c>
      <c r="B17" s="83">
        <f t="shared" si="5"/>
        <v>12</v>
      </c>
      <c r="C17" s="83">
        <f>D17-1.5</f>
        <v>12</v>
      </c>
      <c r="D17" s="187">
        <v>13.5</v>
      </c>
      <c r="E17" s="83">
        <f t="shared" ref="E17:H17" si="9">D17</f>
        <v>13.5</v>
      </c>
      <c r="F17" s="83">
        <f>E17+2</f>
        <v>15.5</v>
      </c>
      <c r="G17" s="83">
        <f t="shared" si="9"/>
        <v>15.5</v>
      </c>
      <c r="H17" s="83">
        <f t="shared" si="9"/>
        <v>15.5</v>
      </c>
      <c r="I17" s="72"/>
      <c r="J17" s="186" t="s">
        <v>178</v>
      </c>
      <c r="K17" s="186" t="s">
        <v>178</v>
      </c>
      <c r="L17" s="186" t="s">
        <v>178</v>
      </c>
      <c r="M17" s="186" t="s">
        <v>178</v>
      </c>
      <c r="N17" s="301"/>
    </row>
    <row r="18" s="63" customFormat="1" ht="19.5" customHeight="1" spans="1:14">
      <c r="A18" s="77" t="s">
        <v>203</v>
      </c>
      <c r="B18" s="83">
        <f t="shared" si="5"/>
        <v>2.5</v>
      </c>
      <c r="C18" s="83">
        <f t="shared" si="6"/>
        <v>2.5</v>
      </c>
      <c r="D18" s="86">
        <v>2.5</v>
      </c>
      <c r="E18" s="83">
        <f t="shared" ref="E18:H18" si="10">D18</f>
        <v>2.5</v>
      </c>
      <c r="F18" s="83">
        <f t="shared" si="10"/>
        <v>2.5</v>
      </c>
      <c r="G18" s="83">
        <f t="shared" si="10"/>
        <v>2.5</v>
      </c>
      <c r="H18" s="83">
        <f t="shared" si="10"/>
        <v>2.5</v>
      </c>
      <c r="I18" s="72"/>
      <c r="J18" s="186" t="s">
        <v>178</v>
      </c>
      <c r="K18" s="186" t="s">
        <v>178</v>
      </c>
      <c r="L18" s="186" t="s">
        <v>178</v>
      </c>
      <c r="M18" s="186" t="s">
        <v>178</v>
      </c>
      <c r="N18" s="301"/>
    </row>
    <row r="19" s="63" customFormat="1" ht="14.25" spans="1:14">
      <c r="A19" s="87" t="s">
        <v>204</v>
      </c>
      <c r="D19" s="88"/>
      <c r="E19" s="88"/>
      <c r="F19" s="88"/>
      <c r="G19" s="88"/>
      <c r="H19" s="88"/>
      <c r="I19" s="88"/>
      <c r="J19" s="89"/>
      <c r="K19" s="89"/>
      <c r="L19" s="88"/>
      <c r="M19" s="88"/>
      <c r="N19" s="88"/>
    </row>
    <row r="20" s="63" customFormat="1" ht="14.25" spans="1:14">
      <c r="A20" s="63" t="s">
        <v>205</v>
      </c>
      <c r="D20" s="88"/>
      <c r="E20" s="88"/>
      <c r="F20" s="88"/>
      <c r="G20" s="88"/>
      <c r="H20" s="88"/>
      <c r="I20" s="88"/>
      <c r="J20" s="89"/>
      <c r="K20" s="89"/>
      <c r="L20" s="88"/>
      <c r="M20" s="88"/>
      <c r="N20" s="88"/>
    </row>
    <row r="21" s="63" customFormat="1" ht="14.25" spans="1:14">
      <c r="A21" s="88"/>
      <c r="B21" s="88"/>
      <c r="C21" s="88"/>
      <c r="D21" s="88"/>
      <c r="E21" s="88"/>
      <c r="F21" s="88"/>
      <c r="G21" s="88"/>
      <c r="H21" s="88"/>
      <c r="I21" s="88"/>
      <c r="J21" s="90" t="s">
        <v>206</v>
      </c>
      <c r="K21" s="90"/>
      <c r="L21" s="87" t="s">
        <v>207</v>
      </c>
      <c r="M21" s="87"/>
      <c r="N21" s="87" t="s">
        <v>208</v>
      </c>
    </row>
  </sheetData>
  <mergeCells count="8">
    <mergeCell ref="A1:N1"/>
    <mergeCell ref="B2:C2"/>
    <mergeCell ref="F2:H2"/>
    <mergeCell ref="K2:N2"/>
    <mergeCell ref="B3:H3"/>
    <mergeCell ref="J3:N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16" sqref="A16:D16"/>
    </sheetView>
  </sheetViews>
  <sheetFormatPr defaultColWidth="10" defaultRowHeight="16.5" customHeight="1"/>
  <cols>
    <col min="1" max="1" width="10.8333333333333" style="188" customWidth="1"/>
    <col min="2" max="16384" width="10" style="188"/>
  </cols>
  <sheetData>
    <row r="1" ht="22.5" customHeight="1" spans="1:11">
      <c r="A1" s="189" t="s">
        <v>209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ht="17.25" customHeight="1" spans="1:11">
      <c r="A2" s="190" t="s">
        <v>53</v>
      </c>
      <c r="B2" s="94" t="s">
        <v>210</v>
      </c>
      <c r="C2" s="94"/>
      <c r="D2" s="191" t="s">
        <v>55</v>
      </c>
      <c r="E2" s="191"/>
      <c r="F2" s="94" t="s">
        <v>56</v>
      </c>
      <c r="G2" s="94"/>
      <c r="H2" s="192" t="s">
        <v>57</v>
      </c>
      <c r="I2" s="193" t="s">
        <v>56</v>
      </c>
      <c r="J2" s="193"/>
      <c r="K2" s="194"/>
    </row>
    <row r="3" customHeight="1" spans="1:11">
      <c r="A3" s="195" t="s">
        <v>58</v>
      </c>
      <c r="B3" s="196"/>
      <c r="C3" s="197"/>
      <c r="D3" s="198" t="s">
        <v>59</v>
      </c>
      <c r="E3" s="199"/>
      <c r="F3" s="199"/>
      <c r="G3" s="200"/>
      <c r="H3" s="198" t="s">
        <v>60</v>
      </c>
      <c r="I3" s="199"/>
      <c r="J3" s="199"/>
      <c r="K3" s="200"/>
    </row>
    <row r="4" customHeight="1" spans="1:11">
      <c r="A4" s="201" t="s">
        <v>61</v>
      </c>
      <c r="B4" s="68" t="s">
        <v>62</v>
      </c>
      <c r="C4" s="69"/>
      <c r="D4" s="201" t="s">
        <v>63</v>
      </c>
      <c r="E4" s="202"/>
      <c r="F4" s="203">
        <v>46054</v>
      </c>
      <c r="G4" s="204"/>
      <c r="H4" s="201" t="s">
        <v>211</v>
      </c>
      <c r="I4" s="202"/>
      <c r="J4" s="205" t="s">
        <v>65</v>
      </c>
      <c r="K4" s="206" t="s">
        <v>66</v>
      </c>
    </row>
    <row r="5" customHeight="1" spans="1:11">
      <c r="A5" s="207" t="s">
        <v>67</v>
      </c>
      <c r="B5" s="68" t="s">
        <v>68</v>
      </c>
      <c r="C5" s="69"/>
      <c r="D5" s="201" t="s">
        <v>212</v>
      </c>
      <c r="E5" s="202"/>
      <c r="F5" s="208">
        <v>1</v>
      </c>
      <c r="G5" s="209"/>
      <c r="H5" s="201" t="s">
        <v>213</v>
      </c>
      <c r="I5" s="202"/>
      <c r="J5" s="205" t="s">
        <v>65</v>
      </c>
      <c r="K5" s="206" t="s">
        <v>66</v>
      </c>
    </row>
    <row r="6" customHeight="1" spans="1:11">
      <c r="A6" s="201" t="s">
        <v>71</v>
      </c>
      <c r="B6" s="210">
        <v>3</v>
      </c>
      <c r="C6" s="211">
        <v>8</v>
      </c>
      <c r="D6" s="201" t="s">
        <v>214</v>
      </c>
      <c r="E6" s="202"/>
      <c r="F6" s="208">
        <v>0.5</v>
      </c>
      <c r="G6" s="209"/>
      <c r="H6" s="212" t="s">
        <v>215</v>
      </c>
      <c r="I6" s="213"/>
      <c r="J6" s="213"/>
      <c r="K6" s="214"/>
    </row>
    <row r="7" customHeight="1" spans="1:11">
      <c r="A7" s="201" t="s">
        <v>74</v>
      </c>
      <c r="B7" s="215" t="s">
        <v>75</v>
      </c>
      <c r="C7" s="216"/>
      <c r="D7" s="201" t="s">
        <v>216</v>
      </c>
      <c r="E7" s="202"/>
      <c r="F7" s="208">
        <v>0.3</v>
      </c>
      <c r="G7" s="209"/>
      <c r="H7" s="217" t="s">
        <v>217</v>
      </c>
      <c r="I7" s="205"/>
      <c r="J7" s="205"/>
      <c r="K7" s="206"/>
    </row>
    <row r="8" customHeight="1" spans="1:11">
      <c r="A8" s="218" t="s">
        <v>78</v>
      </c>
      <c r="B8" s="219" t="s">
        <v>79</v>
      </c>
      <c r="C8" s="220"/>
      <c r="D8" s="221" t="s">
        <v>80</v>
      </c>
      <c r="E8" s="222"/>
      <c r="F8" s="223">
        <v>46063</v>
      </c>
      <c r="G8" s="224"/>
      <c r="H8" s="221"/>
      <c r="I8" s="222"/>
      <c r="J8" s="222"/>
      <c r="K8" s="225"/>
    </row>
    <row r="9" customHeight="1" spans="1:11">
      <c r="A9" s="226" t="s">
        <v>218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84</v>
      </c>
      <c r="B10" s="228" t="s">
        <v>85</v>
      </c>
      <c r="C10" s="229" t="s">
        <v>86</v>
      </c>
      <c r="D10" s="230"/>
      <c r="E10" s="231" t="s">
        <v>89</v>
      </c>
      <c r="F10" s="228" t="s">
        <v>85</v>
      </c>
      <c r="G10" s="229" t="s">
        <v>86</v>
      </c>
      <c r="H10" s="228"/>
      <c r="I10" s="231" t="s">
        <v>87</v>
      </c>
      <c r="J10" s="228" t="s">
        <v>85</v>
      </c>
      <c r="K10" s="232" t="s">
        <v>86</v>
      </c>
    </row>
    <row r="11" customHeight="1" spans="1:11">
      <c r="A11" s="207" t="s">
        <v>90</v>
      </c>
      <c r="B11" s="233" t="s">
        <v>85</v>
      </c>
      <c r="C11" s="205" t="s">
        <v>86</v>
      </c>
      <c r="D11" s="234"/>
      <c r="E11" s="235" t="s">
        <v>92</v>
      </c>
      <c r="F11" s="233" t="s">
        <v>85</v>
      </c>
      <c r="G11" s="205" t="s">
        <v>86</v>
      </c>
      <c r="H11" s="233"/>
      <c r="I11" s="235" t="s">
        <v>97</v>
      </c>
      <c r="J11" s="233" t="s">
        <v>85</v>
      </c>
      <c r="K11" s="206" t="s">
        <v>86</v>
      </c>
    </row>
    <row r="12" customHeight="1" spans="1:11">
      <c r="A12" s="221" t="s">
        <v>219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5"/>
    </row>
    <row r="13" customHeight="1" spans="1:11">
      <c r="A13" s="236" t="s">
        <v>220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customHeight="1" spans="1:11">
      <c r="A14" s="237" t="s">
        <v>221</v>
      </c>
      <c r="B14" s="238"/>
      <c r="C14" s="238"/>
      <c r="D14" s="238"/>
      <c r="E14" s="238"/>
      <c r="F14" s="238"/>
      <c r="G14" s="238"/>
      <c r="H14" s="239"/>
      <c r="I14" s="240"/>
      <c r="J14" s="240"/>
      <c r="K14" s="241"/>
    </row>
    <row r="15" customHeight="1" spans="1:11">
      <c r="A15" s="237" t="s">
        <v>222</v>
      </c>
      <c r="B15" s="238"/>
      <c r="C15" s="238"/>
      <c r="D15" s="238"/>
      <c r="E15" s="238"/>
      <c r="F15" s="238"/>
      <c r="G15" s="238"/>
      <c r="H15" s="239"/>
      <c r="I15" s="242"/>
      <c r="J15" s="243"/>
      <c r="K15" s="244"/>
    </row>
    <row r="16" customHeight="1" spans="1:11">
      <c r="A16" s="245" t="s">
        <v>223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47"/>
    </row>
    <row r="17" customHeight="1" spans="1:11">
      <c r="A17" s="236" t="s">
        <v>224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customHeight="1" spans="1:11">
      <c r="A18" s="248"/>
      <c r="B18" s="249"/>
      <c r="C18" s="249"/>
      <c r="D18" s="249"/>
      <c r="E18" s="250"/>
      <c r="F18" s="250"/>
      <c r="G18" s="250"/>
      <c r="H18" s="250"/>
      <c r="I18" s="240"/>
      <c r="J18" s="240"/>
      <c r="K18" s="241"/>
    </row>
    <row r="19" customHeight="1" spans="1:11">
      <c r="A19" s="251"/>
      <c r="B19" s="252"/>
      <c r="C19" s="252"/>
      <c r="D19" s="253"/>
      <c r="E19" s="254"/>
      <c r="F19" s="255"/>
      <c r="G19" s="255"/>
      <c r="H19" s="256"/>
      <c r="I19" s="242"/>
      <c r="J19" s="243"/>
      <c r="K19" s="244"/>
    </row>
    <row r="20" customHeight="1" spans="1:11">
      <c r="A20" s="245"/>
      <c r="B20" s="246"/>
      <c r="C20" s="246"/>
      <c r="D20" s="246"/>
      <c r="E20" s="246"/>
      <c r="F20" s="246"/>
      <c r="G20" s="246"/>
      <c r="H20" s="246"/>
      <c r="I20" s="246"/>
      <c r="J20" s="246"/>
      <c r="K20" s="247"/>
    </row>
    <row r="21" customHeight="1" spans="1:11">
      <c r="A21" s="257" t="s">
        <v>123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</row>
    <row r="22" customHeight="1" spans="1:11">
      <c r="A22" s="93" t="s">
        <v>124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39"/>
    </row>
    <row r="23" customHeight="1" spans="1:11">
      <c r="A23" s="110" t="s">
        <v>125</v>
      </c>
      <c r="B23" s="112"/>
      <c r="C23" s="205" t="s">
        <v>65</v>
      </c>
      <c r="D23" s="205" t="s">
        <v>66</v>
      </c>
      <c r="E23" s="108"/>
      <c r="F23" s="108"/>
      <c r="G23" s="108"/>
      <c r="H23" s="108"/>
      <c r="I23" s="108"/>
      <c r="J23" s="108"/>
      <c r="K23" s="109"/>
    </row>
    <row r="24" customHeight="1" spans="1:11">
      <c r="A24" s="258" t="s">
        <v>225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60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63"/>
    </row>
    <row r="26" customHeight="1" spans="1:11">
      <c r="A26" s="226" t="s">
        <v>135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195" t="s">
        <v>136</v>
      </c>
      <c r="B27" s="229" t="s">
        <v>95</v>
      </c>
      <c r="C27" s="229" t="s">
        <v>96</v>
      </c>
      <c r="D27" s="229" t="s">
        <v>88</v>
      </c>
      <c r="E27" s="196" t="s">
        <v>137</v>
      </c>
      <c r="F27" s="229" t="s">
        <v>95</v>
      </c>
      <c r="G27" s="229" t="s">
        <v>96</v>
      </c>
      <c r="H27" s="229" t="s">
        <v>88</v>
      </c>
      <c r="I27" s="196" t="s">
        <v>138</v>
      </c>
      <c r="J27" s="229" t="s">
        <v>95</v>
      </c>
      <c r="K27" s="232" t="s">
        <v>96</v>
      </c>
    </row>
    <row r="28" customHeight="1" spans="1:11">
      <c r="A28" s="212" t="s">
        <v>87</v>
      </c>
      <c r="B28" s="205" t="s">
        <v>95</v>
      </c>
      <c r="C28" s="205" t="s">
        <v>96</v>
      </c>
      <c r="D28" s="205" t="s">
        <v>88</v>
      </c>
      <c r="E28" s="213" t="s">
        <v>94</v>
      </c>
      <c r="F28" s="205" t="s">
        <v>95</v>
      </c>
      <c r="G28" s="205" t="s">
        <v>96</v>
      </c>
      <c r="H28" s="205" t="s">
        <v>88</v>
      </c>
      <c r="I28" s="213" t="s">
        <v>105</v>
      </c>
      <c r="J28" s="205" t="s">
        <v>95</v>
      </c>
      <c r="K28" s="206" t="s">
        <v>96</v>
      </c>
    </row>
    <row r="29" customHeight="1" spans="1:11">
      <c r="A29" s="201" t="s">
        <v>226</v>
      </c>
      <c r="B29" s="264"/>
      <c r="C29" s="264"/>
      <c r="D29" s="264"/>
      <c r="E29" s="264"/>
      <c r="F29" s="264"/>
      <c r="G29" s="264"/>
      <c r="H29" s="264"/>
      <c r="I29" s="264"/>
      <c r="J29" s="264"/>
      <c r="K29" s="265"/>
    </row>
    <row r="30" customHeight="1" spans="1:1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68"/>
    </row>
    <row r="31" customHeight="1" spans="1:11">
      <c r="A31" s="269" t="s">
        <v>227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ht="17.25" customHeight="1" spans="1:11">
      <c r="A32" s="270" t="s">
        <v>228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ht="17.25" customHeight="1" spans="1:11">
      <c r="A33" s="273" t="s">
        <v>130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5"/>
    </row>
    <row r="34" ht="17.25" customHeight="1" spans="1:11">
      <c r="A34" s="273" t="s">
        <v>229</v>
      </c>
      <c r="B34" s="274"/>
      <c r="C34" s="274"/>
      <c r="D34" s="274"/>
      <c r="E34" s="274"/>
      <c r="F34" s="274"/>
      <c r="G34" s="274"/>
      <c r="H34" s="274"/>
      <c r="I34" s="274"/>
      <c r="J34" s="274"/>
      <c r="K34" s="275"/>
    </row>
    <row r="35" ht="17.25" customHeight="1" spans="1:11">
      <c r="A35" s="273" t="s">
        <v>230</v>
      </c>
      <c r="B35" s="274"/>
      <c r="C35" s="274"/>
      <c r="D35" s="274"/>
      <c r="E35" s="274"/>
      <c r="F35" s="274"/>
      <c r="G35" s="274"/>
      <c r="H35" s="274"/>
      <c r="I35" s="274"/>
      <c r="J35" s="274"/>
      <c r="K35" s="275"/>
    </row>
    <row r="36" ht="17.25" customHeight="1" spans="1:11">
      <c r="A36" s="273" t="s">
        <v>231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5"/>
    </row>
    <row r="37" ht="17.25" customHeight="1" spans="1:11">
      <c r="A37" s="273" t="s">
        <v>232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75"/>
    </row>
    <row r="38" ht="17.25" customHeight="1" spans="1:11">
      <c r="A38" s="273"/>
      <c r="B38" s="274"/>
      <c r="C38" s="274"/>
      <c r="D38" s="274"/>
      <c r="E38" s="274"/>
      <c r="F38" s="274"/>
      <c r="G38" s="274"/>
      <c r="H38" s="274"/>
      <c r="I38" s="274"/>
      <c r="J38" s="274"/>
      <c r="K38" s="275"/>
    </row>
    <row r="39" ht="17.25" customHeight="1" spans="1:11">
      <c r="A39" s="273"/>
      <c r="B39" s="274"/>
      <c r="C39" s="274"/>
      <c r="D39" s="274"/>
      <c r="E39" s="274"/>
      <c r="F39" s="274"/>
      <c r="G39" s="274"/>
      <c r="H39" s="274"/>
      <c r="I39" s="274"/>
      <c r="J39" s="274"/>
      <c r="K39" s="275"/>
    </row>
    <row r="40" ht="17.25" customHeight="1" spans="1:11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275"/>
    </row>
    <row r="41" ht="17.25" customHeight="1" spans="1:1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75"/>
    </row>
    <row r="42" ht="17.25" customHeight="1" spans="1:11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75"/>
    </row>
    <row r="43" ht="17.25" customHeight="1" spans="1:11">
      <c r="A43" s="266" t="s">
        <v>134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8"/>
    </row>
    <row r="44" customHeight="1" spans="1:11">
      <c r="A44" s="269" t="s">
        <v>233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ht="18" customHeight="1" spans="1:11">
      <c r="A45" s="276" t="s">
        <v>219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8"/>
    </row>
    <row r="46" ht="18" customHeight="1" spans="1:11">
      <c r="A46" s="276"/>
      <c r="B46" s="277"/>
      <c r="C46" s="277"/>
      <c r="D46" s="277"/>
      <c r="E46" s="277"/>
      <c r="F46" s="277"/>
      <c r="G46" s="277"/>
      <c r="H46" s="277"/>
      <c r="I46" s="277"/>
      <c r="J46" s="277"/>
      <c r="K46" s="278"/>
    </row>
    <row r="47" ht="18" customHeight="1" spans="1:1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263"/>
    </row>
    <row r="48" ht="21" customHeight="1" spans="1:11">
      <c r="A48" s="279" t="s">
        <v>142</v>
      </c>
      <c r="B48" s="280" t="s">
        <v>143</v>
      </c>
      <c r="C48" s="280"/>
      <c r="D48" s="281" t="s">
        <v>144</v>
      </c>
      <c r="E48" s="282" t="s">
        <v>145</v>
      </c>
      <c r="F48" s="281" t="s">
        <v>146</v>
      </c>
      <c r="G48" s="283">
        <v>46054</v>
      </c>
      <c r="H48" s="284" t="s">
        <v>147</v>
      </c>
      <c r="I48" s="284"/>
      <c r="J48" s="280" t="s">
        <v>148</v>
      </c>
      <c r="K48" s="285"/>
    </row>
    <row r="49" customHeight="1" spans="1:11">
      <c r="A49" s="286" t="s">
        <v>149</v>
      </c>
      <c r="B49" s="287"/>
      <c r="C49" s="287"/>
      <c r="D49" s="287"/>
      <c r="E49" s="287"/>
      <c r="F49" s="287"/>
      <c r="G49" s="287"/>
      <c r="H49" s="287"/>
      <c r="I49" s="287"/>
      <c r="J49" s="287"/>
      <c r="K49" s="288"/>
    </row>
    <row r="50" customHeight="1" spans="1:11">
      <c r="A50" s="289" t="s">
        <v>234</v>
      </c>
      <c r="B50" s="290"/>
      <c r="C50" s="290"/>
      <c r="D50" s="290"/>
      <c r="E50" s="290"/>
      <c r="F50" s="290"/>
      <c r="G50" s="290"/>
      <c r="H50" s="290"/>
      <c r="I50" s="290"/>
      <c r="J50" s="290"/>
      <c r="K50" s="291"/>
    </row>
    <row r="51" customHeight="1" spans="1:11">
      <c r="A51" s="292"/>
      <c r="B51" s="293"/>
      <c r="C51" s="293"/>
      <c r="D51" s="293"/>
      <c r="E51" s="293"/>
      <c r="F51" s="293"/>
      <c r="G51" s="293"/>
      <c r="H51" s="293"/>
      <c r="I51" s="293"/>
      <c r="J51" s="293"/>
      <c r="K51" s="294"/>
    </row>
    <row r="52" ht="21" customHeight="1" spans="1:11">
      <c r="A52" s="279" t="s">
        <v>142</v>
      </c>
      <c r="B52" s="295"/>
      <c r="C52" s="295"/>
      <c r="D52" s="281" t="s">
        <v>144</v>
      </c>
      <c r="E52" s="281"/>
      <c r="F52" s="281" t="s">
        <v>146</v>
      </c>
      <c r="G52" s="281"/>
      <c r="H52" s="284" t="s">
        <v>147</v>
      </c>
      <c r="I52" s="284"/>
      <c r="J52" s="296"/>
      <c r="K52" s="29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Q21"/>
  <sheetViews>
    <sheetView zoomScale="80" zoomScaleNormal="80" topLeftCell="B1" workbookViewId="0">
      <selection activeCell="K2" sqref="K2:Q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4" width="18.5" style="63" customWidth="1"/>
    <col min="15" max="15" width="16.6666666666667" style="63" customWidth="1"/>
    <col min="16" max="17" width="14.1666666666667" style="63" customWidth="1"/>
    <col min="18" max="16384" width="9" style="63"/>
  </cols>
  <sheetData>
    <row r="1" s="63" customFormat="1" ht="19.5" customHeight="1" spans="1:17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="63" customFormat="1" ht="19.5" customHeight="1" spans="1:17">
      <c r="A2" s="67" t="s">
        <v>61</v>
      </c>
      <c r="B2" s="71" t="s">
        <v>62</v>
      </c>
      <c r="C2" s="71"/>
      <c r="D2" s="70" t="s">
        <v>67</v>
      </c>
      <c r="E2" s="70"/>
      <c r="F2" s="71" t="s">
        <v>68</v>
      </c>
      <c r="G2" s="71"/>
      <c r="H2" s="71"/>
      <c r="I2" s="72"/>
      <c r="J2" s="73" t="s">
        <v>57</v>
      </c>
      <c r="K2" s="71" t="s">
        <v>56</v>
      </c>
      <c r="L2" s="71"/>
      <c r="M2" s="71"/>
      <c r="N2" s="71"/>
      <c r="O2" s="71"/>
      <c r="P2" s="71"/>
      <c r="Q2" s="71"/>
    </row>
    <row r="3" s="63" customFormat="1" ht="19.5" customHeight="1" spans="1:17">
      <c r="A3" s="74" t="s">
        <v>152</v>
      </c>
      <c r="B3" s="75" t="s">
        <v>153</v>
      </c>
      <c r="C3" s="75"/>
      <c r="D3" s="75"/>
      <c r="E3" s="75"/>
      <c r="F3" s="75"/>
      <c r="G3" s="75"/>
      <c r="H3" s="75"/>
      <c r="I3" s="72"/>
      <c r="J3" s="74" t="s">
        <v>154</v>
      </c>
      <c r="K3" s="74"/>
      <c r="L3" s="74"/>
      <c r="M3" s="74"/>
      <c r="N3" s="74"/>
      <c r="O3" s="74"/>
      <c r="P3" s="74"/>
      <c r="Q3" s="74"/>
    </row>
    <row r="4" s="63" customFormat="1" ht="19.5" customHeight="1" spans="1:17">
      <c r="A4" s="74"/>
      <c r="B4" s="76" t="s">
        <v>155</v>
      </c>
      <c r="C4" s="77" t="s">
        <v>156</v>
      </c>
      <c r="D4" s="78" t="s">
        <v>157</v>
      </c>
      <c r="E4" s="77" t="s">
        <v>158</v>
      </c>
      <c r="F4" s="77" t="s">
        <v>159</v>
      </c>
      <c r="G4" s="77" t="s">
        <v>160</v>
      </c>
      <c r="H4" s="77" t="s">
        <v>161</v>
      </c>
      <c r="I4" s="72"/>
      <c r="J4" s="74" t="s">
        <v>155</v>
      </c>
      <c r="K4" s="74" t="s">
        <v>156</v>
      </c>
      <c r="L4" s="74" t="s">
        <v>157</v>
      </c>
      <c r="M4" s="74" t="s">
        <v>158</v>
      </c>
      <c r="N4" s="74" t="s">
        <v>159</v>
      </c>
      <c r="O4" s="74" t="s">
        <v>160</v>
      </c>
      <c r="P4" s="74" t="s">
        <v>235</v>
      </c>
      <c r="Q4" s="74" t="s">
        <v>236</v>
      </c>
    </row>
    <row r="5" s="63" customFormat="1" ht="19.5" customHeight="1" spans="1:17">
      <c r="A5" s="74"/>
      <c r="B5" s="76" t="s">
        <v>163</v>
      </c>
      <c r="C5" s="77" t="s">
        <v>164</v>
      </c>
      <c r="D5" s="78" t="s">
        <v>165</v>
      </c>
      <c r="E5" s="77" t="s">
        <v>166</v>
      </c>
      <c r="F5" s="77" t="s">
        <v>167</v>
      </c>
      <c r="G5" s="77" t="s">
        <v>168</v>
      </c>
      <c r="H5" s="77" t="s">
        <v>169</v>
      </c>
      <c r="I5" s="72"/>
      <c r="J5" s="79" t="s">
        <v>237</v>
      </c>
      <c r="K5" s="79" t="s">
        <v>238</v>
      </c>
      <c r="L5" s="79" t="s">
        <v>238</v>
      </c>
      <c r="M5" s="79" t="s">
        <v>238</v>
      </c>
      <c r="N5" s="79" t="s">
        <v>239</v>
      </c>
      <c r="O5" s="79" t="s">
        <v>240</v>
      </c>
      <c r="P5" s="79" t="s">
        <v>237</v>
      </c>
      <c r="Q5" s="79" t="s">
        <v>240</v>
      </c>
    </row>
    <row r="6" s="63" customFormat="1" ht="19.5" customHeight="1" spans="1:17">
      <c r="A6" s="80" t="s">
        <v>172</v>
      </c>
      <c r="B6" s="81">
        <f>C6-1</f>
        <v>66</v>
      </c>
      <c r="C6" s="81">
        <f>D6-2</f>
        <v>67</v>
      </c>
      <c r="D6" s="86">
        <v>69</v>
      </c>
      <c r="E6" s="81">
        <f>D6+2</f>
        <v>71</v>
      </c>
      <c r="F6" s="81">
        <f>E6+2</f>
        <v>73</v>
      </c>
      <c r="G6" s="81">
        <f>F6+1</f>
        <v>74</v>
      </c>
      <c r="H6" s="81">
        <f>G6+1</f>
        <v>75</v>
      </c>
      <c r="I6" s="72"/>
      <c r="J6" s="82" t="s">
        <v>241</v>
      </c>
      <c r="K6" s="79" t="s">
        <v>173</v>
      </c>
      <c r="L6" s="79" t="s">
        <v>242</v>
      </c>
      <c r="M6" s="79" t="s">
        <v>173</v>
      </c>
      <c r="N6" s="79" t="s">
        <v>243</v>
      </c>
      <c r="O6" s="82" t="s">
        <v>199</v>
      </c>
      <c r="P6" s="82" t="s">
        <v>243</v>
      </c>
      <c r="Q6" s="82" t="s">
        <v>244</v>
      </c>
    </row>
    <row r="7" s="63" customFormat="1" ht="19.5" customHeight="1" spans="1:17">
      <c r="A7" s="77" t="s">
        <v>176</v>
      </c>
      <c r="B7" s="81">
        <f t="shared" ref="B7:B9" si="0">C7-4</f>
        <v>100</v>
      </c>
      <c r="C7" s="81">
        <f t="shared" ref="C7:C9" si="1">D7-4</f>
        <v>104</v>
      </c>
      <c r="D7" s="86">
        <v>108</v>
      </c>
      <c r="E7" s="81">
        <f t="shared" ref="E7:E9" si="2">D7+4</f>
        <v>112</v>
      </c>
      <c r="F7" s="81">
        <f>E7+4</f>
        <v>116</v>
      </c>
      <c r="G7" s="81">
        <f t="shared" ref="G7:G9" si="3">F7+6</f>
        <v>122</v>
      </c>
      <c r="H7" s="81">
        <f>G7+6</f>
        <v>128</v>
      </c>
      <c r="I7" s="72"/>
      <c r="J7" s="82" t="s">
        <v>177</v>
      </c>
      <c r="K7" s="82" t="s">
        <v>245</v>
      </c>
      <c r="L7" s="82" t="s">
        <v>177</v>
      </c>
      <c r="M7" s="82" t="s">
        <v>177</v>
      </c>
      <c r="N7" s="82" t="s">
        <v>177</v>
      </c>
      <c r="O7" s="82" t="s">
        <v>246</v>
      </c>
      <c r="P7" s="82" t="s">
        <v>247</v>
      </c>
      <c r="Q7" s="82" t="s">
        <v>248</v>
      </c>
    </row>
    <row r="8" s="63" customFormat="1" ht="19.5" customHeight="1" spans="1:17">
      <c r="A8" s="77" t="s">
        <v>179</v>
      </c>
      <c r="B8" s="81">
        <f t="shared" si="0"/>
        <v>98</v>
      </c>
      <c r="C8" s="81">
        <f t="shared" si="1"/>
        <v>102</v>
      </c>
      <c r="D8" s="183">
        <v>106</v>
      </c>
      <c r="E8" s="81">
        <f t="shared" si="2"/>
        <v>110</v>
      </c>
      <c r="F8" s="81">
        <f>E8+5</f>
        <v>115</v>
      </c>
      <c r="G8" s="81">
        <f t="shared" si="3"/>
        <v>121</v>
      </c>
      <c r="H8" s="81">
        <f>G8+7</f>
        <v>128</v>
      </c>
      <c r="I8" s="72"/>
      <c r="J8" s="82" t="s">
        <v>183</v>
      </c>
      <c r="K8" s="82" t="s">
        <v>249</v>
      </c>
      <c r="L8" s="82" t="s">
        <v>247</v>
      </c>
      <c r="M8" s="82" t="s">
        <v>250</v>
      </c>
      <c r="N8" s="82" t="s">
        <v>177</v>
      </c>
      <c r="O8" s="82" t="s">
        <v>250</v>
      </c>
      <c r="P8" s="82" t="s">
        <v>247</v>
      </c>
      <c r="Q8" s="82" t="s">
        <v>248</v>
      </c>
    </row>
    <row r="9" s="63" customFormat="1" ht="19.5" customHeight="1" spans="1:17">
      <c r="A9" s="77" t="s">
        <v>181</v>
      </c>
      <c r="B9" s="81">
        <f t="shared" si="0"/>
        <v>98</v>
      </c>
      <c r="C9" s="81">
        <f t="shared" si="1"/>
        <v>102</v>
      </c>
      <c r="D9" s="184" t="s">
        <v>182</v>
      </c>
      <c r="E9" s="81">
        <f t="shared" si="2"/>
        <v>110</v>
      </c>
      <c r="F9" s="81">
        <f>E9+5</f>
        <v>115</v>
      </c>
      <c r="G9" s="81">
        <f t="shared" si="3"/>
        <v>121</v>
      </c>
      <c r="H9" s="81">
        <f>G9+7</f>
        <v>128</v>
      </c>
      <c r="I9" s="72"/>
      <c r="J9" s="82" t="s">
        <v>250</v>
      </c>
      <c r="K9" s="82" t="s">
        <v>177</v>
      </c>
      <c r="L9" s="82" t="s">
        <v>247</v>
      </c>
      <c r="M9" s="82" t="s">
        <v>183</v>
      </c>
      <c r="N9" s="82" t="s">
        <v>177</v>
      </c>
      <c r="O9" s="82" t="s">
        <v>199</v>
      </c>
      <c r="P9" s="82" t="s">
        <v>247</v>
      </c>
      <c r="Q9" s="82" t="s">
        <v>248</v>
      </c>
    </row>
    <row r="10" s="63" customFormat="1" ht="19.5" customHeight="1" spans="1:17">
      <c r="A10" s="77" t="s">
        <v>184</v>
      </c>
      <c r="B10" s="81">
        <f>C10-1.2</f>
        <v>43.1</v>
      </c>
      <c r="C10" s="81">
        <f>D10-1.2</f>
        <v>44.3</v>
      </c>
      <c r="D10" s="184" t="s">
        <v>185</v>
      </c>
      <c r="E10" s="81">
        <f>D10+1.2</f>
        <v>46.7</v>
      </c>
      <c r="F10" s="81">
        <f>E10+1.2</f>
        <v>47.9</v>
      </c>
      <c r="G10" s="81">
        <f>F10+1.4</f>
        <v>49.3</v>
      </c>
      <c r="H10" s="81">
        <f>G10+1.4</f>
        <v>50.7</v>
      </c>
      <c r="I10" s="72"/>
      <c r="J10" s="82" t="s">
        <v>251</v>
      </c>
      <c r="K10" s="82" t="s">
        <v>183</v>
      </c>
      <c r="L10" s="82" t="s">
        <v>194</v>
      </c>
      <c r="M10" s="82" t="s">
        <v>186</v>
      </c>
      <c r="N10" s="82" t="s">
        <v>196</v>
      </c>
      <c r="O10" s="82" t="s">
        <v>252</v>
      </c>
      <c r="P10" s="82" t="s">
        <v>253</v>
      </c>
      <c r="Q10" s="82" t="s">
        <v>254</v>
      </c>
    </row>
    <row r="11" s="63" customFormat="1" ht="19.5" customHeight="1" spans="1:17">
      <c r="A11" s="77" t="s">
        <v>190</v>
      </c>
      <c r="B11" s="83">
        <f>C11-0.5</f>
        <v>21</v>
      </c>
      <c r="C11" s="83">
        <f>D11-0.5</f>
        <v>21.5</v>
      </c>
      <c r="D11" s="185">
        <v>22</v>
      </c>
      <c r="E11" s="83">
        <f t="shared" ref="E11:H11" si="4">D11+0.5</f>
        <v>22.5</v>
      </c>
      <c r="F11" s="83">
        <f t="shared" si="4"/>
        <v>23</v>
      </c>
      <c r="G11" s="83">
        <f t="shared" si="4"/>
        <v>23.5</v>
      </c>
      <c r="H11" s="83">
        <f t="shared" si="4"/>
        <v>24</v>
      </c>
      <c r="I11" s="72"/>
      <c r="J11" s="82" t="s">
        <v>255</v>
      </c>
      <c r="K11" s="82" t="s">
        <v>199</v>
      </c>
      <c r="L11" s="82" t="s">
        <v>256</v>
      </c>
      <c r="M11" s="82" t="s">
        <v>191</v>
      </c>
      <c r="N11" s="82" t="s">
        <v>199</v>
      </c>
      <c r="O11" s="82" t="s">
        <v>257</v>
      </c>
      <c r="P11" s="82" t="s">
        <v>199</v>
      </c>
      <c r="Q11" s="82" t="s">
        <v>258</v>
      </c>
    </row>
    <row r="12" s="63" customFormat="1" ht="19.5" customHeight="1" spans="1:17">
      <c r="A12" s="77" t="s">
        <v>192</v>
      </c>
      <c r="B12" s="81">
        <f>C12-0.7</f>
        <v>18.1</v>
      </c>
      <c r="C12" s="81">
        <f>D12-0.7</f>
        <v>18.8</v>
      </c>
      <c r="D12" s="184" t="s">
        <v>193</v>
      </c>
      <c r="E12" s="81">
        <f>D12+0.7</f>
        <v>20.2</v>
      </c>
      <c r="F12" s="81">
        <f>E12+0.7</f>
        <v>20.9</v>
      </c>
      <c r="G12" s="81">
        <f>F12+0.95</f>
        <v>21.85</v>
      </c>
      <c r="H12" s="81">
        <f>G12+0.95</f>
        <v>22.8</v>
      </c>
      <c r="I12" s="72"/>
      <c r="J12" s="82" t="s">
        <v>259</v>
      </c>
      <c r="K12" s="82" t="s">
        <v>260</v>
      </c>
      <c r="L12" s="82" t="s">
        <v>260</v>
      </c>
      <c r="M12" s="82" t="s">
        <v>194</v>
      </c>
      <c r="N12" s="82" t="s">
        <v>261</v>
      </c>
      <c r="O12" s="82" t="s">
        <v>199</v>
      </c>
      <c r="P12" s="82" t="s">
        <v>260</v>
      </c>
      <c r="Q12" s="82" t="s">
        <v>262</v>
      </c>
    </row>
    <row r="13" s="63" customFormat="1" ht="19.5" customHeight="1" spans="1:17">
      <c r="A13" s="84" t="s">
        <v>195</v>
      </c>
      <c r="B13" s="85">
        <f>C13-0.4</f>
        <v>16.2</v>
      </c>
      <c r="C13" s="85">
        <f>D13-0.4</f>
        <v>16.6</v>
      </c>
      <c r="D13" s="84">
        <v>17</v>
      </c>
      <c r="E13" s="85">
        <f>D13+0.4</f>
        <v>17.4</v>
      </c>
      <c r="F13" s="85">
        <f>E13+0.4</f>
        <v>17.8</v>
      </c>
      <c r="G13" s="85">
        <f>F13+0.6</f>
        <v>18.4</v>
      </c>
      <c r="H13" s="85">
        <f>G13+0.6</f>
        <v>19</v>
      </c>
      <c r="I13" s="72"/>
      <c r="J13" s="82" t="s">
        <v>196</v>
      </c>
      <c r="K13" s="82" t="s">
        <v>263</v>
      </c>
      <c r="L13" s="82" t="s">
        <v>194</v>
      </c>
      <c r="M13" s="82" t="s">
        <v>196</v>
      </c>
      <c r="N13" s="82" t="s">
        <v>264</v>
      </c>
      <c r="O13" s="82" t="s">
        <v>199</v>
      </c>
      <c r="P13" s="82" t="s">
        <v>254</v>
      </c>
      <c r="Q13" s="82" t="s">
        <v>262</v>
      </c>
    </row>
    <row r="14" s="63" customFormat="1" ht="19.5" customHeight="1" spans="1:17">
      <c r="A14" s="84" t="s">
        <v>198</v>
      </c>
      <c r="B14" s="83">
        <f t="shared" ref="B14:B18" si="5">C14</f>
        <v>2.5</v>
      </c>
      <c r="C14" s="83">
        <f t="shared" ref="C14:C18" si="6">D14</f>
        <v>2.5</v>
      </c>
      <c r="D14" s="86">
        <v>2.5</v>
      </c>
      <c r="E14" s="83">
        <f t="shared" ref="E14:H14" si="7">D14</f>
        <v>2.5</v>
      </c>
      <c r="F14" s="83">
        <f t="shared" si="7"/>
        <v>2.5</v>
      </c>
      <c r="G14" s="83">
        <f t="shared" si="7"/>
        <v>2.5</v>
      </c>
      <c r="H14" s="83">
        <f t="shared" si="7"/>
        <v>2.5</v>
      </c>
      <c r="I14" s="72"/>
      <c r="J14" s="82" t="s">
        <v>178</v>
      </c>
      <c r="K14" s="82" t="s">
        <v>178</v>
      </c>
      <c r="L14" s="82" t="s">
        <v>178</v>
      </c>
      <c r="M14" s="82" t="s">
        <v>178</v>
      </c>
      <c r="N14" s="82" t="s">
        <v>178</v>
      </c>
      <c r="O14" s="82" t="s">
        <v>178</v>
      </c>
      <c r="P14" s="82" t="s">
        <v>178</v>
      </c>
      <c r="Q14" s="82" t="s">
        <v>178</v>
      </c>
    </row>
    <row r="15" s="63" customFormat="1" ht="19.5" customHeight="1" spans="1:17">
      <c r="A15" s="77" t="s">
        <v>200</v>
      </c>
      <c r="B15" s="83">
        <f>C15-1</f>
        <v>43</v>
      </c>
      <c r="C15" s="83">
        <f>D15-1</f>
        <v>44</v>
      </c>
      <c r="D15" s="86">
        <v>45</v>
      </c>
      <c r="E15" s="83">
        <f>D15+1</f>
        <v>46</v>
      </c>
      <c r="F15" s="83">
        <f>E15+1</f>
        <v>47</v>
      </c>
      <c r="G15" s="83">
        <f>F15+1.5</f>
        <v>48.5</v>
      </c>
      <c r="H15" s="83">
        <f>G15+1.5</f>
        <v>50</v>
      </c>
      <c r="I15" s="72"/>
      <c r="J15" s="82" t="s">
        <v>178</v>
      </c>
      <c r="K15" s="82" t="s">
        <v>178</v>
      </c>
      <c r="L15" s="82" t="s">
        <v>178</v>
      </c>
      <c r="M15" s="82" t="s">
        <v>178</v>
      </c>
      <c r="N15" s="82" t="s">
        <v>178</v>
      </c>
      <c r="O15" s="82" t="s">
        <v>178</v>
      </c>
      <c r="P15" s="82" t="s">
        <v>178</v>
      </c>
      <c r="Q15" s="82" t="s">
        <v>178</v>
      </c>
    </row>
    <row r="16" s="63" customFormat="1" ht="19.5" customHeight="1" spans="1:17">
      <c r="A16" s="77" t="s">
        <v>201</v>
      </c>
      <c r="B16" s="83">
        <f t="shared" si="5"/>
        <v>5</v>
      </c>
      <c r="C16" s="83">
        <f t="shared" si="6"/>
        <v>5</v>
      </c>
      <c r="D16" s="185">
        <v>5</v>
      </c>
      <c r="E16" s="83">
        <f t="shared" ref="E16:H16" si="8">D16</f>
        <v>5</v>
      </c>
      <c r="F16" s="83">
        <f t="shared" si="8"/>
        <v>5</v>
      </c>
      <c r="G16" s="83">
        <f t="shared" si="8"/>
        <v>5</v>
      </c>
      <c r="H16" s="83">
        <f t="shared" si="8"/>
        <v>5</v>
      </c>
      <c r="I16" s="72"/>
      <c r="J16" s="82" t="s">
        <v>178</v>
      </c>
      <c r="K16" s="82" t="s">
        <v>178</v>
      </c>
      <c r="L16" s="82" t="s">
        <v>178</v>
      </c>
      <c r="M16" s="82" t="s">
        <v>178</v>
      </c>
      <c r="N16" s="82" t="s">
        <v>178</v>
      </c>
      <c r="O16" s="82" t="s">
        <v>178</v>
      </c>
      <c r="P16" s="82" t="s">
        <v>178</v>
      </c>
      <c r="Q16" s="82" t="s">
        <v>178</v>
      </c>
    </row>
    <row r="17" s="63" customFormat="1" ht="19.5" customHeight="1" spans="1:17">
      <c r="A17" s="86" t="s">
        <v>202</v>
      </c>
      <c r="B17" s="83">
        <f t="shared" si="5"/>
        <v>12</v>
      </c>
      <c r="C17" s="83">
        <f>D17-1.5</f>
        <v>12</v>
      </c>
      <c r="D17" s="187">
        <v>13.5</v>
      </c>
      <c r="E17" s="83">
        <f t="shared" ref="E17:H17" si="9">D17</f>
        <v>13.5</v>
      </c>
      <c r="F17" s="83">
        <f>E17+2</f>
        <v>15.5</v>
      </c>
      <c r="G17" s="83">
        <f t="shared" si="9"/>
        <v>15.5</v>
      </c>
      <c r="H17" s="83">
        <f t="shared" si="9"/>
        <v>15.5</v>
      </c>
      <c r="I17" s="72"/>
      <c r="J17" s="82" t="s">
        <v>178</v>
      </c>
      <c r="K17" s="82" t="s">
        <v>178</v>
      </c>
      <c r="L17" s="82" t="s">
        <v>178</v>
      </c>
      <c r="M17" s="82" t="s">
        <v>178</v>
      </c>
      <c r="N17" s="82" t="s">
        <v>178</v>
      </c>
      <c r="O17" s="82" t="s">
        <v>178</v>
      </c>
      <c r="P17" s="82" t="s">
        <v>178</v>
      </c>
      <c r="Q17" s="82" t="s">
        <v>178</v>
      </c>
    </row>
    <row r="18" s="63" customFormat="1" ht="19.5" customHeight="1" spans="1:17">
      <c r="A18" s="77" t="s">
        <v>203</v>
      </c>
      <c r="B18" s="83">
        <f t="shared" si="5"/>
        <v>2.5</v>
      </c>
      <c r="C18" s="83">
        <f t="shared" si="6"/>
        <v>2.5</v>
      </c>
      <c r="D18" s="86">
        <v>2.5</v>
      </c>
      <c r="E18" s="83">
        <f t="shared" ref="E18:H18" si="10">D18</f>
        <v>2.5</v>
      </c>
      <c r="F18" s="83">
        <f t="shared" si="10"/>
        <v>2.5</v>
      </c>
      <c r="G18" s="83">
        <f t="shared" si="10"/>
        <v>2.5</v>
      </c>
      <c r="H18" s="83">
        <f t="shared" si="10"/>
        <v>2.5</v>
      </c>
      <c r="I18" s="72"/>
      <c r="J18" s="82" t="s">
        <v>178</v>
      </c>
      <c r="K18" s="82" t="s">
        <v>178</v>
      </c>
      <c r="L18" s="82" t="s">
        <v>178</v>
      </c>
      <c r="M18" s="82" t="s">
        <v>178</v>
      </c>
      <c r="N18" s="82" t="s">
        <v>178</v>
      </c>
      <c r="O18" s="82" t="s">
        <v>178</v>
      </c>
      <c r="P18" s="82" t="s">
        <v>178</v>
      </c>
      <c r="Q18" s="82" t="s">
        <v>178</v>
      </c>
    </row>
    <row r="19" s="63" customFormat="1" ht="14.25" spans="1:17">
      <c r="A19" s="87" t="s">
        <v>204</v>
      </c>
      <c r="D19" s="88"/>
      <c r="E19" s="88"/>
      <c r="F19" s="88"/>
      <c r="G19" s="88"/>
      <c r="H19" s="88"/>
      <c r="I19" s="88"/>
      <c r="J19" s="89"/>
      <c r="K19" s="89"/>
      <c r="L19" s="88"/>
      <c r="M19" s="88"/>
      <c r="N19" s="88"/>
      <c r="O19" s="88"/>
      <c r="P19" s="88"/>
      <c r="Q19" s="88"/>
    </row>
    <row r="20" s="63" customFormat="1" ht="14.25" spans="1:17">
      <c r="A20" s="63" t="s">
        <v>205</v>
      </c>
      <c r="D20" s="88"/>
      <c r="E20" s="88"/>
      <c r="F20" s="88"/>
      <c r="G20" s="88"/>
      <c r="H20" s="88"/>
      <c r="I20" s="88"/>
      <c r="J20" s="89"/>
      <c r="K20" s="89"/>
      <c r="L20" s="88"/>
      <c r="M20" s="88"/>
      <c r="N20" s="88"/>
      <c r="O20" s="88"/>
      <c r="P20" s="88"/>
      <c r="Q20" s="88"/>
    </row>
    <row r="21" s="63" customFormat="1" ht="14.25" spans="1:17">
      <c r="A21" s="88"/>
      <c r="B21" s="88"/>
      <c r="C21" s="88"/>
      <c r="D21" s="88"/>
      <c r="E21" s="88"/>
      <c r="F21" s="88"/>
      <c r="G21" s="88"/>
      <c r="H21" s="88"/>
      <c r="I21" s="88"/>
      <c r="J21" s="90" t="s">
        <v>265</v>
      </c>
      <c r="K21" s="90"/>
      <c r="L21" s="87" t="s">
        <v>207</v>
      </c>
      <c r="M21" s="87"/>
      <c r="N21" s="87"/>
      <c r="O21" s="87"/>
      <c r="P21" s="87"/>
      <c r="Q21" s="87" t="s">
        <v>208</v>
      </c>
    </row>
  </sheetData>
  <mergeCells count="8">
    <mergeCell ref="A1:Q1"/>
    <mergeCell ref="B2:C2"/>
    <mergeCell ref="F2:H2"/>
    <mergeCell ref="K2:Q2"/>
    <mergeCell ref="B3:H3"/>
    <mergeCell ref="J3:Q3"/>
    <mergeCell ref="A3:A5"/>
    <mergeCell ref="I2:I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zoomScale="80" zoomScaleNormal="80" topLeftCell="B1" workbookViewId="0">
      <selection activeCell="L2" sqref="L2:Q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1" width="16.5" style="64" customWidth="1"/>
    <col min="12" max="12" width="17" style="64" customWidth="1"/>
    <col min="13" max="14" width="18.5" style="63" customWidth="1"/>
    <col min="15" max="15" width="16.6666666666667" style="63" customWidth="1"/>
    <col min="16" max="17" width="14.1666666666667" style="63" customWidth="1"/>
    <col min="18" max="16384" width="9" style="63"/>
  </cols>
  <sheetData>
    <row r="1" s="63" customFormat="1" ht="19.5" customHeight="1" spans="1:17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="63" customFormat="1" ht="19.5" customHeight="1" spans="1:17">
      <c r="A2" s="67" t="s">
        <v>61</v>
      </c>
      <c r="B2" s="71" t="s">
        <v>62</v>
      </c>
      <c r="C2" s="71"/>
      <c r="D2" s="70" t="s">
        <v>67</v>
      </c>
      <c r="E2" s="70"/>
      <c r="F2" s="71" t="s">
        <v>68</v>
      </c>
      <c r="G2" s="71"/>
      <c r="H2" s="71"/>
      <c r="I2" s="72"/>
      <c r="J2" s="73"/>
      <c r="K2" s="73" t="s">
        <v>57</v>
      </c>
      <c r="L2" s="71" t="s">
        <v>56</v>
      </c>
      <c r="M2" s="71"/>
      <c r="N2" s="71"/>
      <c r="O2" s="71"/>
      <c r="P2" s="71"/>
      <c r="Q2" s="71"/>
    </row>
    <row r="3" s="63" customFormat="1" ht="19.5" customHeight="1" spans="1:17">
      <c r="A3" s="74" t="s">
        <v>152</v>
      </c>
      <c r="B3" s="75" t="s">
        <v>153</v>
      </c>
      <c r="C3" s="75"/>
      <c r="D3" s="75"/>
      <c r="E3" s="75"/>
      <c r="F3" s="75"/>
      <c r="G3" s="75"/>
      <c r="H3" s="75"/>
      <c r="I3" s="72"/>
      <c r="J3" s="74"/>
      <c r="K3" s="74" t="s">
        <v>154</v>
      </c>
      <c r="L3" s="74"/>
      <c r="M3" s="74"/>
      <c r="N3" s="74"/>
      <c r="O3" s="74"/>
      <c r="P3" s="74"/>
      <c r="Q3" s="74"/>
    </row>
    <row r="4" s="63" customFormat="1" ht="19.5" customHeight="1" spans="1:17">
      <c r="A4" s="74"/>
      <c r="B4" s="76" t="s">
        <v>155</v>
      </c>
      <c r="C4" s="77" t="s">
        <v>156</v>
      </c>
      <c r="D4" s="78" t="s">
        <v>157</v>
      </c>
      <c r="E4" s="77" t="s">
        <v>158</v>
      </c>
      <c r="F4" s="77" t="s">
        <v>159</v>
      </c>
      <c r="G4" s="77" t="s">
        <v>160</v>
      </c>
      <c r="H4" s="77" t="s">
        <v>161</v>
      </c>
      <c r="I4" s="72"/>
      <c r="J4" s="74" t="s">
        <v>155</v>
      </c>
      <c r="K4" s="74" t="s">
        <v>156</v>
      </c>
      <c r="L4" s="74" t="s">
        <v>157</v>
      </c>
      <c r="M4" s="74" t="s">
        <v>158</v>
      </c>
      <c r="N4" s="74" t="s">
        <v>159</v>
      </c>
      <c r="O4" s="74" t="s">
        <v>160</v>
      </c>
      <c r="P4" s="74" t="s">
        <v>235</v>
      </c>
      <c r="Q4" s="74" t="s">
        <v>236</v>
      </c>
    </row>
    <row r="5" s="63" customFormat="1" ht="19.5" customHeight="1" spans="1:17">
      <c r="A5" s="74"/>
      <c r="B5" s="76" t="s">
        <v>163</v>
      </c>
      <c r="C5" s="77" t="s">
        <v>164</v>
      </c>
      <c r="D5" s="78" t="s">
        <v>165</v>
      </c>
      <c r="E5" s="77" t="s">
        <v>166</v>
      </c>
      <c r="F5" s="77" t="s">
        <v>167</v>
      </c>
      <c r="G5" s="77" t="s">
        <v>168</v>
      </c>
      <c r="H5" s="77" t="s">
        <v>169</v>
      </c>
      <c r="I5" s="72"/>
      <c r="J5" s="79" t="s">
        <v>266</v>
      </c>
      <c r="K5" s="79" t="s">
        <v>267</v>
      </c>
      <c r="L5" s="79" t="s">
        <v>267</v>
      </c>
      <c r="M5" s="79" t="s">
        <v>267</v>
      </c>
      <c r="N5" s="79" t="s">
        <v>266</v>
      </c>
      <c r="O5" s="79" t="s">
        <v>268</v>
      </c>
      <c r="P5" s="79" t="s">
        <v>267</v>
      </c>
      <c r="Q5" s="79" t="s">
        <v>268</v>
      </c>
    </row>
    <row r="6" s="63" customFormat="1" ht="19.5" customHeight="1" spans="1:17">
      <c r="A6" s="80" t="s">
        <v>172</v>
      </c>
      <c r="B6" s="81">
        <f>C6-1</f>
        <v>66</v>
      </c>
      <c r="C6" s="81">
        <f>D6-2</f>
        <v>67</v>
      </c>
      <c r="D6" s="86">
        <v>69</v>
      </c>
      <c r="E6" s="81">
        <f>D6+2</f>
        <v>71</v>
      </c>
      <c r="F6" s="81">
        <f>E6+2</f>
        <v>73</v>
      </c>
      <c r="G6" s="81">
        <f>F6+1</f>
        <v>74</v>
      </c>
      <c r="H6" s="81">
        <f>G6+1</f>
        <v>75</v>
      </c>
      <c r="I6" s="72"/>
      <c r="J6" s="79" t="s">
        <v>269</v>
      </c>
      <c r="K6" s="79" t="s">
        <v>270</v>
      </c>
      <c r="L6" s="79" t="s">
        <v>241</v>
      </c>
      <c r="M6" s="79" t="s">
        <v>270</v>
      </c>
      <c r="N6" s="79" t="s">
        <v>271</v>
      </c>
      <c r="O6" s="82" t="s">
        <v>272</v>
      </c>
      <c r="P6" s="82" t="s">
        <v>243</v>
      </c>
      <c r="Q6" s="82" t="s">
        <v>194</v>
      </c>
    </row>
    <row r="7" s="63" customFormat="1" ht="19.5" customHeight="1" spans="1:17">
      <c r="A7" s="77" t="s">
        <v>176</v>
      </c>
      <c r="B7" s="81">
        <f t="shared" ref="B7:B9" si="0">C7-4</f>
        <v>100</v>
      </c>
      <c r="C7" s="81">
        <f t="shared" ref="C7:C9" si="1">D7-4</f>
        <v>104</v>
      </c>
      <c r="D7" s="86">
        <v>108</v>
      </c>
      <c r="E7" s="81">
        <f t="shared" ref="E7:E9" si="2">D7+4</f>
        <v>112</v>
      </c>
      <c r="F7" s="81">
        <f>E7+4</f>
        <v>116</v>
      </c>
      <c r="G7" s="81">
        <f t="shared" ref="G7:G9" si="3">F7+6</f>
        <v>122</v>
      </c>
      <c r="H7" s="81">
        <f>G7+6</f>
        <v>128</v>
      </c>
      <c r="I7" s="72"/>
      <c r="J7" s="82" t="s">
        <v>177</v>
      </c>
      <c r="K7" s="82" t="s">
        <v>273</v>
      </c>
      <c r="L7" s="82" t="s">
        <v>177</v>
      </c>
      <c r="M7" s="82" t="s">
        <v>274</v>
      </c>
      <c r="N7" s="82" t="s">
        <v>183</v>
      </c>
      <c r="O7" s="82" t="s">
        <v>243</v>
      </c>
      <c r="P7" s="82" t="s">
        <v>199</v>
      </c>
      <c r="Q7" s="82" t="s">
        <v>243</v>
      </c>
    </row>
    <row r="8" s="63" customFormat="1" ht="19.5" customHeight="1" spans="1:17">
      <c r="A8" s="77" t="s">
        <v>179</v>
      </c>
      <c r="B8" s="81">
        <f t="shared" si="0"/>
        <v>98</v>
      </c>
      <c r="C8" s="81">
        <f t="shared" si="1"/>
        <v>102</v>
      </c>
      <c r="D8" s="183">
        <v>106</v>
      </c>
      <c r="E8" s="81">
        <f t="shared" si="2"/>
        <v>110</v>
      </c>
      <c r="F8" s="81">
        <f>E8+5</f>
        <v>115</v>
      </c>
      <c r="G8" s="81">
        <f t="shared" si="3"/>
        <v>121</v>
      </c>
      <c r="H8" s="81">
        <f>G8+7</f>
        <v>128</v>
      </c>
      <c r="I8" s="72"/>
      <c r="J8" s="82" t="s">
        <v>199</v>
      </c>
      <c r="K8" s="82" t="s">
        <v>183</v>
      </c>
      <c r="L8" s="82" t="s">
        <v>177</v>
      </c>
      <c r="M8" s="82" t="s">
        <v>249</v>
      </c>
      <c r="N8" s="82" t="s">
        <v>183</v>
      </c>
      <c r="O8" s="82" t="s">
        <v>199</v>
      </c>
      <c r="P8" s="82" t="s">
        <v>199</v>
      </c>
      <c r="Q8" s="82" t="s">
        <v>243</v>
      </c>
    </row>
    <row r="9" s="63" customFormat="1" ht="19.5" customHeight="1" spans="1:17">
      <c r="A9" s="77" t="s">
        <v>181</v>
      </c>
      <c r="B9" s="81">
        <f t="shared" si="0"/>
        <v>98</v>
      </c>
      <c r="C9" s="81">
        <f t="shared" si="1"/>
        <v>102</v>
      </c>
      <c r="D9" s="184" t="s">
        <v>182</v>
      </c>
      <c r="E9" s="81">
        <f t="shared" si="2"/>
        <v>110</v>
      </c>
      <c r="F9" s="81">
        <f>E9+5</f>
        <v>115</v>
      </c>
      <c r="G9" s="81">
        <f t="shared" si="3"/>
        <v>121</v>
      </c>
      <c r="H9" s="81">
        <f>G9+7</f>
        <v>128</v>
      </c>
      <c r="I9" s="72"/>
      <c r="J9" s="82" t="s">
        <v>183</v>
      </c>
      <c r="K9" s="82" t="s">
        <v>273</v>
      </c>
      <c r="L9" s="82" t="s">
        <v>275</v>
      </c>
      <c r="M9" s="82" t="s">
        <v>276</v>
      </c>
      <c r="N9" s="82" t="s">
        <v>177</v>
      </c>
      <c r="O9" s="82" t="s">
        <v>199</v>
      </c>
      <c r="P9" s="82" t="s">
        <v>183</v>
      </c>
      <c r="Q9" s="82" t="s">
        <v>270</v>
      </c>
    </row>
    <row r="10" s="63" customFormat="1" ht="19.5" customHeight="1" spans="1:17">
      <c r="A10" s="77" t="s">
        <v>184</v>
      </c>
      <c r="B10" s="81">
        <f>C10-1.2</f>
        <v>43.1</v>
      </c>
      <c r="C10" s="81">
        <f>D10-1.2</f>
        <v>44.3</v>
      </c>
      <c r="D10" s="184" t="s">
        <v>185</v>
      </c>
      <c r="E10" s="81">
        <f>D10+1.2</f>
        <v>46.7</v>
      </c>
      <c r="F10" s="81">
        <f>E10+1.2</f>
        <v>47.9</v>
      </c>
      <c r="G10" s="81">
        <f>F10+1.4</f>
        <v>49.3</v>
      </c>
      <c r="H10" s="81">
        <f>G10+1.4</f>
        <v>50.7</v>
      </c>
      <c r="I10" s="72"/>
      <c r="J10" s="82" t="s">
        <v>199</v>
      </c>
      <c r="K10" s="82" t="s">
        <v>183</v>
      </c>
      <c r="L10" s="82" t="s">
        <v>277</v>
      </c>
      <c r="M10" s="82" t="s">
        <v>278</v>
      </c>
      <c r="N10" s="82" t="s">
        <v>279</v>
      </c>
      <c r="O10" s="82" t="s">
        <v>257</v>
      </c>
      <c r="P10" s="82" t="s">
        <v>264</v>
      </c>
      <c r="Q10" s="82" t="s">
        <v>199</v>
      </c>
    </row>
    <row r="11" s="63" customFormat="1" ht="19.5" customHeight="1" spans="1:17">
      <c r="A11" s="77" t="s">
        <v>190</v>
      </c>
      <c r="B11" s="83">
        <f>C11-0.5</f>
        <v>21</v>
      </c>
      <c r="C11" s="83">
        <f>D11-0.5</f>
        <v>21.5</v>
      </c>
      <c r="D11" s="185">
        <v>22</v>
      </c>
      <c r="E11" s="83">
        <f t="shared" ref="E11:H11" si="4">D11+0.5</f>
        <v>22.5</v>
      </c>
      <c r="F11" s="83">
        <f t="shared" si="4"/>
        <v>23</v>
      </c>
      <c r="G11" s="83">
        <f t="shared" si="4"/>
        <v>23.5</v>
      </c>
      <c r="H11" s="83">
        <f t="shared" si="4"/>
        <v>24</v>
      </c>
      <c r="I11" s="72"/>
      <c r="J11" s="82" t="s">
        <v>256</v>
      </c>
      <c r="K11" s="82" t="s">
        <v>199</v>
      </c>
      <c r="L11" s="82" t="s">
        <v>257</v>
      </c>
      <c r="M11" s="82" t="s">
        <v>256</v>
      </c>
      <c r="N11" s="82" t="s">
        <v>199</v>
      </c>
      <c r="O11" s="82" t="s">
        <v>257</v>
      </c>
      <c r="P11" s="82" t="s">
        <v>199</v>
      </c>
      <c r="Q11" s="82" t="s">
        <v>280</v>
      </c>
    </row>
    <row r="12" s="63" customFormat="1" ht="19.5" customHeight="1" spans="1:17">
      <c r="A12" s="77" t="s">
        <v>192</v>
      </c>
      <c r="B12" s="81">
        <f>C12-0.7</f>
        <v>18.1</v>
      </c>
      <c r="C12" s="81">
        <f>D12-0.7</f>
        <v>18.8</v>
      </c>
      <c r="D12" s="184" t="s">
        <v>193</v>
      </c>
      <c r="E12" s="81">
        <f>D12+0.7</f>
        <v>20.2</v>
      </c>
      <c r="F12" s="81">
        <f>E12+0.7</f>
        <v>20.9</v>
      </c>
      <c r="G12" s="81">
        <f>F12+0.95</f>
        <v>21.85</v>
      </c>
      <c r="H12" s="81">
        <f>G12+0.95</f>
        <v>22.8</v>
      </c>
      <c r="I12" s="72"/>
      <c r="J12" s="82" t="s">
        <v>281</v>
      </c>
      <c r="K12" s="82" t="s">
        <v>282</v>
      </c>
      <c r="L12" s="82" t="s">
        <v>283</v>
      </c>
      <c r="M12" s="82" t="s">
        <v>284</v>
      </c>
      <c r="N12" s="82" t="s">
        <v>285</v>
      </c>
      <c r="O12" s="82" t="s">
        <v>199</v>
      </c>
      <c r="P12" s="82" t="s">
        <v>286</v>
      </c>
      <c r="Q12" s="82" t="s">
        <v>287</v>
      </c>
    </row>
    <row r="13" s="63" customFormat="1" ht="19.5" customHeight="1" spans="1:17">
      <c r="A13" s="84" t="s">
        <v>195</v>
      </c>
      <c r="B13" s="85">
        <f>C13-0.4</f>
        <v>16.2</v>
      </c>
      <c r="C13" s="85">
        <f>D13-0.4</f>
        <v>16.6</v>
      </c>
      <c r="D13" s="84">
        <v>17</v>
      </c>
      <c r="E13" s="85">
        <f>D13+0.4</f>
        <v>17.4</v>
      </c>
      <c r="F13" s="85">
        <f>E13+0.4</f>
        <v>17.8</v>
      </c>
      <c r="G13" s="85">
        <f>F13+0.6</f>
        <v>18.4</v>
      </c>
      <c r="H13" s="85">
        <f>G13+0.6</f>
        <v>19</v>
      </c>
      <c r="I13" s="72"/>
      <c r="J13" s="82" t="s">
        <v>199</v>
      </c>
      <c r="K13" s="82" t="s">
        <v>288</v>
      </c>
      <c r="L13" s="82" t="s">
        <v>283</v>
      </c>
      <c r="M13" s="82" t="s">
        <v>289</v>
      </c>
      <c r="N13" s="82" t="s">
        <v>280</v>
      </c>
      <c r="O13" s="82" t="s">
        <v>199</v>
      </c>
      <c r="P13" s="82" t="s">
        <v>199</v>
      </c>
      <c r="Q13" s="82" t="s">
        <v>290</v>
      </c>
    </row>
    <row r="14" s="63" customFormat="1" ht="19.5" customHeight="1" spans="1:17">
      <c r="A14" s="84" t="s">
        <v>198</v>
      </c>
      <c r="B14" s="83">
        <f t="shared" ref="B14:B18" si="5">C14</f>
        <v>2.5</v>
      </c>
      <c r="C14" s="83">
        <f t="shared" ref="C14:C18" si="6">D14</f>
        <v>2.5</v>
      </c>
      <c r="D14" s="86">
        <v>2.5</v>
      </c>
      <c r="E14" s="83">
        <f t="shared" ref="E14:H14" si="7">D14</f>
        <v>2.5</v>
      </c>
      <c r="F14" s="83">
        <f t="shared" si="7"/>
        <v>2.5</v>
      </c>
      <c r="G14" s="83">
        <f t="shared" si="7"/>
        <v>2.5</v>
      </c>
      <c r="H14" s="83">
        <f t="shared" si="7"/>
        <v>2.5</v>
      </c>
      <c r="I14" s="72"/>
      <c r="J14" s="82" t="s">
        <v>199</v>
      </c>
      <c r="K14" s="82" t="s">
        <v>291</v>
      </c>
      <c r="L14" s="82" t="s">
        <v>292</v>
      </c>
      <c r="M14" s="82" t="s">
        <v>199</v>
      </c>
      <c r="N14" s="82" t="s">
        <v>199</v>
      </c>
      <c r="O14" s="82" t="s">
        <v>199</v>
      </c>
      <c r="P14" s="82" t="s">
        <v>199</v>
      </c>
      <c r="Q14" s="82" t="s">
        <v>199</v>
      </c>
    </row>
    <row r="15" s="63" customFormat="1" ht="19.5" customHeight="1" spans="1:17">
      <c r="A15" s="77" t="s">
        <v>200</v>
      </c>
      <c r="B15" s="83">
        <f>C15-1</f>
        <v>43</v>
      </c>
      <c r="C15" s="83">
        <f>D15-1</f>
        <v>44</v>
      </c>
      <c r="D15" s="86">
        <v>45</v>
      </c>
      <c r="E15" s="83">
        <f>D15+1</f>
        <v>46</v>
      </c>
      <c r="F15" s="83">
        <f>E15+1</f>
        <v>47</v>
      </c>
      <c r="G15" s="83">
        <f>F15+1.5</f>
        <v>48.5</v>
      </c>
      <c r="H15" s="83">
        <f>G15+1.5</f>
        <v>50</v>
      </c>
      <c r="I15" s="72"/>
      <c r="J15" s="186" t="s">
        <v>199</v>
      </c>
      <c r="K15" s="186" t="s">
        <v>283</v>
      </c>
      <c r="L15" s="82" t="s">
        <v>277</v>
      </c>
      <c r="M15" s="82" t="s">
        <v>293</v>
      </c>
      <c r="N15" s="82" t="s">
        <v>293</v>
      </c>
      <c r="O15" s="82" t="s">
        <v>248</v>
      </c>
      <c r="P15" s="82" t="s">
        <v>183</v>
      </c>
      <c r="Q15" s="82" t="s">
        <v>294</v>
      </c>
    </row>
    <row r="16" s="63" customFormat="1" ht="19.5" customHeight="1" spans="1:17">
      <c r="A16" s="77" t="s">
        <v>201</v>
      </c>
      <c r="B16" s="83">
        <f t="shared" si="5"/>
        <v>5</v>
      </c>
      <c r="C16" s="83">
        <f t="shared" si="6"/>
        <v>5</v>
      </c>
      <c r="D16" s="185">
        <v>5</v>
      </c>
      <c r="E16" s="83">
        <f t="shared" ref="E16:H16" si="8">D16</f>
        <v>5</v>
      </c>
      <c r="F16" s="83">
        <f t="shared" si="8"/>
        <v>5</v>
      </c>
      <c r="G16" s="83">
        <f t="shared" si="8"/>
        <v>5</v>
      </c>
      <c r="H16" s="83">
        <f t="shared" si="8"/>
        <v>5</v>
      </c>
      <c r="I16" s="72"/>
      <c r="J16" s="186" t="s">
        <v>199</v>
      </c>
      <c r="K16" s="186" t="s">
        <v>199</v>
      </c>
      <c r="L16" s="186" t="s">
        <v>199</v>
      </c>
      <c r="M16" s="186" t="s">
        <v>199</v>
      </c>
      <c r="N16" s="186" t="s">
        <v>199</v>
      </c>
      <c r="O16" s="186" t="s">
        <v>199</v>
      </c>
      <c r="P16" s="186" t="s">
        <v>199</v>
      </c>
      <c r="Q16" s="186" t="s">
        <v>199</v>
      </c>
    </row>
    <row r="17" s="63" customFormat="1" ht="19.5" customHeight="1" spans="1:17">
      <c r="A17" s="86" t="s">
        <v>202</v>
      </c>
      <c r="B17" s="83">
        <f t="shared" si="5"/>
        <v>12</v>
      </c>
      <c r="C17" s="83">
        <f>D17-1.5</f>
        <v>12</v>
      </c>
      <c r="D17" s="187">
        <v>13.5</v>
      </c>
      <c r="E17" s="83">
        <f t="shared" ref="E17:H17" si="9">D17</f>
        <v>13.5</v>
      </c>
      <c r="F17" s="83">
        <f>E17+2</f>
        <v>15.5</v>
      </c>
      <c r="G17" s="83">
        <f t="shared" si="9"/>
        <v>15.5</v>
      </c>
      <c r="H17" s="83">
        <f t="shared" si="9"/>
        <v>15.5</v>
      </c>
      <c r="I17" s="72"/>
      <c r="J17" s="186" t="s">
        <v>256</v>
      </c>
      <c r="K17" s="186" t="s">
        <v>199</v>
      </c>
      <c r="L17" s="186" t="s">
        <v>295</v>
      </c>
      <c r="M17" s="186" t="s">
        <v>256</v>
      </c>
      <c r="N17" s="186" t="s">
        <v>199</v>
      </c>
      <c r="O17" s="186" t="s">
        <v>199</v>
      </c>
      <c r="P17" s="186" t="s">
        <v>257</v>
      </c>
      <c r="Q17" s="186" t="s">
        <v>257</v>
      </c>
    </row>
    <row r="18" s="63" customFormat="1" ht="19.5" customHeight="1" spans="1:17">
      <c r="A18" s="77" t="s">
        <v>203</v>
      </c>
      <c r="B18" s="83">
        <f t="shared" si="5"/>
        <v>2.5</v>
      </c>
      <c r="C18" s="83">
        <f t="shared" si="6"/>
        <v>2.5</v>
      </c>
      <c r="D18" s="86">
        <v>2.5</v>
      </c>
      <c r="E18" s="83">
        <f t="shared" ref="E18:H18" si="10">D18</f>
        <v>2.5</v>
      </c>
      <c r="F18" s="83">
        <f t="shared" si="10"/>
        <v>2.5</v>
      </c>
      <c r="G18" s="83">
        <f t="shared" si="10"/>
        <v>2.5</v>
      </c>
      <c r="H18" s="83">
        <f t="shared" si="10"/>
        <v>2.5</v>
      </c>
      <c r="I18" s="72"/>
      <c r="J18" s="186" t="s">
        <v>199</v>
      </c>
      <c r="K18" s="186" t="s">
        <v>199</v>
      </c>
      <c r="L18" s="186" t="s">
        <v>199</v>
      </c>
      <c r="M18" s="186" t="s">
        <v>199</v>
      </c>
      <c r="N18" s="186" t="s">
        <v>199</v>
      </c>
      <c r="O18" s="186" t="s">
        <v>199</v>
      </c>
      <c r="P18" s="186" t="s">
        <v>199</v>
      </c>
      <c r="Q18" s="186" t="s">
        <v>199</v>
      </c>
    </row>
    <row r="19" s="63" customFormat="1" ht="14.25" spans="1:17">
      <c r="A19" s="87" t="s">
        <v>204</v>
      </c>
      <c r="D19" s="88"/>
      <c r="E19" s="88"/>
      <c r="F19" s="88"/>
      <c r="G19" s="88"/>
      <c r="H19" s="88"/>
      <c r="I19" s="88"/>
      <c r="J19" s="89"/>
      <c r="K19" s="89"/>
      <c r="L19" s="89"/>
      <c r="M19" s="88"/>
      <c r="N19" s="88"/>
      <c r="O19" s="88"/>
      <c r="P19" s="88"/>
      <c r="Q19" s="88"/>
    </row>
    <row r="20" s="63" customFormat="1" ht="14.25" spans="1:17">
      <c r="A20" s="63" t="s">
        <v>205</v>
      </c>
      <c r="D20" s="88"/>
      <c r="E20" s="88"/>
      <c r="F20" s="88"/>
      <c r="G20" s="88"/>
      <c r="H20" s="88"/>
      <c r="I20" s="88"/>
      <c r="J20" s="89"/>
      <c r="K20" s="89"/>
      <c r="L20" s="89"/>
      <c r="M20" s="88"/>
      <c r="N20" s="88"/>
      <c r="O20" s="88"/>
      <c r="P20" s="88"/>
      <c r="Q20" s="88"/>
    </row>
    <row r="21" s="63" customFormat="1" ht="14.25" spans="1:17">
      <c r="A21" s="88"/>
      <c r="B21" s="88"/>
      <c r="C21" s="88"/>
      <c r="D21" s="88"/>
      <c r="E21" s="88"/>
      <c r="F21" s="88"/>
      <c r="G21" s="88"/>
      <c r="H21" s="88"/>
      <c r="I21" s="88"/>
      <c r="J21" s="90"/>
      <c r="K21" s="90" t="s">
        <v>265</v>
      </c>
      <c r="L21" s="90"/>
      <c r="M21" s="87" t="s">
        <v>207</v>
      </c>
      <c r="N21" s="87"/>
      <c r="O21" s="87"/>
      <c r="P21" s="87"/>
      <c r="Q21" s="87" t="s">
        <v>208</v>
      </c>
    </row>
  </sheetData>
  <mergeCells count="8">
    <mergeCell ref="A1:Q1"/>
    <mergeCell ref="B2:C2"/>
    <mergeCell ref="F2:H2"/>
    <mergeCell ref="L2:Q2"/>
    <mergeCell ref="B3:H3"/>
    <mergeCell ref="K3:Q3"/>
    <mergeCell ref="A3:A5"/>
    <mergeCell ref="I2:I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/>
  <dimension ref="A1:M45"/>
  <sheetViews>
    <sheetView workbookViewId="0">
      <selection activeCell="M16" sqref="M16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0.1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2" t="s">
        <v>296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" spans="1:11">
      <c r="A2" s="93" t="s">
        <v>53</v>
      </c>
      <c r="B2" s="94" t="s">
        <v>54</v>
      </c>
      <c r="C2" s="94"/>
      <c r="D2" s="95" t="s">
        <v>61</v>
      </c>
      <c r="E2" s="96" t="s">
        <v>62</v>
      </c>
      <c r="F2" s="97" t="s">
        <v>297</v>
      </c>
      <c r="G2" s="98" t="s">
        <v>68</v>
      </c>
      <c r="H2" s="99"/>
      <c r="I2" s="100" t="s">
        <v>57</v>
      </c>
      <c r="J2" s="101" t="s">
        <v>56</v>
      </c>
      <c r="K2" s="180"/>
    </row>
    <row r="3" spans="1:11">
      <c r="A3" s="103" t="s">
        <v>74</v>
      </c>
      <c r="B3" s="104">
        <v>17506</v>
      </c>
      <c r="C3" s="104"/>
      <c r="D3" s="105" t="s">
        <v>298</v>
      </c>
      <c r="E3" s="106">
        <v>46054</v>
      </c>
      <c r="F3" s="107"/>
      <c r="G3" s="107"/>
      <c r="H3" s="108" t="s">
        <v>299</v>
      </c>
      <c r="I3" s="108"/>
      <c r="J3" s="108"/>
      <c r="K3" s="109"/>
    </row>
    <row r="4" spans="1:11">
      <c r="A4" s="110" t="s">
        <v>71</v>
      </c>
      <c r="B4" s="111">
        <v>6</v>
      </c>
      <c r="C4" s="111">
        <v>3</v>
      </c>
      <c r="D4" s="112" t="s">
        <v>300</v>
      </c>
      <c r="E4" s="107" t="s">
        <v>301</v>
      </c>
      <c r="F4" s="107"/>
      <c r="G4" s="107"/>
      <c r="H4" s="112" t="s">
        <v>302</v>
      </c>
      <c r="I4" s="112"/>
      <c r="J4" s="113" t="s">
        <v>65</v>
      </c>
      <c r="K4" s="114" t="s">
        <v>66</v>
      </c>
    </row>
    <row r="5" spans="1:11">
      <c r="A5" s="110" t="s">
        <v>303</v>
      </c>
      <c r="B5" s="104" t="s">
        <v>304</v>
      </c>
      <c r="C5" s="104"/>
      <c r="D5" s="105" t="s">
        <v>305</v>
      </c>
      <c r="E5" s="105" t="s">
        <v>306</v>
      </c>
      <c r="F5" s="105" t="s">
        <v>307</v>
      </c>
      <c r="G5" s="105" t="s">
        <v>301</v>
      </c>
      <c r="H5" s="112" t="s">
        <v>308</v>
      </c>
      <c r="I5" s="112"/>
      <c r="J5" s="113" t="s">
        <v>65</v>
      </c>
      <c r="K5" s="114" t="s">
        <v>66</v>
      </c>
    </row>
    <row r="6" spans="1:11">
      <c r="A6" s="115" t="s">
        <v>309</v>
      </c>
      <c r="B6" s="116" t="s">
        <v>310</v>
      </c>
      <c r="C6" s="116"/>
      <c r="D6" s="117" t="s">
        <v>311</v>
      </c>
      <c r="E6" s="118"/>
      <c r="F6" s="173">
        <v>17506</v>
      </c>
      <c r="G6" s="117"/>
      <c r="H6" s="120" t="s">
        <v>312</v>
      </c>
      <c r="I6" s="120"/>
      <c r="J6" s="121" t="s">
        <v>65</v>
      </c>
      <c r="K6" s="122" t="s">
        <v>66</v>
      </c>
    </row>
    <row r="7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313</v>
      </c>
      <c r="B8" s="97" t="s">
        <v>314</v>
      </c>
      <c r="C8" s="97" t="s">
        <v>315</v>
      </c>
      <c r="D8" s="97" t="s">
        <v>316</v>
      </c>
      <c r="E8" s="97" t="s">
        <v>317</v>
      </c>
      <c r="F8" s="97" t="s">
        <v>318</v>
      </c>
      <c r="G8" s="127" t="s">
        <v>319</v>
      </c>
      <c r="H8" s="128"/>
      <c r="I8" s="128"/>
      <c r="J8" s="128"/>
      <c r="K8" s="129"/>
    </row>
    <row r="9" spans="1:11">
      <c r="A9" s="110" t="s">
        <v>320</v>
      </c>
      <c r="B9" s="112"/>
      <c r="C9" s="113" t="s">
        <v>65</v>
      </c>
      <c r="D9" s="113" t="s">
        <v>66</v>
      </c>
      <c r="E9" s="105" t="s">
        <v>321</v>
      </c>
      <c r="F9" s="130" t="s">
        <v>322</v>
      </c>
      <c r="G9" s="131" t="s">
        <v>323</v>
      </c>
      <c r="H9" s="160"/>
      <c r="I9" s="160"/>
      <c r="J9" s="160"/>
      <c r="K9" s="161"/>
    </row>
    <row r="10" spans="1:11">
      <c r="A10" s="110" t="s">
        <v>324</v>
      </c>
      <c r="B10" s="112"/>
      <c r="C10" s="113" t="s">
        <v>65</v>
      </c>
      <c r="D10" s="113" t="s">
        <v>66</v>
      </c>
      <c r="E10" s="105" t="s">
        <v>325</v>
      </c>
      <c r="F10" s="130" t="s">
        <v>323</v>
      </c>
      <c r="G10" s="131" t="s">
        <v>326</v>
      </c>
      <c r="H10" s="160"/>
      <c r="I10" s="160"/>
      <c r="J10" s="160"/>
      <c r="K10" s="161"/>
    </row>
    <row r="11" spans="1:11">
      <c r="A11" s="134" t="s">
        <v>218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3" t="s">
        <v>89</v>
      </c>
      <c r="B12" s="113" t="s">
        <v>85</v>
      </c>
      <c r="C12" s="113" t="s">
        <v>86</v>
      </c>
      <c r="D12" s="130"/>
      <c r="E12" s="105" t="s">
        <v>87</v>
      </c>
      <c r="F12" s="113" t="s">
        <v>85</v>
      </c>
      <c r="G12" s="113" t="s">
        <v>86</v>
      </c>
      <c r="H12" s="113"/>
      <c r="I12" s="105" t="s">
        <v>327</v>
      </c>
      <c r="J12" s="113" t="s">
        <v>85</v>
      </c>
      <c r="K12" s="114" t="s">
        <v>86</v>
      </c>
    </row>
    <row r="13" spans="1:11">
      <c r="A13" s="103" t="s">
        <v>92</v>
      </c>
      <c r="B13" s="113" t="s">
        <v>85</v>
      </c>
      <c r="C13" s="113" t="s">
        <v>86</v>
      </c>
      <c r="D13" s="130"/>
      <c r="E13" s="105" t="s">
        <v>97</v>
      </c>
      <c r="F13" s="113" t="s">
        <v>85</v>
      </c>
      <c r="G13" s="113" t="s">
        <v>86</v>
      </c>
      <c r="H13" s="113"/>
      <c r="I13" s="105" t="s">
        <v>328</v>
      </c>
      <c r="J13" s="113" t="s">
        <v>85</v>
      </c>
      <c r="K13" s="114" t="s">
        <v>86</v>
      </c>
    </row>
    <row r="14" ht="15" spans="1:11">
      <c r="A14" s="115" t="s">
        <v>329</v>
      </c>
      <c r="B14" s="121" t="s">
        <v>85</v>
      </c>
      <c r="C14" s="121" t="s">
        <v>86</v>
      </c>
      <c r="D14" s="118"/>
      <c r="E14" s="117" t="s">
        <v>330</v>
      </c>
      <c r="F14" s="121" t="s">
        <v>85</v>
      </c>
      <c r="G14" s="121" t="s">
        <v>86</v>
      </c>
      <c r="H14" s="121"/>
      <c r="I14" s="117" t="s">
        <v>331</v>
      </c>
      <c r="J14" s="121" t="s">
        <v>85</v>
      </c>
      <c r="K14" s="122" t="s">
        <v>86</v>
      </c>
    </row>
    <row r="15" ht="15" spans="1:11">
      <c r="A15" s="123" t="s">
        <v>204</v>
      </c>
      <c r="B15" s="137" t="s">
        <v>323</v>
      </c>
      <c r="C15" s="138"/>
      <c r="D15" s="124"/>
      <c r="E15" s="123"/>
      <c r="F15" s="138"/>
      <c r="G15" s="138"/>
      <c r="H15" s="138"/>
      <c r="I15" s="123"/>
      <c r="J15" s="138"/>
      <c r="K15" s="138"/>
    </row>
    <row r="16" s="178" customFormat="1" spans="1:11">
      <c r="A16" s="93" t="s">
        <v>332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9"/>
    </row>
    <row r="17" spans="1:11">
      <c r="A17" s="110" t="s">
        <v>333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40"/>
    </row>
    <row r="18" spans="1:11">
      <c r="A18" s="110" t="s">
        <v>334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40"/>
    </row>
    <row r="19" spans="1:11">
      <c r="A19" s="141" t="s">
        <v>335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3"/>
    </row>
    <row r="20" spans="1:11">
      <c r="A20" s="144"/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61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61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47"/>
    </row>
    <row r="24" spans="1:11">
      <c r="A24" s="110" t="s">
        <v>125</v>
      </c>
      <c r="B24" s="112"/>
      <c r="C24" s="113" t="s">
        <v>65</v>
      </c>
      <c r="D24" s="113" t="s">
        <v>66</v>
      </c>
      <c r="E24" s="108"/>
      <c r="F24" s="108"/>
      <c r="G24" s="108"/>
      <c r="H24" s="108"/>
      <c r="I24" s="108"/>
      <c r="J24" s="108"/>
      <c r="K24" s="109"/>
    </row>
    <row r="25" ht="15" spans="1:11">
      <c r="A25" s="148" t="s">
        <v>336</v>
      </c>
      <c r="B25" s="149" t="s">
        <v>323</v>
      </c>
      <c r="C25" s="181"/>
      <c r="D25" s="181"/>
      <c r="E25" s="181"/>
      <c r="F25" s="181"/>
      <c r="G25" s="181"/>
      <c r="H25" s="181"/>
      <c r="I25" s="181"/>
      <c r="J25" s="181"/>
      <c r="K25" s="182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337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>
      <c r="A28" s="153" t="s">
        <v>338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1:11">
      <c r="A29" s="156" t="s">
        <v>339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1:11">
      <c r="A30" s="156" t="s">
        <v>340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56" t="s">
        <v>341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ht="23" customHeight="1" spans="1:13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ht="23" customHeight="1" spans="1:13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ht="23" customHeight="1" spans="1:13">
      <c r="A35" s="162"/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342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179" customFormat="1" ht="18.75" customHeight="1" spans="1:13">
      <c r="A38" s="110" t="s">
        <v>343</v>
      </c>
      <c r="B38" s="112"/>
      <c r="C38" s="112"/>
      <c r="D38" s="108" t="s">
        <v>344</v>
      </c>
      <c r="E38" s="108"/>
      <c r="F38" s="169" t="s">
        <v>345</v>
      </c>
      <c r="G38" s="170"/>
      <c r="H38" s="112" t="s">
        <v>346</v>
      </c>
      <c r="I38" s="112"/>
      <c r="J38" s="112" t="s">
        <v>347</v>
      </c>
      <c r="K38" s="140"/>
    </row>
    <row r="39" ht="18.75" customHeight="1" spans="1:13">
      <c r="A39" s="110" t="s">
        <v>204</v>
      </c>
      <c r="B39" s="171" t="s">
        <v>348</v>
      </c>
      <c r="C39" s="171"/>
      <c r="D39" s="171"/>
      <c r="E39" s="171"/>
      <c r="F39" s="171"/>
      <c r="G39" s="171"/>
      <c r="H39" s="171"/>
      <c r="I39" s="171"/>
      <c r="J39" s="171"/>
      <c r="K39" s="172"/>
      <c r="M39" s="179"/>
    </row>
    <row r="40" ht="31" customHeight="1" spans="1:13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40"/>
    </row>
    <row r="41" ht="18.75" customHeight="1" spans="1:13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40"/>
    </row>
    <row r="42" ht="32" customHeight="1" spans="1:13">
      <c r="A42" s="115" t="s">
        <v>142</v>
      </c>
      <c r="B42" s="173" t="s">
        <v>349</v>
      </c>
      <c r="C42" s="173"/>
      <c r="D42" s="117" t="s">
        <v>350</v>
      </c>
      <c r="E42" s="174" t="s">
        <v>351</v>
      </c>
      <c r="F42" s="117" t="s">
        <v>146</v>
      </c>
      <c r="G42" s="175">
        <v>46058</v>
      </c>
      <c r="H42" s="176" t="s">
        <v>147</v>
      </c>
      <c r="I42" s="176"/>
      <c r="J42" s="173" t="s">
        <v>148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0.1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</cols>
  <sheetData>
    <row r="1" ht="26.25" spans="1:11">
      <c r="A1" s="92" t="s">
        <v>296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" spans="1:11">
      <c r="A2" s="93" t="s">
        <v>53</v>
      </c>
      <c r="B2" s="94" t="s">
        <v>210</v>
      </c>
      <c r="C2" s="94"/>
      <c r="D2" s="95" t="s">
        <v>61</v>
      </c>
      <c r="E2" s="96" t="s">
        <v>352</v>
      </c>
      <c r="F2" s="97" t="s">
        <v>297</v>
      </c>
      <c r="G2" s="98" t="s">
        <v>353</v>
      </c>
      <c r="H2" s="99"/>
      <c r="I2" s="100" t="s">
        <v>57</v>
      </c>
      <c r="J2" s="101" t="s">
        <v>354</v>
      </c>
      <c r="K2" s="102"/>
    </row>
    <row r="3" spans="1:11">
      <c r="A3" s="103" t="s">
        <v>74</v>
      </c>
      <c r="B3" s="104">
        <v>11684</v>
      </c>
      <c r="C3" s="104"/>
      <c r="D3" s="105" t="s">
        <v>298</v>
      </c>
      <c r="E3" s="106">
        <v>45721</v>
      </c>
      <c r="F3" s="107"/>
      <c r="G3" s="107"/>
      <c r="H3" s="108" t="s">
        <v>299</v>
      </c>
      <c r="I3" s="108"/>
      <c r="J3" s="108"/>
      <c r="K3" s="109"/>
    </row>
    <row r="4" spans="1:11">
      <c r="A4" s="110" t="s">
        <v>71</v>
      </c>
      <c r="B4" s="111">
        <v>4</v>
      </c>
      <c r="C4" s="111">
        <v>6</v>
      </c>
      <c r="D4" s="112" t="s">
        <v>300</v>
      </c>
      <c r="E4" s="107" t="s">
        <v>305</v>
      </c>
      <c r="F4" s="107"/>
      <c r="G4" s="107"/>
      <c r="H4" s="112" t="s">
        <v>302</v>
      </c>
      <c r="I4" s="112"/>
      <c r="J4" s="113" t="s">
        <v>65</v>
      </c>
      <c r="K4" s="114" t="s">
        <v>66</v>
      </c>
    </row>
    <row r="5" spans="1:11">
      <c r="A5" s="110" t="s">
        <v>303</v>
      </c>
      <c r="B5" s="104" t="s">
        <v>355</v>
      </c>
      <c r="C5" s="104"/>
      <c r="D5" s="105" t="s">
        <v>305</v>
      </c>
      <c r="E5" s="105" t="s">
        <v>306</v>
      </c>
      <c r="F5" s="105" t="s">
        <v>307</v>
      </c>
      <c r="G5" s="105" t="s">
        <v>301</v>
      </c>
      <c r="H5" s="112" t="s">
        <v>308</v>
      </c>
      <c r="I5" s="112"/>
      <c r="J5" s="113" t="s">
        <v>65</v>
      </c>
      <c r="K5" s="114" t="s">
        <v>66</v>
      </c>
    </row>
    <row r="6" ht="15" spans="1:11">
      <c r="A6" s="115" t="s">
        <v>309</v>
      </c>
      <c r="B6" s="116">
        <v>315</v>
      </c>
      <c r="C6" s="116"/>
      <c r="D6" s="117" t="s">
        <v>311</v>
      </c>
      <c r="E6" s="118"/>
      <c r="F6" s="119">
        <v>11684</v>
      </c>
      <c r="G6" s="117"/>
      <c r="H6" s="120" t="s">
        <v>312</v>
      </c>
      <c r="I6" s="120"/>
      <c r="J6" s="121" t="s">
        <v>65</v>
      </c>
      <c r="K6" s="122" t="s">
        <v>66</v>
      </c>
    </row>
    <row r="7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313</v>
      </c>
      <c r="B8" s="97" t="s">
        <v>314</v>
      </c>
      <c r="C8" s="97" t="s">
        <v>315</v>
      </c>
      <c r="D8" s="97" t="s">
        <v>316</v>
      </c>
      <c r="E8" s="97" t="s">
        <v>317</v>
      </c>
      <c r="F8" s="97" t="s">
        <v>318</v>
      </c>
      <c r="G8" s="127" t="s">
        <v>356</v>
      </c>
      <c r="H8" s="128"/>
      <c r="I8" s="128"/>
      <c r="J8" s="128"/>
      <c r="K8" s="129"/>
    </row>
    <row r="9" spans="1:11">
      <c r="A9" s="110" t="s">
        <v>320</v>
      </c>
      <c r="B9" s="112"/>
      <c r="C9" s="113" t="s">
        <v>65</v>
      </c>
      <c r="D9" s="113" t="s">
        <v>66</v>
      </c>
      <c r="E9" s="105" t="s">
        <v>321</v>
      </c>
      <c r="F9" s="130" t="s">
        <v>322</v>
      </c>
      <c r="G9" s="131" t="s">
        <v>323</v>
      </c>
      <c r="H9" s="132"/>
      <c r="I9" s="132"/>
      <c r="J9" s="132"/>
      <c r="K9" s="133"/>
    </row>
    <row r="10" spans="1:11">
      <c r="A10" s="110" t="s">
        <v>324</v>
      </c>
      <c r="B10" s="112"/>
      <c r="C10" s="113" t="s">
        <v>65</v>
      </c>
      <c r="D10" s="113" t="s">
        <v>66</v>
      </c>
      <c r="E10" s="105" t="s">
        <v>325</v>
      </c>
      <c r="F10" s="130" t="s">
        <v>323</v>
      </c>
      <c r="G10" s="131" t="s">
        <v>326</v>
      </c>
      <c r="H10" s="132"/>
      <c r="I10" s="132"/>
      <c r="J10" s="132"/>
      <c r="K10" s="133"/>
    </row>
    <row r="11" spans="1:11">
      <c r="A11" s="134" t="s">
        <v>218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3" t="s">
        <v>89</v>
      </c>
      <c r="B12" s="113" t="s">
        <v>85</v>
      </c>
      <c r="C12" s="113" t="s">
        <v>86</v>
      </c>
      <c r="D12" s="130"/>
      <c r="E12" s="105" t="s">
        <v>87</v>
      </c>
      <c r="F12" s="113" t="s">
        <v>85</v>
      </c>
      <c r="G12" s="113" t="s">
        <v>86</v>
      </c>
      <c r="H12" s="113"/>
      <c r="I12" s="105" t="s">
        <v>327</v>
      </c>
      <c r="J12" s="113" t="s">
        <v>85</v>
      </c>
      <c r="K12" s="114" t="s">
        <v>86</v>
      </c>
    </row>
    <row r="13" spans="1:11">
      <c r="A13" s="103" t="s">
        <v>92</v>
      </c>
      <c r="B13" s="113" t="s">
        <v>85</v>
      </c>
      <c r="C13" s="113" t="s">
        <v>86</v>
      </c>
      <c r="D13" s="130"/>
      <c r="E13" s="105" t="s">
        <v>97</v>
      </c>
      <c r="F13" s="113" t="s">
        <v>85</v>
      </c>
      <c r="G13" s="113" t="s">
        <v>86</v>
      </c>
      <c r="H13" s="113"/>
      <c r="I13" s="105" t="s">
        <v>328</v>
      </c>
      <c r="J13" s="113" t="s">
        <v>85</v>
      </c>
      <c r="K13" s="114" t="s">
        <v>86</v>
      </c>
    </row>
    <row r="14" ht="15" spans="1:11">
      <c r="A14" s="115" t="s">
        <v>329</v>
      </c>
      <c r="B14" s="121" t="s">
        <v>85</v>
      </c>
      <c r="C14" s="121" t="s">
        <v>86</v>
      </c>
      <c r="D14" s="118"/>
      <c r="E14" s="117" t="s">
        <v>330</v>
      </c>
      <c r="F14" s="121" t="s">
        <v>85</v>
      </c>
      <c r="G14" s="121" t="s">
        <v>86</v>
      </c>
      <c r="H14" s="121"/>
      <c r="I14" s="117" t="s">
        <v>331</v>
      </c>
      <c r="J14" s="121" t="s">
        <v>85</v>
      </c>
      <c r="K14" s="122" t="s">
        <v>86</v>
      </c>
    </row>
    <row r="15" ht="15" spans="1:11">
      <c r="A15" s="123" t="s">
        <v>204</v>
      </c>
      <c r="B15" s="137" t="s">
        <v>323</v>
      </c>
      <c r="C15" s="138"/>
      <c r="D15" s="124"/>
      <c r="E15" s="123"/>
      <c r="F15" s="138"/>
      <c r="G15" s="138"/>
      <c r="H15" s="138"/>
      <c r="I15" s="123"/>
      <c r="J15" s="138"/>
      <c r="K15" s="138"/>
    </row>
    <row r="16" spans="1:11">
      <c r="A16" s="93" t="s">
        <v>332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9"/>
    </row>
    <row r="17" spans="1:11">
      <c r="A17" s="110" t="s">
        <v>333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40"/>
    </row>
    <row r="18" spans="1:11">
      <c r="A18" s="110" t="s">
        <v>334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40"/>
    </row>
    <row r="19" spans="1:11">
      <c r="A19" s="141" t="s">
        <v>357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3"/>
    </row>
    <row r="20" spans="1:11">
      <c r="A20" s="144" t="s">
        <v>358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1:11">
      <c r="A21" s="144" t="s">
        <v>359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pans="1:11">
      <c r="A22" s="144" t="s">
        <v>360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3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47"/>
    </row>
    <row r="24" spans="1:11">
      <c r="A24" s="110" t="s">
        <v>125</v>
      </c>
      <c r="B24" s="112"/>
      <c r="C24" s="113" t="s">
        <v>65</v>
      </c>
      <c r="D24" s="113" t="s">
        <v>66</v>
      </c>
      <c r="E24" s="108"/>
      <c r="F24" s="108"/>
      <c r="G24" s="108"/>
      <c r="H24" s="108"/>
      <c r="I24" s="108"/>
      <c r="J24" s="108"/>
      <c r="K24" s="109"/>
    </row>
    <row r="25" ht="15" spans="1:11">
      <c r="A25" s="148" t="s">
        <v>336</v>
      </c>
      <c r="B25" s="149" t="s">
        <v>323</v>
      </c>
      <c r="C25" s="149"/>
      <c r="D25" s="149"/>
      <c r="E25" s="149"/>
      <c r="F25" s="149"/>
      <c r="G25" s="149"/>
      <c r="H25" s="149"/>
      <c r="I25" s="149"/>
      <c r="J25" s="149"/>
      <c r="K25" s="150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337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>
      <c r="A28" s="153" t="s">
        <v>361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spans="1:11">
      <c r="A29" s="153" t="s">
        <v>362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363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58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8"/>
    </row>
    <row r="33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58"/>
    </row>
    <row r="34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spans="1:11">
      <c r="A35" s="162"/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ht="15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spans="1:11">
      <c r="A37" s="166" t="s">
        <v>342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pans="1:11">
      <c r="A38" s="110" t="s">
        <v>343</v>
      </c>
      <c r="B38" s="112"/>
      <c r="C38" s="112"/>
      <c r="D38" s="108" t="s">
        <v>344</v>
      </c>
      <c r="E38" s="108"/>
      <c r="F38" s="169" t="s">
        <v>345</v>
      </c>
      <c r="G38" s="170"/>
      <c r="H38" s="112" t="s">
        <v>346</v>
      </c>
      <c r="I38" s="112"/>
      <c r="J38" s="112" t="s">
        <v>347</v>
      </c>
      <c r="K38" s="140"/>
    </row>
    <row r="39" spans="1:11">
      <c r="A39" s="110" t="s">
        <v>204</v>
      </c>
      <c r="B39" s="171" t="s">
        <v>364</v>
      </c>
      <c r="C39" s="171"/>
      <c r="D39" s="171"/>
      <c r="E39" s="171"/>
      <c r="F39" s="171"/>
      <c r="G39" s="171"/>
      <c r="H39" s="171"/>
      <c r="I39" s="171"/>
      <c r="J39" s="171"/>
      <c r="K39" s="172"/>
    </row>
    <row r="40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40"/>
    </row>
    <row r="4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40"/>
    </row>
    <row r="42" ht="15" spans="1:11">
      <c r="A42" s="115" t="s">
        <v>142</v>
      </c>
      <c r="B42" s="173" t="s">
        <v>349</v>
      </c>
      <c r="C42" s="173"/>
      <c r="D42" s="117" t="s">
        <v>350</v>
      </c>
      <c r="E42" s="174" t="s">
        <v>365</v>
      </c>
      <c r="F42" s="117" t="s">
        <v>146</v>
      </c>
      <c r="G42" s="175">
        <v>45724</v>
      </c>
      <c r="H42" s="176" t="s">
        <v>147</v>
      </c>
      <c r="I42" s="176"/>
      <c r="J42" s="173" t="s">
        <v>365</v>
      </c>
      <c r="K42" s="17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（中期洗水尺寸）</vt:lpstr>
      <vt:lpstr>验货尺寸表 （中期尺寸）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2026-02-10T09:11:35Z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