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5"/>
  </bookViews>
  <sheets>
    <sheet name="AQL2.5验货" sheetId="2" r:id="rId1"/>
    <sheet name="首期" sheetId="3" r:id="rId2"/>
    <sheet name="首期尺寸表" sheetId="15" r:id="rId3"/>
    <sheet name="中期成衣洗水" sheetId="16" r:id="rId4"/>
    <sheet name="尾期" sheetId="5" r:id="rId5"/>
    <sheet name="尾期尺寸表" sheetId="6" r:id="rId6"/>
    <sheet name="面料验布1" sheetId="17" r:id="rId7"/>
    <sheet name="2.面料缩率" sheetId="18" r:id="rId8"/>
    <sheet name="5.特殊工艺测试" sheetId="19" r:id="rId9"/>
    <sheet name="3.面料互染" sheetId="9" r:id="rId10"/>
    <sheet name="4.面料静水压" sheetId="10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<sst xmlns="http://schemas.openxmlformats.org/spreadsheetml/2006/main" count="987" uniqueCount="292">
  <si>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</si>
  <si>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</si>
  <si>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</si>
  <si>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</si>
  <si>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</si>
  <si>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</si>
  <si>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</si>
  <si>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</si>
  <si>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</si>
  <si>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</si>
  <si>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</si>
  <si>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</si>
  <si>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</si>
  <si>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</si>
  <si>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</si>
  <si>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</si>
  <si>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</si>
  <si>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</si>
  <si>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</si>
  <si>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</si>
  <si>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</si>
  <si>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</si>
  <si>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</si>
  <si>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</si>
  <si>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</si>
  <si>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</si>
  <si>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</si>
  <si>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</si>
  <si>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</si>
  <si>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</si>
  <si>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</si>
  <si>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</si>
  <si>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</si>
  <si>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</si>
  <si>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</si>
  <si>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</si>
  <si>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</si>
  <si>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</si>
  <si>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</si>
  <si>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</si>
  <si>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</si>
  <si>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</si>
  <si>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</si>
  <si>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</si>
  <si>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</si>
  <si>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</si>
  <si>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</si>
  <si>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</si>
  <si>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</si>
  <si>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</si>
  <si>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</si>
  <si>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</si>
  <si>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</si>
  <si>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</si>
  <si>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</si>
  <si>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</si>
  <si>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</si>
  <si>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</si>
  <si>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</si>
  <si>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</si>
  <si>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</si>
  <si>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</si>
  <si>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</si>
  <si>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</si>
  <si>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</si>
  <si>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</si>
  <si>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</si>
  <si>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</si>
  <si>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</si>
  <si>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</si>
  <si>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</si>
  <si>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</si>
  <si>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</si>
  <si>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</si>
  <si>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</si>
  <si>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</si>
  <si>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</si>
  <si>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</si>
  <si>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</si>
  <si>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</si>
  <si>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</si>
  <si>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</si>
  <si>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</si>
  <si>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</si>
  <si>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</si>
  <si>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</si>
  <si>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</si>
  <si>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</si>
  <si>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</si>
  <si>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</si>
  <si>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</si>
  <si>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</si>
  <si>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</si>
  <si>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</si>
  <si>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</si>
  <si>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</si>
  <si>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</si>
  <si>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</si>
  <si>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</si>
  <si>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TAMMAO81567</t>
  </si>
  <si>
    <t>男式长裤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</si>
  <si>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</si>
  <si>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</si>
  <si>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</si>
  <si>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</si>
  <si>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</si>
  <si>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</si>
  <si>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</si>
  <si>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</si>
  <si>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</si>
  <si>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</si>
  <si>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</si>
  <si>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</si>
  <si>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</si>
  <si>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</si>
  <si>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+1/-1</t>
  </si>
  <si>
    <t>\</t>
  </si>
  <si>
    <t>-0.3</t>
  </si>
  <si>
    <t>内裆长</t>
  </si>
  <si>
    <t>+0.5/-0.5</t>
  </si>
  <si>
    <t>+0.5</t>
  </si>
  <si>
    <t>+0.2</t>
  </si>
  <si>
    <t>腰围 平量</t>
  </si>
  <si>
    <t>+1</t>
  </si>
  <si>
    <t>+0.6</t>
  </si>
  <si>
    <t>臀围</t>
  </si>
  <si>
    <t>106</t>
  </si>
  <si>
    <t>腿围/2</t>
  </si>
  <si>
    <t>-0.2</t>
  </si>
  <si>
    <t>膝围/2</t>
  </si>
  <si>
    <t>+0.3/-0.3</t>
  </si>
  <si>
    <t>脚口/2</t>
  </si>
  <si>
    <t>+0.3</t>
  </si>
  <si>
    <t>前裆长 含腰</t>
  </si>
  <si>
    <t>后裆长 含腰</t>
  </si>
  <si>
    <t>前门襟长 不含腰</t>
  </si>
  <si>
    <t>-</t>
  </si>
  <si>
    <t>前插袋</t>
  </si>
  <si>
    <t>后袋长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</si>
  <si>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</si>
  <si>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</si>
  <si>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</si>
  <si>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</si>
  <si>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</si>
  <si>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</si>
  <si>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</si>
  <si>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3.尾期验货按单量，5000件一下的齐色错码各测量3件。</t>
  </si>
  <si>
    <t>男式功能裤</t>
  </si>
  <si>
    <t>-0.1</t>
  </si>
  <si>
    <t>腰头宽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</si>
  <si>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</si>
  <si>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</si>
  <si>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</si>
  <si>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</si>
  <si>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</si>
  <si>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</si>
  <si>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</si>
  <si>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</si>
  <si>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</si>
  <si>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</si>
  <si>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</si>
  <si>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</si>
  <si>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</si>
  <si>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</si>
  <si>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</si>
  <si>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</si>
  <si>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</si>
  <si>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</si>
  <si>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</si>
  <si>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</si>
  <si>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</si>
  <si>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</si>
  <si>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</si>
  <si>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</si>
  <si>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</si>
  <si>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</si>
  <si>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</si>
  <si>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</si>
  <si>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</si>
  <si>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</si>
  <si>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</si>
  <si>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</si>
  <si>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</si>
  <si>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</si>
  <si>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</si>
  <si>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</si>
  <si>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</si>
  <si>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</si>
  <si>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</si>
  <si>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</si>
  <si>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</si>
  <si>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</si>
  <si>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</si>
  <si>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</si>
  <si>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</si>
  <si>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</si>
  <si>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</si>
  <si>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</si>
  <si>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</t>
  </si>
  <si>
    <t>+0.8</t>
  </si>
  <si>
    <t>-0.7</t>
  </si>
  <si>
    <t>-0.5</t>
  </si>
  <si>
    <t>+0.1</t>
  </si>
  <si>
    <t>李晓燕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</si>
  <si>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</si>
  <si>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</si>
  <si>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</si>
  <si>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</si>
  <si>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</si>
  <si>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</si>
  <si>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</si>
  <si>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</si>
  <si>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</si>
  <si>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</si>
  <si>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</si>
  <si>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</si>
  <si>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</si>
  <si>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</si>
  <si>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</si>
  <si>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</si>
  <si>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</si>
  <si>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</si>
  <si>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B25079371R-1</t>
  </si>
  <si>
    <t>G01X/黑色</t>
  </si>
  <si>
    <t>东莞超盈纺织有限公司</t>
  </si>
  <si>
    <t>B25079465</t>
  </si>
  <si>
    <t>B25089731D</t>
  </si>
  <si>
    <t>B25089731DA</t>
  </si>
  <si>
    <t>制表时间：2025/11/24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</si>
  <si>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</si>
  <si>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</si>
  <si>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</si>
  <si>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</si>
  <si>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</si>
  <si>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</si>
  <si>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</si>
  <si>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</si>
  <si>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</si>
  <si>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</si>
  <si>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</si>
  <si>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</si>
  <si>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</si>
  <si>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</si>
  <si>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制表时间：2025/12/20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</si>
  <si>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</si>
  <si>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</si>
  <si>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</si>
  <si>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</si>
  <si>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</si>
  <si>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</si>
  <si>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</si>
  <si>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</si>
  <si>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</si>
  <si>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</si>
  <si>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洗水10次</t>
  </si>
  <si>
    <t>右后侧</t>
  </si>
  <si>
    <t>烫标</t>
  </si>
  <si>
    <t>制表时间：2026/1/10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</si>
  <si>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</si>
  <si>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</si>
  <si>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TOREAD-面辅料互染测试报告登记表</t>
  </si>
  <si>
    <t>物料1</t>
  </si>
  <si>
    <t>物料2</t>
  </si>
  <si>
    <t>物料3</t>
  </si>
  <si>
    <t>物料4</t>
  </si>
  <si>
    <t>物料5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</si>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</sst>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8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4" applyNumberFormat="0" applyFill="0" applyAlignment="0" applyProtection="0">
      <alignment vertical="center"/>
    </xf>
    <xf numFmtId="0" fontId="33" fillId="0" borderId="84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6" applyNumberFormat="0" applyAlignment="0" applyProtection="0">
      <alignment vertical="center"/>
    </xf>
    <xf numFmtId="0" fontId="36" fillId="8" borderId="87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9" borderId="88" applyNumberFormat="0" applyAlignment="0" applyProtection="0">
      <alignment vertical="center"/>
    </xf>
    <xf numFmtId="0" fontId="39" fillId="0" borderId="89" applyNumberFormat="0" applyFill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3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4"/>
    <xf numFmtId="0" fontId="2" fillId="0" borderId="1" xfId="54" applyFont="1" applyBorder="1" applyAlignment="1">
      <alignment horizontal="center" vertical="center"/>
    </xf>
    <xf numFmtId="0" fontId="3" fillId="2" borderId="2" xfId="54" applyFont="1" applyFill="1" applyBorder="1" applyAlignment="1">
      <alignment horizontal="center" vertical="center"/>
    </xf>
    <xf numFmtId="0" fontId="3" fillId="2" borderId="3" xfId="54" applyFont="1" applyFill="1" applyBorder="1" applyAlignment="1">
      <alignment horizontal="center" vertical="center"/>
    </xf>
    <xf numFmtId="0" fontId="3" fillId="2" borderId="4" xfId="54" applyFont="1" applyFill="1" applyBorder="1" applyAlignment="1">
      <alignment horizontal="center" vertical="center"/>
    </xf>
    <xf numFmtId="0" fontId="0" fillId="0" borderId="2" xfId="54" applyFont="1" applyBorder="1" applyAlignment="1">
      <alignment horizontal="center" vertical="center" wrapText="1"/>
    </xf>
    <xf numFmtId="0" fontId="0" fillId="0" borderId="2" xfId="54" applyFont="1" applyBorder="1" applyAlignment="1">
      <alignment horizontal="center" vertical="center"/>
    </xf>
    <xf numFmtId="176" fontId="0" fillId="0" borderId="2" xfId="54" applyNumberFormat="1" applyFont="1" applyBorder="1" applyAlignment="1">
      <alignment horizontal="center" vertical="center"/>
    </xf>
    <xf numFmtId="0" fontId="0" fillId="0" borderId="2" xfId="54" applyFont="1" applyBorder="1" applyAlignment="1">
      <alignment horizontal="center" wrapText="1"/>
    </xf>
    <xf numFmtId="176" fontId="0" fillId="0" borderId="2" xfId="54" applyNumberFormat="1" applyFont="1" applyBorder="1" applyAlignment="1">
      <alignment horizontal="center" vertical="center" wrapText="1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10" fillId="3" borderId="0" xfId="51" applyFont="1" applyFill="1"/>
    <xf numFmtId="0" fontId="11" fillId="3" borderId="0" xfId="51" applyFont="1" applyFill="1" applyAlignment="1">
      <alignment horizontal="center"/>
    </xf>
    <xf numFmtId="0" fontId="10" fillId="3" borderId="0" xfId="51" applyFont="1" applyFill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2" fillId="0" borderId="10" xfId="49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horizontal="center"/>
    </xf>
    <xf numFmtId="0" fontId="11" fillId="3" borderId="10" xfId="49" applyFont="1" applyFill="1" applyBorder="1" applyAlignment="1">
      <alignment horizontal="center" vertical="center"/>
    </xf>
    <xf numFmtId="0" fontId="11" fillId="3" borderId="10" xfId="49" applyFont="1" applyFill="1" applyBorder="1" applyAlignment="1">
      <alignment vertical="center"/>
    </xf>
    <xf numFmtId="0" fontId="11" fillId="3" borderId="11" xfId="49" applyFont="1" applyFill="1" applyBorder="1" applyAlignment="1">
      <alignment vertical="center"/>
    </xf>
    <xf numFmtId="0" fontId="11" fillId="3" borderId="12" xfId="49" applyFont="1" applyFill="1" applyBorder="1" applyAlignment="1">
      <alignment vertical="center"/>
    </xf>
    <xf numFmtId="0" fontId="11" fillId="3" borderId="13" xfId="49" applyFont="1" applyFill="1" applyBorder="1" applyAlignment="1">
      <alignment vertical="center"/>
    </xf>
    <xf numFmtId="0" fontId="11" fillId="3" borderId="14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15" xfId="5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/>
    </xf>
    <xf numFmtId="177" fontId="14" fillId="3" borderId="2" xfId="0" applyNumberFormat="1" applyFont="1" applyFill="1" applyBorder="1" applyAlignment="1">
      <alignment horizontal="center"/>
    </xf>
    <xf numFmtId="0" fontId="10" fillId="3" borderId="5" xfId="51" applyFont="1" applyFill="1" applyBorder="1" applyAlignment="1">
      <alignment horizontal="center" vertical="center"/>
    </xf>
    <xf numFmtId="0" fontId="10" fillId="3" borderId="6" xfId="51" applyFont="1" applyFill="1" applyBorder="1" applyAlignment="1">
      <alignment horizontal="center" vertical="center"/>
    </xf>
    <xf numFmtId="0" fontId="10" fillId="3" borderId="7" xfId="51" applyFont="1" applyFill="1" applyBorder="1" applyAlignment="1">
      <alignment horizontal="center" vertical="center"/>
    </xf>
    <xf numFmtId="0" fontId="10" fillId="3" borderId="16" xfId="51" applyFont="1" applyFill="1" applyBorder="1" applyAlignment="1">
      <alignment horizontal="center" vertical="center"/>
    </xf>
    <xf numFmtId="0" fontId="12" fillId="0" borderId="7" xfId="50" applyFont="1" applyFill="1" applyBorder="1" applyAlignment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1" fillId="3" borderId="5" xfId="52" applyFont="1" applyFill="1" applyBorder="1" applyAlignment="1">
      <alignment horizontal="center" vertical="center"/>
    </xf>
    <xf numFmtId="0" fontId="11" fillId="3" borderId="6" xfId="52" applyFont="1" applyFill="1" applyBorder="1" applyAlignment="1">
      <alignment horizontal="center" vertical="center"/>
    </xf>
    <xf numFmtId="0" fontId="11" fillId="3" borderId="7" xfId="52" applyFont="1" applyFill="1" applyBorder="1" applyAlignment="1">
      <alignment horizontal="center" vertical="center"/>
    </xf>
    <xf numFmtId="0" fontId="12" fillId="0" borderId="14" xfId="50" applyFont="1" applyFill="1" applyBorder="1" applyAlignment="1">
      <alignment horizontal="center" vertical="center"/>
    </xf>
    <xf numFmtId="177" fontId="12" fillId="0" borderId="2" xfId="5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0" fontId="10" fillId="3" borderId="18" xfId="51" applyFont="1" applyFill="1" applyBorder="1"/>
    <xf numFmtId="49" fontId="10" fillId="3" borderId="19" xfId="52" applyNumberFormat="1" applyFont="1" applyFill="1" applyBorder="1" applyAlignment="1">
      <alignment horizontal="center" vertical="center"/>
    </xf>
    <xf numFmtId="49" fontId="10" fillId="3" borderId="19" xfId="52" applyNumberFormat="1" applyFont="1" applyFill="1" applyBorder="1" applyAlignment="1">
      <alignment horizontal="right" vertical="center"/>
    </xf>
    <xf numFmtId="49" fontId="10" fillId="3" borderId="20" xfId="52" applyNumberFormat="1" applyFont="1" applyFill="1" applyBorder="1" applyAlignment="1">
      <alignment horizontal="right" vertical="center"/>
    </xf>
    <xf numFmtId="0" fontId="10" fillId="3" borderId="6" xfId="51" applyFont="1" applyFill="1" applyBorder="1" applyAlignment="1">
      <alignment horizontal="center"/>
    </xf>
    <xf numFmtId="49" fontId="10" fillId="3" borderId="21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0" fontId="10" fillId="3" borderId="23" xfId="51" applyFont="1" applyFill="1" applyBorder="1"/>
    <xf numFmtId="49" fontId="10" fillId="3" borderId="24" xfId="51" applyNumberFormat="1" applyFont="1" applyFill="1" applyBorder="1" applyAlignment="1">
      <alignment horizontal="center"/>
    </xf>
    <xf numFmtId="49" fontId="10" fillId="3" borderId="24" xfId="51" applyNumberFormat="1" applyFont="1" applyFill="1" applyBorder="1" applyAlignment="1">
      <alignment horizontal="right"/>
    </xf>
    <xf numFmtId="49" fontId="10" fillId="3" borderId="24" xfId="51" applyNumberFormat="1" applyFont="1" applyFill="1" applyBorder="1" applyAlignment="1">
      <alignment horizontal="right" vertical="center"/>
    </xf>
    <xf numFmtId="49" fontId="10" fillId="3" borderId="25" xfId="51" applyNumberFormat="1" applyFont="1" applyFill="1" applyBorder="1" applyAlignment="1">
      <alignment horizontal="right" vertical="center"/>
    </xf>
    <xf numFmtId="0" fontId="10" fillId="3" borderId="26" xfId="5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14" fontId="11" fillId="3" borderId="0" xfId="51" applyNumberFormat="1" applyFont="1" applyFill="1"/>
    <xf numFmtId="14" fontId="11" fillId="3" borderId="0" xfId="51" applyNumberFormat="1" applyFont="1" applyFill="1" applyAlignment="1">
      <alignment horizontal="center"/>
    </xf>
    <xf numFmtId="0" fontId="15" fillId="0" borderId="0" xfId="49" applyAlignment="1">
      <alignment horizontal="left" vertical="center"/>
    </xf>
    <xf numFmtId="0" fontId="16" fillId="0" borderId="29" xfId="49" applyFont="1" applyBorder="1" applyAlignment="1">
      <alignment horizontal="center" vertical="top"/>
    </xf>
    <xf numFmtId="0" fontId="17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9" fillId="0" borderId="31" xfId="49" applyFont="1" applyBorder="1">
      <alignment vertical="center"/>
    </xf>
    <xf numFmtId="0" fontId="17" fillId="0" borderId="31" xfId="49" applyFont="1" applyBorder="1">
      <alignment vertical="center"/>
    </xf>
    <xf numFmtId="0" fontId="19" fillId="0" borderId="31" xfId="49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center" vertical="center"/>
    </xf>
    <xf numFmtId="0" fontId="17" fillId="0" borderId="33" xfId="49" applyFont="1" applyBorder="1">
      <alignment vertical="center"/>
    </xf>
    <xf numFmtId="0" fontId="18" fillId="0" borderId="19" xfId="49" applyFont="1" applyBorder="1" applyAlignment="1">
      <alignment horizontal="center" vertical="center"/>
    </xf>
    <xf numFmtId="0" fontId="17" fillId="0" borderId="19" xfId="49" applyFont="1" applyBorder="1">
      <alignment vertical="center"/>
    </xf>
    <xf numFmtId="58" fontId="19" fillId="0" borderId="19" xfId="49" applyNumberFormat="1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/>
    </xf>
    <xf numFmtId="0" fontId="18" fillId="0" borderId="19" xfId="49" applyFont="1" applyBorder="1" applyAlignment="1">
      <alignment horizontal="right" vertical="center"/>
    </xf>
    <xf numFmtId="0" fontId="17" fillId="0" borderId="19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7" fillId="0" borderId="35" xfId="49" applyFont="1" applyBorder="1">
      <alignment vertical="center"/>
    </xf>
    <xf numFmtId="0" fontId="18" fillId="0" borderId="36" xfId="49" applyFont="1" applyBorder="1" applyAlignment="1">
      <alignment horizontal="right" vertical="center"/>
    </xf>
    <xf numFmtId="0" fontId="17" fillId="0" borderId="36" xfId="49" applyFont="1" applyBorder="1">
      <alignment vertical="center"/>
    </xf>
    <xf numFmtId="0" fontId="19" fillId="0" borderId="36" xfId="49" applyFont="1" applyBorder="1">
      <alignment vertical="center"/>
    </xf>
    <xf numFmtId="0" fontId="19" fillId="0" borderId="36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7" fillId="0" borderId="0" xfId="49" applyFont="1">
      <alignment vertical="center"/>
    </xf>
    <xf numFmtId="0" fontId="19" fillId="0" borderId="0" xfId="49" applyFont="1">
      <alignment vertical="center"/>
    </xf>
    <xf numFmtId="0" fontId="19" fillId="0" borderId="0" xfId="49" applyFont="1" applyAlignment="1">
      <alignment horizontal="left" vertical="center"/>
    </xf>
    <xf numFmtId="0" fontId="17" fillId="0" borderId="30" xfId="49" applyFont="1" applyBorder="1">
      <alignment vertical="center"/>
    </xf>
    <xf numFmtId="0" fontId="19" fillId="0" borderId="38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9" fillId="0" borderId="19" xfId="49" applyFont="1" applyBorder="1">
      <alignment vertical="center"/>
    </xf>
    <xf numFmtId="0" fontId="19" fillId="0" borderId="2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/>
    </xf>
    <xf numFmtId="0" fontId="14" fillId="0" borderId="43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4" fillId="0" borderId="42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 wrapText="1"/>
    </xf>
    <xf numFmtId="0" fontId="19" fillId="0" borderId="19" xfId="49" applyFont="1" applyBorder="1" applyAlignment="1">
      <alignment horizontal="left" vertical="center" wrapText="1"/>
    </xf>
    <xf numFmtId="0" fontId="19" fillId="0" borderId="34" xfId="49" applyFont="1" applyBorder="1" applyAlignment="1">
      <alignment horizontal="left" vertical="center" wrapText="1"/>
    </xf>
    <xf numFmtId="0" fontId="17" fillId="0" borderId="35" xfId="49" applyFont="1" applyBorder="1" applyAlignment="1">
      <alignment horizontal="left" vertical="center"/>
    </xf>
    <xf numFmtId="0" fontId="15" fillId="0" borderId="36" xfId="49" applyBorder="1" applyAlignment="1">
      <alignment horizontal="center" vertical="center"/>
    </xf>
    <xf numFmtId="0" fontId="15" fillId="0" borderId="37" xfId="49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7" fillId="0" borderId="45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5" fillId="0" borderId="43" xfId="49" applyBorder="1" applyAlignment="1">
      <alignment horizontal="left" vertical="center"/>
    </xf>
    <xf numFmtId="0" fontId="15" fillId="0" borderId="41" xfId="49" applyBorder="1" applyAlignment="1">
      <alignment horizontal="left" vertical="center"/>
    </xf>
    <xf numFmtId="0" fontId="15" fillId="0" borderId="42" xfId="49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58" fontId="19" fillId="0" borderId="36" xfId="49" applyNumberFormat="1" applyFont="1" applyBorder="1">
      <alignment vertical="center"/>
    </xf>
    <xf numFmtId="0" fontId="17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/>
    </xf>
    <xf numFmtId="0" fontId="11" fillId="3" borderId="10" xfId="49" applyFont="1" applyFill="1" applyBorder="1" applyAlignment="1">
      <alignment horizontal="left" vertical="center"/>
    </xf>
    <xf numFmtId="0" fontId="11" fillId="3" borderId="50" xfId="49" applyFont="1" applyFill="1" applyBorder="1" applyAlignment="1">
      <alignment horizontal="center" vertical="center"/>
    </xf>
    <xf numFmtId="0" fontId="12" fillId="0" borderId="14" xfId="5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6" xfId="52" applyFont="1" applyFill="1" applyBorder="1" applyAlignment="1">
      <alignment horizontal="center" vertical="center"/>
    </xf>
    <xf numFmtId="0" fontId="12" fillId="0" borderId="51" xfId="50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14" fontId="12" fillId="0" borderId="2" xfId="50" applyNumberFormat="1" applyFont="1" applyFill="1" applyBorder="1" applyAlignment="1">
      <alignment horizontal="center" vertical="center"/>
    </xf>
    <xf numFmtId="49" fontId="10" fillId="3" borderId="52" xfId="52" applyNumberFormat="1" applyFont="1" applyFill="1" applyBorder="1" applyAlignment="1">
      <alignment horizontal="center" vertical="center"/>
    </xf>
    <xf numFmtId="49" fontId="10" fillId="3" borderId="53" xfId="51" applyNumberFormat="1" applyFont="1" applyFill="1" applyBorder="1" applyAlignment="1">
      <alignment horizontal="center"/>
    </xf>
    <xf numFmtId="0" fontId="10" fillId="3" borderId="54" xfId="51" applyFont="1" applyFill="1" applyBorder="1" applyAlignment="1">
      <alignment horizontal="center"/>
    </xf>
    <xf numFmtId="49" fontId="10" fillId="3" borderId="55" xfId="51" applyNumberFormat="1" applyFont="1" applyFill="1" applyBorder="1" applyAlignment="1">
      <alignment horizontal="center"/>
    </xf>
    <xf numFmtId="0" fontId="10" fillId="3" borderId="0" xfId="51" applyFont="1" applyFill="1" applyAlignment="1">
      <alignment vertical="top"/>
    </xf>
    <xf numFmtId="0" fontId="11" fillId="3" borderId="10" xfId="49" applyFont="1" applyFill="1" applyBorder="1">
      <alignment vertical="center"/>
    </xf>
    <xf numFmtId="0" fontId="11" fillId="3" borderId="3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1" fillId="3" borderId="4" xfId="5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6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0" fontId="21" fillId="0" borderId="29" xfId="49" applyFont="1" applyBorder="1" applyAlignment="1">
      <alignment horizontal="center" vertical="top"/>
    </xf>
    <xf numFmtId="0" fontId="20" fillId="0" borderId="57" xfId="49" applyFont="1" applyBorder="1" applyAlignment="1">
      <alignment horizontal="left" vertical="center"/>
    </xf>
    <xf numFmtId="0" fontId="18" fillId="0" borderId="58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14" fillId="0" borderId="58" xfId="49" applyFont="1" applyBorder="1" applyAlignment="1">
      <alignment horizontal="left" vertical="center"/>
    </xf>
    <xf numFmtId="0" fontId="15" fillId="0" borderId="58" xfId="49" applyFont="1" applyBorder="1" applyAlignment="1">
      <alignment horizontal="center" vertical="center"/>
    </xf>
    <xf numFmtId="0" fontId="15" fillId="0" borderId="58" xfId="49" applyBorder="1" applyAlignment="1">
      <alignment horizontal="center" vertical="center"/>
    </xf>
    <xf numFmtId="0" fontId="15" fillId="0" borderId="59" xfId="49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32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14" fillId="0" borderId="33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14" fontId="18" fillId="0" borderId="19" xfId="49" applyNumberFormat="1" applyFont="1" applyBorder="1" applyAlignment="1">
      <alignment horizontal="center" vertical="center"/>
    </xf>
    <xf numFmtId="14" fontId="18" fillId="0" borderId="34" xfId="49" applyNumberFormat="1" applyFont="1" applyBorder="1" applyAlignment="1">
      <alignment horizontal="center" vertical="center"/>
    </xf>
    <xf numFmtId="0" fontId="14" fillId="0" borderId="33" xfId="49" applyFont="1" applyBorder="1">
      <alignment vertical="center"/>
    </xf>
    <xf numFmtId="0" fontId="18" fillId="0" borderId="19" xfId="49" applyFont="1" applyBorder="1">
      <alignment vertical="center"/>
    </xf>
    <xf numFmtId="0" fontId="18" fillId="0" borderId="34" xfId="49" applyFont="1" applyBorder="1">
      <alignment vertical="center"/>
    </xf>
    <xf numFmtId="0" fontId="14" fillId="0" borderId="19" xfId="49" applyFont="1" applyBorder="1">
      <alignment vertical="center"/>
    </xf>
    <xf numFmtId="0" fontId="18" fillId="0" borderId="20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5" fillId="0" borderId="19" xfId="49" applyBorder="1">
      <alignment vertical="center"/>
    </xf>
    <xf numFmtId="0" fontId="14" fillId="0" borderId="35" xfId="49" applyFont="1" applyBorder="1">
      <alignment vertical="center"/>
    </xf>
    <xf numFmtId="0" fontId="18" fillId="0" borderId="36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14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14" fontId="18" fillId="0" borderId="36" xfId="49" applyNumberFormat="1" applyFont="1" applyBorder="1" applyAlignment="1">
      <alignment horizontal="center" vertical="center"/>
    </xf>
    <xf numFmtId="14" fontId="18" fillId="0" borderId="37" xfId="49" applyNumberFormat="1" applyFont="1" applyBorder="1" applyAlignment="1">
      <alignment horizontal="center" vertical="center"/>
    </xf>
    <xf numFmtId="0" fontId="18" fillId="0" borderId="36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4" fillId="0" borderId="60" xfId="49" applyFont="1" applyBorder="1" applyAlignment="1">
      <alignment horizontal="left" vertical="center"/>
    </xf>
    <xf numFmtId="0" fontId="14" fillId="0" borderId="44" xfId="49" applyFont="1" applyBorder="1" applyAlignment="1">
      <alignment horizontal="left" vertical="center"/>
    </xf>
    <xf numFmtId="0" fontId="14" fillId="0" borderId="61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0" fillId="0" borderId="64" xfId="49" applyFont="1" applyBorder="1" applyAlignment="1">
      <alignment horizontal="left" vertical="center"/>
    </xf>
    <xf numFmtId="0" fontId="14" fillId="0" borderId="65" xfId="49" applyFont="1" applyBorder="1">
      <alignment vertical="center"/>
    </xf>
    <xf numFmtId="0" fontId="15" fillId="0" borderId="66" xfId="49" applyBorder="1" applyAlignment="1">
      <alignment horizontal="left" vertical="center"/>
    </xf>
    <xf numFmtId="0" fontId="18" fillId="0" borderId="66" xfId="49" applyFont="1" applyBorder="1" applyAlignment="1">
      <alignment horizontal="left" vertical="center"/>
    </xf>
    <xf numFmtId="0" fontId="15" fillId="0" borderId="66" xfId="49" applyBorder="1">
      <alignment vertical="center"/>
    </xf>
    <xf numFmtId="0" fontId="14" fillId="0" borderId="66" xfId="49" applyFont="1" applyBorder="1">
      <alignment vertical="center"/>
    </xf>
    <xf numFmtId="0" fontId="18" fillId="0" borderId="67" xfId="49" applyFont="1" applyBorder="1" applyAlignment="1">
      <alignment horizontal="left" vertical="center"/>
    </xf>
    <xf numFmtId="0" fontId="15" fillId="0" borderId="19" xfId="49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4" fillId="0" borderId="65" xfId="49" applyFont="1" applyBorder="1" applyAlignment="1">
      <alignment horizontal="center" vertical="center"/>
    </xf>
    <xf numFmtId="0" fontId="18" fillId="0" borderId="66" xfId="49" applyFont="1" applyBorder="1" applyAlignment="1">
      <alignment horizontal="center" vertical="center"/>
    </xf>
    <xf numFmtId="0" fontId="14" fillId="0" borderId="66" xfId="49" applyFont="1" applyBorder="1" applyAlignment="1">
      <alignment horizontal="center" vertical="center"/>
    </xf>
    <xf numFmtId="0" fontId="15" fillId="0" borderId="66" xfId="49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5" fillId="0" borderId="19" xfId="49" applyBorder="1" applyAlignment="1">
      <alignment horizontal="center" vertical="center"/>
    </xf>
    <xf numFmtId="0" fontId="14" fillId="0" borderId="0" xfId="49" applyFont="1">
      <alignment vertical="center"/>
    </xf>
    <xf numFmtId="0" fontId="14" fillId="0" borderId="46" xfId="49" applyFont="1" applyBorder="1" applyAlignment="1">
      <alignment horizontal="left" vertical="center" wrapText="1"/>
    </xf>
    <xf numFmtId="0" fontId="14" fillId="0" borderId="47" xfId="49" applyFont="1" applyBorder="1" applyAlignment="1">
      <alignment horizontal="left" vertical="center" wrapText="1"/>
    </xf>
    <xf numFmtId="0" fontId="14" fillId="0" borderId="48" xfId="49" applyFont="1" applyBorder="1" applyAlignment="1">
      <alignment horizontal="left" vertical="center" wrapText="1"/>
    </xf>
    <xf numFmtId="0" fontId="14" fillId="0" borderId="65" xfId="49" applyFont="1" applyBorder="1" applyAlignment="1">
      <alignment horizontal="left" vertical="center"/>
    </xf>
    <xf numFmtId="0" fontId="14" fillId="0" borderId="66" xfId="49" applyFont="1" applyBorder="1" applyAlignment="1">
      <alignment horizontal="left" vertical="center"/>
    </xf>
    <xf numFmtId="0" fontId="14" fillId="0" borderId="67" xfId="49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 wrapText="1"/>
    </xf>
    <xf numFmtId="0" fontId="18" fillId="0" borderId="33" xfId="49" applyFont="1" applyBorder="1" applyAlignment="1">
      <alignment horizontal="left" vertical="center"/>
    </xf>
    <xf numFmtId="9" fontId="18" fillId="0" borderId="19" xfId="49" applyNumberFormat="1" applyFont="1" applyBorder="1" applyAlignment="1">
      <alignment horizontal="center" vertical="center"/>
    </xf>
    <xf numFmtId="0" fontId="23" fillId="0" borderId="34" xfId="49" applyFont="1" applyBorder="1" applyAlignment="1">
      <alignment horizontal="left" vertical="center" wrapText="1"/>
    </xf>
    <xf numFmtId="0" fontId="23" fillId="0" borderId="34" xfId="49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9" fontId="18" fillId="0" borderId="47" xfId="49" applyNumberFormat="1" applyFont="1" applyBorder="1" applyAlignment="1">
      <alignment horizontal="left" vertical="center"/>
    </xf>
    <xf numFmtId="9" fontId="18" fillId="0" borderId="48" xfId="49" applyNumberFormat="1" applyFont="1" applyBorder="1" applyAlignment="1">
      <alignment horizontal="left" vertical="center"/>
    </xf>
    <xf numFmtId="0" fontId="17" fillId="0" borderId="65" xfId="49" applyFont="1" applyBorder="1" applyAlignment="1">
      <alignment horizontal="left" vertical="center"/>
    </xf>
    <xf numFmtId="0" fontId="17" fillId="0" borderId="66" xfId="49" applyFont="1" applyBorder="1" applyAlignment="1">
      <alignment horizontal="left" vertical="center"/>
    </xf>
    <xf numFmtId="0" fontId="17" fillId="0" borderId="67" xfId="49" applyFont="1" applyBorder="1" applyAlignment="1">
      <alignment horizontal="left" vertical="center"/>
    </xf>
    <xf numFmtId="0" fontId="17" fillId="0" borderId="69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70" xfId="49" applyFont="1" applyBorder="1" applyAlignment="1">
      <alignment horizontal="left" vertical="center"/>
    </xf>
    <xf numFmtId="0" fontId="18" fillId="0" borderId="71" xfId="49" applyFont="1" applyBorder="1" applyAlignment="1">
      <alignment horizontal="left" vertical="center"/>
    </xf>
    <xf numFmtId="0" fontId="18" fillId="0" borderId="72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14" fillId="0" borderId="47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20" fillId="0" borderId="57" xfId="49" applyFont="1" applyBorder="1">
      <alignment vertical="center"/>
    </xf>
    <xf numFmtId="0" fontId="24" fillId="0" borderId="63" xfId="49" applyFont="1" applyBorder="1" applyAlignment="1">
      <alignment horizontal="center" vertical="center"/>
    </xf>
    <xf numFmtId="0" fontId="20" fillId="0" borderId="58" xfId="49" applyFont="1" applyBorder="1">
      <alignment vertical="center"/>
    </xf>
    <xf numFmtId="0" fontId="18" fillId="0" borderId="73" xfId="49" applyFont="1" applyBorder="1">
      <alignment vertical="center"/>
    </xf>
    <xf numFmtId="0" fontId="20" fillId="0" borderId="73" xfId="49" applyFont="1" applyBorder="1">
      <alignment vertical="center"/>
    </xf>
    <xf numFmtId="58" fontId="15" fillId="0" borderId="58" xfId="49" applyNumberFormat="1" applyBorder="1">
      <alignment vertical="center"/>
    </xf>
    <xf numFmtId="0" fontId="20" fillId="0" borderId="44" xfId="49" applyFont="1" applyBorder="1" applyAlignment="1">
      <alignment horizontal="center" vertical="center"/>
    </xf>
    <xf numFmtId="0" fontId="20" fillId="0" borderId="74" xfId="49" applyFont="1" applyBorder="1" applyAlignment="1">
      <alignment horizontal="center" vertical="center"/>
    </xf>
    <xf numFmtId="0" fontId="18" fillId="0" borderId="73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0" fontId="18" fillId="0" borderId="60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15" fillId="0" borderId="73" xfId="49" applyBorder="1">
      <alignment vertical="center"/>
    </xf>
    <xf numFmtId="0" fontId="25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1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4" borderId="2" xfId="0" applyFont="1" applyFill="1" applyBorder="1"/>
    <xf numFmtId="0" fontId="26" fillId="0" borderId="79" xfId="0" applyFont="1" applyBorder="1"/>
    <xf numFmtId="0" fontId="0" fillId="0" borderId="51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0" borderId="82" xfId="0" applyBorder="1"/>
    <xf numFmtId="0" fontId="0" fillId="5" borderId="0" xfId="0" applyFill="1"/>
    <xf numFmtId="0" fontId="12" fillId="0" borderId="2" xfId="5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246530</xdr:rowOff>
    </xdr:from>
    <xdr:to>
      <xdr:col>11</xdr:col>
      <xdr:colOff>21151</xdr:colOff>
      <xdr:row>60</xdr:row>
      <xdr:rowOff>70587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9040"/>
        <a:stretch>
          <a:fillRect/>
        </a:stretch>
      </xdr:blipFill>
      <xdr:spPr>
        <a:xfrm>
          <a:off x="0" y="246380"/>
          <a:ext cx="8726805" cy="11787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137582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73375" y="629412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137582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22575" y="629412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137582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46375" y="629412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137582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73375" y="629412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137582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73375" y="629412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247650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0975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247650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70175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247650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3975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247650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20975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247650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20975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323849</xdr:rowOff>
    </xdr:from>
    <xdr:to>
      <xdr:col>11</xdr:col>
      <xdr:colOff>28574</xdr:colOff>
      <xdr:row>55</xdr:row>
      <xdr:rowOff>155612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7710"/>
        <a:stretch>
          <a:fillRect/>
        </a:stretch>
      </xdr:blipFill>
      <xdr:spPr>
        <a:xfrm>
          <a:off x="0" y="323215"/>
          <a:ext cx="8276590" cy="11198225"/>
        </a:xfrm>
        <a:prstGeom prst="rect">
          <a:avLst/>
        </a:prstGeom>
      </xdr:spPr>
    </xdr:pic>
    <xdr:clientData/>
  </xdr:twoCellAnchor>
  <xdr:twoCellAnchor editAs="oneCell">
    <xdr:from>
      <xdr:col>10</xdr:col>
      <xdr:colOff>866776</xdr:colOff>
      <xdr:row>0</xdr:row>
      <xdr:rowOff>323849</xdr:rowOff>
    </xdr:from>
    <xdr:to>
      <xdr:col>21</xdr:col>
      <xdr:colOff>229433</xdr:colOff>
      <xdr:row>53</xdr:row>
      <xdr:rowOff>102567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t="7390"/>
        <a:stretch>
          <a:fillRect/>
        </a:stretch>
      </xdr:blipFill>
      <xdr:spPr>
        <a:xfrm>
          <a:off x="8191500" y="323215"/>
          <a:ext cx="8001635" cy="107829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232832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27885" y="666369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232832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77085" y="555498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232832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00885" y="555498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232832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27885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232832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27885" y="666369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28574</xdr:rowOff>
    </xdr:from>
    <xdr:to>
      <xdr:col>6</xdr:col>
      <xdr:colOff>527050</xdr:colOff>
      <xdr:row>58</xdr:row>
      <xdr:rowOff>95249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3315"/>
          <a:ext cx="8318500" cy="623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2" t="s">
        <v>0</v>
      </c>
      <c r="C2" s="323"/>
      <c r="D2" s="323"/>
      <c r="E2" s="323"/>
      <c r="F2" s="323"/>
      <c r="G2" s="323"/>
      <c r="H2" s="323"/>
      <c r="I2" s="324"/>
    </row>
    <row r="3" ht="27.95" customHeight="1" spans="2:9">
      <c r="B3" s="325"/>
      <c r="C3" s="326"/>
      <c r="D3" s="327" t="s">
        <v>1</v>
      </c>
      <c r="E3" s="328"/>
      <c r="F3" s="329" t="s">
        <v>2</v>
      </c>
      <c r="G3" s="330"/>
      <c r="H3" s="327" t="s">
        <v>3</v>
      </c>
      <c r="I3" s="331"/>
    </row>
    <row r="4" ht="27.95" customHeight="1" spans="2:9">
      <c r="B4" s="325" t="s">
        <v>4</v>
      </c>
      <c r="C4" s="326" t="s">
        <v>5</v>
      </c>
      <c r="D4" s="326" t="s">
        <v>6</v>
      </c>
      <c r="E4" s="326" t="s">
        <v>7</v>
      </c>
      <c r="F4" s="332" t="s">
        <v>6</v>
      </c>
      <c r="G4" s="332" t="s">
        <v>7</v>
      </c>
      <c r="H4" s="326" t="s">
        <v>6</v>
      </c>
      <c r="I4" s="333" t="s">
        <v>7</v>
      </c>
    </row>
    <row r="5" ht="27.95" customHeight="1" spans="2:9">
      <c r="B5" s="334" t="s">
        <v>8</v>
      </c>
      <c r="C5" s="11">
        <v>13</v>
      </c>
      <c r="D5" s="11">
        <v>0</v>
      </c>
      <c r="E5" s="11">
        <v>1</v>
      </c>
      <c r="F5" s="335">
        <v>0</v>
      </c>
      <c r="G5" s="335">
        <v>1</v>
      </c>
      <c r="H5" s="11">
        <v>1</v>
      </c>
      <c r="I5" s="336">
        <v>2</v>
      </c>
    </row>
    <row r="6" ht="27.95" customHeight="1" spans="2:9">
      <c r="B6" s="334" t="s">
        <v>9</v>
      </c>
      <c r="C6" s="11">
        <v>20</v>
      </c>
      <c r="D6" s="11">
        <v>0</v>
      </c>
      <c r="E6" s="11">
        <v>1</v>
      </c>
      <c r="F6" s="335">
        <v>1</v>
      </c>
      <c r="G6" s="335">
        <v>2</v>
      </c>
      <c r="H6" s="11">
        <v>2</v>
      </c>
      <c r="I6" s="336">
        <v>3</v>
      </c>
    </row>
    <row r="7" ht="27.95" customHeight="1" spans="2:9">
      <c r="B7" s="334" t="s">
        <v>10</v>
      </c>
      <c r="C7" s="11">
        <v>32</v>
      </c>
      <c r="D7" s="11">
        <v>0</v>
      </c>
      <c r="E7" s="11">
        <v>1</v>
      </c>
      <c r="F7" s="335">
        <v>2</v>
      </c>
      <c r="G7" s="335">
        <v>3</v>
      </c>
      <c r="H7" s="11">
        <v>3</v>
      </c>
      <c r="I7" s="336">
        <v>4</v>
      </c>
    </row>
    <row r="8" ht="27.95" customHeight="1" spans="2:9">
      <c r="B8" s="334" t="s">
        <v>11</v>
      </c>
      <c r="C8" s="11">
        <v>50</v>
      </c>
      <c r="D8" s="11">
        <v>1</v>
      </c>
      <c r="E8" s="11">
        <v>2</v>
      </c>
      <c r="F8" s="335">
        <v>3</v>
      </c>
      <c r="G8" s="335">
        <v>4</v>
      </c>
      <c r="H8" s="11">
        <v>5</v>
      </c>
      <c r="I8" s="336">
        <v>6</v>
      </c>
    </row>
    <row r="9" ht="27.95" customHeight="1" spans="2:9">
      <c r="B9" s="334" t="s">
        <v>12</v>
      </c>
      <c r="C9" s="11">
        <v>80</v>
      </c>
      <c r="D9" s="11">
        <v>2</v>
      </c>
      <c r="E9" s="11">
        <v>3</v>
      </c>
      <c r="F9" s="335">
        <v>5</v>
      </c>
      <c r="G9" s="335">
        <v>6</v>
      </c>
      <c r="H9" s="11">
        <v>7</v>
      </c>
      <c r="I9" s="336">
        <v>8</v>
      </c>
    </row>
    <row r="10" ht="27.95" customHeight="1" spans="2:9">
      <c r="B10" s="334" t="s">
        <v>13</v>
      </c>
      <c r="C10" s="11">
        <v>125</v>
      </c>
      <c r="D10" s="11">
        <v>3</v>
      </c>
      <c r="E10" s="11">
        <v>4</v>
      </c>
      <c r="F10" s="335">
        <v>7</v>
      </c>
      <c r="G10" s="335">
        <v>8</v>
      </c>
      <c r="H10" s="11">
        <v>10</v>
      </c>
      <c r="I10" s="336">
        <v>11</v>
      </c>
    </row>
    <row r="11" ht="27.95" customHeight="1" spans="2:9">
      <c r="B11" s="334" t="s">
        <v>14</v>
      </c>
      <c r="C11" s="11">
        <v>200</v>
      </c>
      <c r="D11" s="11">
        <v>5</v>
      </c>
      <c r="E11" s="11">
        <v>6</v>
      </c>
      <c r="F11" s="335">
        <v>10</v>
      </c>
      <c r="G11" s="335">
        <v>11</v>
      </c>
      <c r="H11" s="11">
        <v>14</v>
      </c>
      <c r="I11" s="336">
        <v>15</v>
      </c>
    </row>
    <row r="12" ht="27.95" customHeight="1" spans="2:9">
      <c r="B12" s="337" t="s">
        <v>15</v>
      </c>
      <c r="C12" s="338">
        <v>315</v>
      </c>
      <c r="D12" s="338">
        <v>7</v>
      </c>
      <c r="E12" s="338">
        <v>8</v>
      </c>
      <c r="F12" s="339">
        <v>14</v>
      </c>
      <c r="G12" s="339">
        <v>15</v>
      </c>
      <c r="H12" s="338">
        <v>21</v>
      </c>
      <c r="I12" s="340">
        <v>22</v>
      </c>
    </row>
    <row r="14" spans="2:9">
      <c r="B14" s="341" t="s">
        <v>16</v>
      </c>
      <c r="C14" s="341"/>
      <c r="D14" s="3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G16" sqref="G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248</v>
      </c>
      <c r="B2" s="5" t="s">
        <v>210</v>
      </c>
      <c r="C2" s="5" t="s">
        <v>206</v>
      </c>
      <c r="D2" s="5" t="s">
        <v>207</v>
      </c>
      <c r="E2" s="5" t="s">
        <v>208</v>
      </c>
      <c r="F2" s="5" t="s">
        <v>209</v>
      </c>
      <c r="G2" s="26" t="s">
        <v>261</v>
      </c>
      <c r="H2" s="27"/>
      <c r="I2" s="28"/>
      <c r="J2" s="26" t="s">
        <v>262</v>
      </c>
      <c r="K2" s="27"/>
      <c r="L2" s="28"/>
      <c r="M2" s="26" t="s">
        <v>263</v>
      </c>
      <c r="N2" s="27"/>
      <c r="O2" s="28"/>
      <c r="P2" s="26" t="s">
        <v>264</v>
      </c>
      <c r="Q2" s="27"/>
      <c r="R2" s="28"/>
      <c r="S2" s="27" t="s">
        <v>265</v>
      </c>
      <c r="T2" s="27"/>
      <c r="U2" s="28"/>
      <c r="V2" s="21" t="s">
        <v>253</v>
      </c>
      <c r="W2" s="21" t="s">
        <v>220</v>
      </c>
    </row>
    <row r="3" s="1" customFormat="1" ht="16.5" spans="1:23">
      <c r="A3" s="8"/>
      <c r="B3" s="29"/>
      <c r="C3" s="29"/>
      <c r="D3" s="29"/>
      <c r="E3" s="29"/>
      <c r="F3" s="29"/>
      <c r="G3" s="4" t="s">
        <v>266</v>
      </c>
      <c r="H3" s="4" t="s">
        <v>29</v>
      </c>
      <c r="I3" s="4" t="s">
        <v>210</v>
      </c>
      <c r="J3" s="4" t="s">
        <v>266</v>
      </c>
      <c r="K3" s="4" t="s">
        <v>29</v>
      </c>
      <c r="L3" s="4" t="s">
        <v>210</v>
      </c>
      <c r="M3" s="4" t="s">
        <v>266</v>
      </c>
      <c r="N3" s="4" t="s">
        <v>29</v>
      </c>
      <c r="O3" s="4" t="s">
        <v>210</v>
      </c>
      <c r="P3" s="4" t="s">
        <v>266</v>
      </c>
      <c r="Q3" s="4" t="s">
        <v>29</v>
      </c>
      <c r="R3" s="4" t="s">
        <v>210</v>
      </c>
      <c r="S3" s="4" t="s">
        <v>266</v>
      </c>
      <c r="T3" s="4" t="s">
        <v>29</v>
      </c>
      <c r="U3" s="4" t="s">
        <v>210</v>
      </c>
      <c r="V3" s="30"/>
      <c r="W3" s="30"/>
    </row>
    <row r="4" spans="1:23">
      <c r="A4" s="31" t="s">
        <v>267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268</v>
      </c>
      <c r="H5" s="27"/>
      <c r="I5" s="28"/>
      <c r="J5" s="26" t="s">
        <v>269</v>
      </c>
      <c r="K5" s="27"/>
      <c r="L5" s="28"/>
      <c r="M5" s="26" t="s">
        <v>270</v>
      </c>
      <c r="N5" s="27"/>
      <c r="O5" s="28"/>
      <c r="P5" s="26" t="s">
        <v>271</v>
      </c>
      <c r="Q5" s="27"/>
      <c r="R5" s="28"/>
      <c r="S5" s="27" t="s">
        <v>272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266</v>
      </c>
      <c r="H6" s="4" t="s">
        <v>29</v>
      </c>
      <c r="I6" s="4" t="s">
        <v>210</v>
      </c>
      <c r="J6" s="4" t="s">
        <v>266</v>
      </c>
      <c r="K6" s="4" t="s">
        <v>29</v>
      </c>
      <c r="L6" s="4" t="s">
        <v>210</v>
      </c>
      <c r="M6" s="4" t="s">
        <v>266</v>
      </c>
      <c r="N6" s="4" t="s">
        <v>29</v>
      </c>
      <c r="O6" s="4" t="s">
        <v>210</v>
      </c>
      <c r="P6" s="4" t="s">
        <v>266</v>
      </c>
      <c r="Q6" s="4" t="s">
        <v>29</v>
      </c>
      <c r="R6" s="4" t="s">
        <v>210</v>
      </c>
      <c r="S6" s="4" t="s">
        <v>266</v>
      </c>
      <c r="T6" s="4" t="s">
        <v>29</v>
      </c>
      <c r="U6" s="4" t="s">
        <v>210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273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274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275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276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277</v>
      </c>
      <c r="B17" s="14"/>
      <c r="C17" s="14"/>
      <c r="D17" s="14"/>
      <c r="E17" s="15"/>
      <c r="F17" s="16"/>
      <c r="G17" s="25"/>
      <c r="H17" s="24"/>
      <c r="I17" s="24"/>
      <c r="J17" s="13" t="s">
        <v>278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279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246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0" t="s">
        <v>281</v>
      </c>
      <c r="B2" s="21" t="s">
        <v>206</v>
      </c>
      <c r="C2" s="21" t="s">
        <v>207</v>
      </c>
      <c r="D2" s="21" t="s">
        <v>208</v>
      </c>
      <c r="E2" s="21" t="s">
        <v>209</v>
      </c>
      <c r="F2" s="21" t="s">
        <v>210</v>
      </c>
      <c r="G2" s="20" t="s">
        <v>282</v>
      </c>
      <c r="H2" s="20" t="s">
        <v>283</v>
      </c>
      <c r="I2" s="20" t="s">
        <v>284</v>
      </c>
      <c r="J2" s="20" t="s">
        <v>283</v>
      </c>
      <c r="K2" s="20" t="s">
        <v>285</v>
      </c>
      <c r="L2" s="20" t="s">
        <v>283</v>
      </c>
      <c r="M2" s="21" t="s">
        <v>253</v>
      </c>
      <c r="N2" s="21" t="s">
        <v>220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2" t="s">
        <v>281</v>
      </c>
      <c r="B4" s="23" t="s">
        <v>286</v>
      </c>
      <c r="C4" s="23" t="s">
        <v>266</v>
      </c>
      <c r="D4" s="23" t="s">
        <v>208</v>
      </c>
      <c r="E4" s="21" t="s">
        <v>209</v>
      </c>
      <c r="F4" s="21" t="s">
        <v>210</v>
      </c>
      <c r="G4" s="20" t="s">
        <v>282</v>
      </c>
      <c r="H4" s="20" t="s">
        <v>283</v>
      </c>
      <c r="I4" s="20" t="s">
        <v>284</v>
      </c>
      <c r="J4" s="20" t="s">
        <v>283</v>
      </c>
      <c r="K4" s="20" t="s">
        <v>285</v>
      </c>
      <c r="L4" s="20" t="s">
        <v>283</v>
      </c>
      <c r="M4" s="21" t="s">
        <v>253</v>
      </c>
      <c r="N4" s="21" t="s">
        <v>220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277</v>
      </c>
      <c r="B11" s="14"/>
      <c r="C11" s="14"/>
      <c r="D11" s="15"/>
      <c r="E11" s="16"/>
      <c r="F11" s="24"/>
      <c r="G11" s="25"/>
      <c r="H11" s="24"/>
      <c r="I11" s="13" t="s">
        <v>278</v>
      </c>
      <c r="J11" s="14"/>
      <c r="K11" s="14"/>
      <c r="L11" s="14"/>
      <c r="M11" s="14"/>
      <c r="N11" s="17"/>
    </row>
    <row r="12" ht="68.25" customHeight="1" spans="1:14">
      <c r="A12" s="18" t="s">
        <v>287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246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288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205</v>
      </c>
      <c r="B2" s="5" t="s">
        <v>210</v>
      </c>
      <c r="C2" s="5" t="s">
        <v>266</v>
      </c>
      <c r="D2" s="5" t="s">
        <v>208</v>
      </c>
      <c r="E2" s="5" t="s">
        <v>209</v>
      </c>
      <c r="F2" s="4" t="s">
        <v>289</v>
      </c>
      <c r="G2" s="4" t="s">
        <v>234</v>
      </c>
      <c r="H2" s="6" t="s">
        <v>235</v>
      </c>
      <c r="I2" s="7" t="s">
        <v>237</v>
      </c>
    </row>
    <row r="3" s="1" customFormat="1" ht="16.5" spans="1:9">
      <c r="A3" s="4"/>
      <c r="B3" s="8"/>
      <c r="C3" s="8"/>
      <c r="D3" s="8"/>
      <c r="E3" s="8"/>
      <c r="F3" s="4" t="s">
        <v>290</v>
      </c>
      <c r="G3" s="4" t="s">
        <v>238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277</v>
      </c>
      <c r="B12" s="14"/>
      <c r="C12" s="14"/>
      <c r="D12" s="15"/>
      <c r="E12" s="16"/>
      <c r="F12" s="13" t="s">
        <v>278</v>
      </c>
      <c r="G12" s="14"/>
      <c r="H12" s="15"/>
      <c r="I12" s="17"/>
    </row>
    <row r="13" ht="39" customHeight="1" spans="1:9">
      <c r="A13" s="18" t="s">
        <v>291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246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85" zoomScaleNormal="85" zoomScalePageLayoutView="125" workbookViewId="0">
      <selection activeCell="M28" sqref="M28"/>
    </sheetView>
  </sheetViews>
  <sheetFormatPr defaultColWidth="10.375" defaultRowHeight="16.5" customHeight="1"/>
  <cols>
    <col min="1" max="9" width="10.375" style="115"/>
    <col min="10" max="10" width="8.875" style="115" customWidth="1"/>
    <col min="11" max="11" width="12" style="115" customWidth="1"/>
    <col min="12" max="16384" width="10.375" style="115"/>
  </cols>
  <sheetData>
    <row r="1" ht="21" spans="1:11">
      <c r="A1" s="215" t="s">
        <v>17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5" spans="1:11">
      <c r="A2" s="216" t="s">
        <v>18</v>
      </c>
      <c r="B2" s="217"/>
      <c r="C2" s="217"/>
      <c r="D2" s="218" t="s">
        <v>19</v>
      </c>
      <c r="E2" s="218"/>
      <c r="F2" s="217"/>
      <c r="G2" s="217"/>
      <c r="H2" s="219" t="s">
        <v>20</v>
      </c>
      <c r="I2" s="220"/>
      <c r="J2" s="221"/>
      <c r="K2" s="222"/>
    </row>
    <row r="3" ht="14.25" spans="1:11">
      <c r="A3" s="223" t="s">
        <v>21</v>
      </c>
      <c r="B3" s="224"/>
      <c r="C3" s="225"/>
      <c r="D3" s="226" t="s">
        <v>22</v>
      </c>
      <c r="E3" s="227"/>
      <c r="F3" s="227"/>
      <c r="G3" s="228"/>
      <c r="H3" s="226" t="s">
        <v>23</v>
      </c>
      <c r="I3" s="227"/>
      <c r="J3" s="227"/>
      <c r="K3" s="228"/>
    </row>
    <row r="4" ht="14.25" spans="1:11">
      <c r="A4" s="229" t="s">
        <v>24</v>
      </c>
      <c r="B4" s="230"/>
      <c r="C4" s="231"/>
      <c r="D4" s="229" t="s">
        <v>25</v>
      </c>
      <c r="E4" s="232"/>
      <c r="F4" s="233"/>
      <c r="G4" s="234"/>
      <c r="H4" s="229" t="s">
        <v>26</v>
      </c>
      <c r="I4" s="232"/>
      <c r="J4" s="230" t="s">
        <v>27</v>
      </c>
      <c r="K4" s="231" t="s">
        <v>28</v>
      </c>
    </row>
    <row r="5" ht="14.25" spans="1:11">
      <c r="A5" s="235" t="s">
        <v>29</v>
      </c>
      <c r="B5" s="230"/>
      <c r="C5" s="231"/>
      <c r="D5" s="229" t="s">
        <v>30</v>
      </c>
      <c r="E5" s="232"/>
      <c r="F5" s="233"/>
      <c r="G5" s="234"/>
      <c r="H5" s="229" t="s">
        <v>31</v>
      </c>
      <c r="I5" s="232"/>
      <c r="J5" s="230" t="s">
        <v>27</v>
      </c>
      <c r="K5" s="231" t="s">
        <v>28</v>
      </c>
    </row>
    <row r="6" ht="14.25" spans="1:11">
      <c r="A6" s="229" t="s">
        <v>32</v>
      </c>
      <c r="B6" s="236"/>
      <c r="C6" s="237"/>
      <c r="D6" s="235" t="s">
        <v>33</v>
      </c>
      <c r="E6" s="238"/>
      <c r="F6" s="233"/>
      <c r="G6" s="234"/>
      <c r="H6" s="229" t="s">
        <v>34</v>
      </c>
      <c r="I6" s="232"/>
      <c r="J6" s="230" t="s">
        <v>27</v>
      </c>
      <c r="K6" s="231" t="s">
        <v>28</v>
      </c>
    </row>
    <row r="7" ht="14.25" spans="1:11">
      <c r="A7" s="229" t="s">
        <v>35</v>
      </c>
      <c r="B7" s="239"/>
      <c r="C7" s="240"/>
      <c r="D7" s="235" t="s">
        <v>36</v>
      </c>
      <c r="E7" s="241"/>
      <c r="F7" s="233"/>
      <c r="G7" s="234"/>
      <c r="H7" s="229" t="s">
        <v>37</v>
      </c>
      <c r="I7" s="232"/>
      <c r="J7" s="230" t="s">
        <v>27</v>
      </c>
      <c r="K7" s="231" t="s">
        <v>28</v>
      </c>
    </row>
    <row r="8" ht="15" spans="1:11">
      <c r="A8" s="242"/>
      <c r="B8" s="243"/>
      <c r="C8" s="244"/>
      <c r="D8" s="245" t="s">
        <v>38</v>
      </c>
      <c r="E8" s="246"/>
      <c r="F8" s="247"/>
      <c r="G8" s="248"/>
      <c r="H8" s="245" t="s">
        <v>39</v>
      </c>
      <c r="I8" s="246"/>
      <c r="J8" s="249" t="s">
        <v>27</v>
      </c>
      <c r="K8" s="250" t="s">
        <v>28</v>
      </c>
    </row>
    <row r="9" ht="15" spans="1:11">
      <c r="A9" s="251" t="s">
        <v>40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ht="15" spans="1:11">
      <c r="A10" s="254" t="s">
        <v>41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ht="14.25" spans="1:11">
      <c r="A11" s="257" t="s">
        <v>42</v>
      </c>
      <c r="B11" s="258" t="s">
        <v>43</v>
      </c>
      <c r="C11" s="259" t="s">
        <v>44</v>
      </c>
      <c r="D11" s="260"/>
      <c r="E11" s="261" t="s">
        <v>45</v>
      </c>
      <c r="F11" s="258" t="s">
        <v>43</v>
      </c>
      <c r="G11" s="259" t="s">
        <v>44</v>
      </c>
      <c r="H11" s="259" t="s">
        <v>46</v>
      </c>
      <c r="I11" s="261" t="s">
        <v>47</v>
      </c>
      <c r="J11" s="258" t="s">
        <v>43</v>
      </c>
      <c r="K11" s="262" t="s">
        <v>44</v>
      </c>
    </row>
    <row r="12" ht="14.25" spans="1:11">
      <c r="A12" s="235" t="s">
        <v>48</v>
      </c>
      <c r="B12" s="263" t="s">
        <v>43</v>
      </c>
      <c r="C12" s="230" t="s">
        <v>44</v>
      </c>
      <c r="D12" s="241"/>
      <c r="E12" s="238" t="s">
        <v>49</v>
      </c>
      <c r="F12" s="263" t="s">
        <v>43</v>
      </c>
      <c r="G12" s="230" t="s">
        <v>44</v>
      </c>
      <c r="H12" s="230" t="s">
        <v>46</v>
      </c>
      <c r="I12" s="238" t="s">
        <v>50</v>
      </c>
      <c r="J12" s="263" t="s">
        <v>43</v>
      </c>
      <c r="K12" s="231" t="s">
        <v>44</v>
      </c>
    </row>
    <row r="13" ht="14.25" spans="1:11">
      <c r="A13" s="235" t="s">
        <v>51</v>
      </c>
      <c r="B13" s="263" t="s">
        <v>43</v>
      </c>
      <c r="C13" s="230" t="s">
        <v>44</v>
      </c>
      <c r="D13" s="241"/>
      <c r="E13" s="238" t="s">
        <v>52</v>
      </c>
      <c r="F13" s="230" t="s">
        <v>53</v>
      </c>
      <c r="G13" s="230" t="s">
        <v>54</v>
      </c>
      <c r="H13" s="230" t="s">
        <v>46</v>
      </c>
      <c r="I13" s="238" t="s">
        <v>55</v>
      </c>
      <c r="J13" s="263" t="s">
        <v>43</v>
      </c>
      <c r="K13" s="231" t="s">
        <v>44</v>
      </c>
    </row>
    <row r="14" ht="15" spans="1:11">
      <c r="A14" s="245" t="s">
        <v>56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64"/>
    </row>
    <row r="15" ht="15" spans="1:11">
      <c r="A15" s="254" t="s">
        <v>57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ht="14.25" spans="1:11">
      <c r="A16" s="265" t="s">
        <v>58</v>
      </c>
      <c r="B16" s="259" t="s">
        <v>53</v>
      </c>
      <c r="C16" s="259" t="s">
        <v>54</v>
      </c>
      <c r="D16" s="266"/>
      <c r="E16" s="267" t="s">
        <v>59</v>
      </c>
      <c r="F16" s="259" t="s">
        <v>53</v>
      </c>
      <c r="G16" s="259" t="s">
        <v>54</v>
      </c>
      <c r="H16" s="268"/>
      <c r="I16" s="267" t="s">
        <v>60</v>
      </c>
      <c r="J16" s="259" t="s">
        <v>53</v>
      </c>
      <c r="K16" s="262" t="s">
        <v>54</v>
      </c>
    </row>
    <row r="17" customHeight="1" spans="1:22">
      <c r="A17" s="269" t="s">
        <v>61</v>
      </c>
      <c r="B17" s="230" t="s">
        <v>53</v>
      </c>
      <c r="C17" s="230" t="s">
        <v>54</v>
      </c>
      <c r="D17" s="126"/>
      <c r="E17" s="270" t="s">
        <v>62</v>
      </c>
      <c r="F17" s="230" t="s">
        <v>53</v>
      </c>
      <c r="G17" s="230" t="s">
        <v>54</v>
      </c>
      <c r="H17" s="271"/>
      <c r="I17" s="270" t="s">
        <v>63</v>
      </c>
      <c r="J17" s="230" t="s">
        <v>53</v>
      </c>
      <c r="K17" s="231" t="s">
        <v>54</v>
      </c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</row>
    <row r="18" ht="18" customHeight="1" spans="1:22">
      <c r="A18" s="273" t="s">
        <v>64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ht="18" customHeight="1" spans="1:22">
      <c r="A19" s="254" t="s">
        <v>65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customHeight="1" spans="1:22">
      <c r="A20" s="276" t="s">
        <v>66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ht="21.75" customHeight="1" spans="1:22">
      <c r="A21" s="279" t="s">
        <v>67</v>
      </c>
      <c r="B21" s="270" t="s">
        <v>68</v>
      </c>
      <c r="C21" s="270" t="s">
        <v>69</v>
      </c>
      <c r="D21" s="270" t="s">
        <v>70</v>
      </c>
      <c r="E21" s="270" t="s">
        <v>71</v>
      </c>
      <c r="F21" s="270" t="s">
        <v>72</v>
      </c>
      <c r="G21" s="270" t="s">
        <v>73</v>
      </c>
      <c r="H21" s="270" t="s">
        <v>74</v>
      </c>
      <c r="I21" s="270" t="s">
        <v>75</v>
      </c>
      <c r="J21" s="270" t="s">
        <v>76</v>
      </c>
      <c r="K21" s="159" t="s">
        <v>77</v>
      </c>
    </row>
    <row r="22" customHeight="1" spans="1:22">
      <c r="A22" s="280"/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customHeight="1" spans="1:22">
      <c r="A23" s="280" t="s">
        <v>78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3"/>
    </row>
    <row r="24" customHeight="1" spans="1:22">
      <c r="A24" s="280"/>
      <c r="B24" s="281"/>
      <c r="C24" s="281"/>
      <c r="D24" s="281"/>
      <c r="E24" s="281"/>
      <c r="F24" s="281"/>
      <c r="G24" s="281"/>
      <c r="H24" s="281"/>
      <c r="I24" s="281"/>
      <c r="J24" s="281"/>
      <c r="K24" s="283"/>
    </row>
    <row r="25" customHeight="1" spans="1:22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136"/>
    </row>
    <row r="26" customHeight="1" spans="1:22">
      <c r="A26" s="280"/>
      <c r="B26" s="281"/>
      <c r="C26" s="281"/>
      <c r="D26" s="281"/>
      <c r="E26" s="281"/>
      <c r="F26" s="281"/>
      <c r="G26" s="281"/>
      <c r="H26" s="281"/>
      <c r="I26" s="281"/>
      <c r="J26" s="281"/>
      <c r="K26" s="136"/>
    </row>
    <row r="27" customHeight="1" spans="1:22">
      <c r="A27" s="280"/>
      <c r="B27" s="281"/>
      <c r="C27" s="281"/>
      <c r="D27" s="281"/>
      <c r="E27" s="281"/>
      <c r="F27" s="281"/>
      <c r="G27" s="281"/>
      <c r="H27" s="281"/>
      <c r="I27" s="281"/>
      <c r="J27" s="281"/>
      <c r="K27" s="136"/>
    </row>
    <row r="28" customHeight="1" spans="1:22">
      <c r="A28" s="280"/>
      <c r="B28" s="281"/>
      <c r="C28" s="281"/>
      <c r="D28" s="281"/>
      <c r="E28" s="281"/>
      <c r="F28" s="281"/>
      <c r="G28" s="281"/>
      <c r="H28" s="281"/>
      <c r="I28" s="281"/>
      <c r="J28" s="281"/>
      <c r="K28" s="136"/>
    </row>
    <row r="29" ht="18" customHeight="1" spans="1:22">
      <c r="A29" s="284" t="s">
        <v>79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ht="18.75" customHeight="1" spans="1:22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ht="18.75" customHeight="1" spans="1:22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ht="18" customHeight="1" spans="1:22">
      <c r="A32" s="284" t="s">
        <v>80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ht="14.25" spans="1:11">
      <c r="A33" s="293" t="s">
        <v>81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5" spans="1:11">
      <c r="A34" s="132" t="s">
        <v>82</v>
      </c>
      <c r="B34" s="134"/>
      <c r="C34" s="230" t="s">
        <v>27</v>
      </c>
      <c r="D34" s="230" t="s">
        <v>28</v>
      </c>
      <c r="E34" s="296" t="s">
        <v>83</v>
      </c>
      <c r="F34" s="297"/>
      <c r="G34" s="297"/>
      <c r="H34" s="297"/>
      <c r="I34" s="297"/>
      <c r="J34" s="297"/>
      <c r="K34" s="298"/>
    </row>
    <row r="35" ht="15" spans="1:11">
      <c r="A35" s="299" t="s">
        <v>84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ht="14.25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240"/>
    </row>
    <row r="38" ht="14.25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240"/>
    </row>
    <row r="39" ht="14.25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240"/>
    </row>
    <row r="40" ht="14.25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240"/>
    </row>
    <row r="41" ht="14.25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240"/>
    </row>
    <row r="42" ht="14.25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240"/>
    </row>
    <row r="43" ht="15" spans="1:11">
      <c r="A43" s="305" t="s">
        <v>85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ht="15" spans="1:11">
      <c r="A44" s="254" t="s">
        <v>86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ht="14.25" spans="1:11">
      <c r="A45" s="265" t="s">
        <v>87</v>
      </c>
      <c r="B45" s="259" t="s">
        <v>53</v>
      </c>
      <c r="C45" s="259" t="s">
        <v>54</v>
      </c>
      <c r="D45" s="259" t="s">
        <v>46</v>
      </c>
      <c r="E45" s="267" t="s">
        <v>88</v>
      </c>
      <c r="F45" s="259" t="s">
        <v>53</v>
      </c>
      <c r="G45" s="259" t="s">
        <v>54</v>
      </c>
      <c r="H45" s="259" t="s">
        <v>46</v>
      </c>
      <c r="I45" s="267" t="s">
        <v>89</v>
      </c>
      <c r="J45" s="259" t="s">
        <v>53</v>
      </c>
      <c r="K45" s="262" t="s">
        <v>54</v>
      </c>
    </row>
    <row r="46" ht="14.25" spans="1:11">
      <c r="A46" s="269" t="s">
        <v>45</v>
      </c>
      <c r="B46" s="230" t="s">
        <v>53</v>
      </c>
      <c r="C46" s="230" t="s">
        <v>54</v>
      </c>
      <c r="D46" s="230" t="s">
        <v>46</v>
      </c>
      <c r="E46" s="270" t="s">
        <v>52</v>
      </c>
      <c r="F46" s="230" t="s">
        <v>53</v>
      </c>
      <c r="G46" s="230" t="s">
        <v>54</v>
      </c>
      <c r="H46" s="230" t="s">
        <v>46</v>
      </c>
      <c r="I46" s="270" t="s">
        <v>63</v>
      </c>
      <c r="J46" s="230" t="s">
        <v>53</v>
      </c>
      <c r="K46" s="231" t="s">
        <v>54</v>
      </c>
    </row>
    <row r="47" ht="15" spans="1:11">
      <c r="A47" s="245" t="s">
        <v>56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64"/>
    </row>
    <row r="48" ht="15" spans="1:11">
      <c r="A48" s="299" t="s">
        <v>90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ht="15" spans="1:11">
      <c r="A50" s="308" t="s">
        <v>91</v>
      </c>
      <c r="B50" s="309" t="s">
        <v>92</v>
      </c>
      <c r="C50" s="309"/>
      <c r="D50" s="310" t="s">
        <v>93</v>
      </c>
      <c r="E50" s="311"/>
      <c r="F50" s="312" t="s">
        <v>94</v>
      </c>
      <c r="G50" s="313"/>
      <c r="H50" s="314" t="s">
        <v>95</v>
      </c>
      <c r="I50" s="315"/>
      <c r="J50" s="316"/>
      <c r="K50" s="317"/>
    </row>
    <row r="51" ht="15" spans="1:11">
      <c r="A51" s="299" t="s">
        <v>96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ht="15" spans="1:11">
      <c r="A53" s="308" t="s">
        <v>91</v>
      </c>
      <c r="B53" s="309" t="s">
        <v>92</v>
      </c>
      <c r="C53" s="309"/>
      <c r="D53" s="310" t="s">
        <v>93</v>
      </c>
      <c r="E53" s="321"/>
      <c r="F53" s="312" t="s">
        <v>97</v>
      </c>
      <c r="G53" s="313"/>
      <c r="H53" s="314" t="s">
        <v>95</v>
      </c>
      <c r="I53" s="315"/>
      <c r="J53" s="316"/>
      <c r="K53" s="3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workbookViewId="0">
      <selection activeCell="E8" sqref="E8"/>
    </sheetView>
  </sheetViews>
  <sheetFormatPr defaultColWidth="9" defaultRowHeight="26.1" customHeight="1"/>
  <cols>
    <col min="1" max="1" width="22" style="63" customWidth="1"/>
    <col min="2" max="7" width="9.375" style="63" customWidth="1"/>
    <col min="8" max="8" width="13.125" style="63" customWidth="1"/>
    <col min="9" max="9" width="1.375" style="63" customWidth="1"/>
    <col min="10" max="10" width="16.5" style="63" customWidth="1"/>
    <col min="11" max="11" width="17" style="63" customWidth="1"/>
    <col min="12" max="12" width="18.5" style="63" customWidth="1"/>
    <col min="13" max="13" width="16.625" style="63" customWidth="1"/>
    <col min="14" max="14" width="14.125" style="63" customWidth="1"/>
    <col min="15" max="15" width="16.375" style="63" customWidth="1"/>
    <col min="16" max="16384" width="9" style="63"/>
  </cols>
  <sheetData>
    <row r="1" ht="30" customHeight="1" spans="1:15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ht="29.1" customHeight="1" spans="1:15">
      <c r="A2" s="66" t="s">
        <v>24</v>
      </c>
      <c r="B2" s="69" t="s">
        <v>99</v>
      </c>
      <c r="C2" s="69"/>
      <c r="D2" s="208" t="s">
        <v>29</v>
      </c>
      <c r="E2" s="69" t="s">
        <v>100</v>
      </c>
      <c r="F2" s="69"/>
      <c r="G2" s="69"/>
      <c r="H2" s="69"/>
      <c r="I2" s="68"/>
      <c r="J2" s="191" t="s">
        <v>20</v>
      </c>
      <c r="K2" s="69" t="s">
        <v>101</v>
      </c>
      <c r="L2" s="69"/>
      <c r="M2" s="69"/>
      <c r="N2" s="69"/>
      <c r="O2" s="192"/>
    </row>
    <row r="3" ht="29.1" customHeight="1" spans="1:15">
      <c r="A3" s="74" t="s">
        <v>102</v>
      </c>
      <c r="B3" s="75" t="s">
        <v>103</v>
      </c>
      <c r="C3" s="75"/>
      <c r="D3" s="75"/>
      <c r="E3" s="75"/>
      <c r="F3" s="75"/>
      <c r="G3" s="75"/>
      <c r="H3" s="75"/>
      <c r="I3" s="76"/>
      <c r="J3" s="75" t="s">
        <v>104</v>
      </c>
      <c r="K3" s="75"/>
      <c r="L3" s="75"/>
      <c r="M3" s="75"/>
      <c r="N3" s="75"/>
      <c r="O3" s="77"/>
    </row>
    <row r="4" ht="29.1" customHeight="1" spans="1:15">
      <c r="A4" s="74"/>
      <c r="B4" s="75" t="s">
        <v>70</v>
      </c>
      <c r="C4" s="75" t="s">
        <v>71</v>
      </c>
      <c r="D4" s="75" t="s">
        <v>72</v>
      </c>
      <c r="E4" s="75" t="s">
        <v>73</v>
      </c>
      <c r="F4" s="75" t="s">
        <v>74</v>
      </c>
      <c r="G4" s="75" t="s">
        <v>75</v>
      </c>
      <c r="H4" s="209" t="s">
        <v>105</v>
      </c>
      <c r="I4" s="76"/>
      <c r="J4" s="75" t="s">
        <v>106</v>
      </c>
      <c r="K4" s="75" t="s">
        <v>107</v>
      </c>
      <c r="L4" s="210"/>
      <c r="M4" s="210"/>
      <c r="N4" s="210"/>
      <c r="O4" s="82"/>
    </row>
    <row r="5" ht="29.1" customHeight="1" spans="1:15">
      <c r="A5" s="74"/>
      <c r="B5" s="75" t="s">
        <v>108</v>
      </c>
      <c r="C5" s="75" t="s">
        <v>109</v>
      </c>
      <c r="D5" s="75" t="s">
        <v>110</v>
      </c>
      <c r="E5" s="75" t="s">
        <v>111</v>
      </c>
      <c r="F5" s="75" t="s">
        <v>112</v>
      </c>
      <c r="G5" s="75" t="s">
        <v>113</v>
      </c>
      <c r="H5" s="211"/>
      <c r="I5" s="76"/>
      <c r="J5" s="198" t="s">
        <v>72</v>
      </c>
      <c r="K5" s="198" t="s">
        <v>72</v>
      </c>
      <c r="L5" s="198"/>
      <c r="M5" s="198"/>
      <c r="N5" s="198"/>
      <c r="O5" s="199"/>
    </row>
    <row r="6" ht="29.1" customHeight="1" spans="1:15">
      <c r="A6" s="75" t="s">
        <v>114</v>
      </c>
      <c r="B6" s="75">
        <f>C6-2.1</f>
        <v>96.8</v>
      </c>
      <c r="C6" s="75">
        <f>D6-2.1</f>
        <v>98.9</v>
      </c>
      <c r="D6" s="75">
        <v>101</v>
      </c>
      <c r="E6" s="75">
        <f>D6+2.1</f>
        <v>103.1</v>
      </c>
      <c r="F6" s="75">
        <f>E6+2.1</f>
        <v>105.2</v>
      </c>
      <c r="G6" s="75">
        <f>F6+2.1</f>
        <v>107.3</v>
      </c>
      <c r="H6" s="75" t="s">
        <v>115</v>
      </c>
      <c r="I6" s="76"/>
      <c r="J6" s="92" t="s">
        <v>116</v>
      </c>
      <c r="K6" s="92" t="s">
        <v>117</v>
      </c>
      <c r="L6" s="92"/>
      <c r="M6" s="92"/>
      <c r="N6" s="92"/>
      <c r="O6" s="93"/>
    </row>
    <row r="7" ht="29.1" customHeight="1" spans="1:15">
      <c r="A7" s="75" t="s">
        <v>118</v>
      </c>
      <c r="B7" s="75">
        <f>C7-1.5</f>
        <v>70.5</v>
      </c>
      <c r="C7" s="75">
        <f>D7-1.5</f>
        <v>72</v>
      </c>
      <c r="D7" s="75">
        <v>73.5</v>
      </c>
      <c r="E7" s="75">
        <f>D7+1.5</f>
        <v>75</v>
      </c>
      <c r="F7" s="75">
        <f>E7+1.5</f>
        <v>76.5</v>
      </c>
      <c r="G7" s="75">
        <f>F7+1.5</f>
        <v>78</v>
      </c>
      <c r="H7" s="75" t="s">
        <v>119</v>
      </c>
      <c r="I7" s="76"/>
      <c r="J7" s="212" t="s">
        <v>120</v>
      </c>
      <c r="K7" s="212" t="s">
        <v>121</v>
      </c>
      <c r="L7" s="212"/>
      <c r="M7" s="212"/>
      <c r="N7" s="212"/>
      <c r="O7" s="213"/>
    </row>
    <row r="8" ht="29.1" customHeight="1" spans="1:15">
      <c r="A8" s="75" t="s">
        <v>122</v>
      </c>
      <c r="B8" s="75">
        <f>C8-4</f>
        <v>77</v>
      </c>
      <c r="C8" s="75">
        <f>D8-4</f>
        <v>81</v>
      </c>
      <c r="D8" s="75">
        <v>85</v>
      </c>
      <c r="E8" s="75">
        <f>D8+4</f>
        <v>89</v>
      </c>
      <c r="F8" s="75">
        <f>E8+5</f>
        <v>94</v>
      </c>
      <c r="G8" s="75">
        <f>F8+6</f>
        <v>100</v>
      </c>
      <c r="H8" s="75" t="s">
        <v>115</v>
      </c>
      <c r="I8" s="76"/>
      <c r="J8" s="212" t="s">
        <v>123</v>
      </c>
      <c r="K8" s="212" t="s">
        <v>124</v>
      </c>
      <c r="L8" s="212"/>
      <c r="M8" s="212"/>
      <c r="N8" s="212"/>
      <c r="O8" s="101"/>
    </row>
    <row r="9" ht="29.1" customHeight="1" spans="1:15">
      <c r="A9" s="75" t="s">
        <v>125</v>
      </c>
      <c r="B9" s="75">
        <f>C9-3.6</f>
        <v>98.8</v>
      </c>
      <c r="C9" s="75">
        <f>D9-3.6</f>
        <v>102.4</v>
      </c>
      <c r="D9" s="75" t="s">
        <v>126</v>
      </c>
      <c r="E9" s="75">
        <f>D9+4</f>
        <v>110</v>
      </c>
      <c r="F9" s="75">
        <f>E9+4</f>
        <v>114</v>
      </c>
      <c r="G9" s="75">
        <f>F9+4</f>
        <v>118</v>
      </c>
      <c r="H9" s="75" t="s">
        <v>115</v>
      </c>
      <c r="I9" s="76"/>
      <c r="J9" s="212" t="s">
        <v>116</v>
      </c>
      <c r="K9" s="212" t="s">
        <v>116</v>
      </c>
      <c r="L9" s="212"/>
      <c r="M9" s="212"/>
      <c r="N9" s="212"/>
      <c r="O9" s="101"/>
    </row>
    <row r="10" ht="29.1" customHeight="1" spans="1:15">
      <c r="A10" s="75" t="s">
        <v>127</v>
      </c>
      <c r="B10" s="75">
        <f>C10-2.3/2</f>
        <v>29.7</v>
      </c>
      <c r="C10" s="75">
        <f>D10-2.3/2</f>
        <v>30.85</v>
      </c>
      <c r="D10" s="75">
        <v>32</v>
      </c>
      <c r="E10" s="75">
        <f>D10+2.6/2</f>
        <v>33.3</v>
      </c>
      <c r="F10" s="75">
        <f>E10+2.6/2</f>
        <v>34.6</v>
      </c>
      <c r="G10" s="75">
        <f>F10+2.6/2</f>
        <v>35.9</v>
      </c>
      <c r="H10" s="75" t="s">
        <v>119</v>
      </c>
      <c r="I10" s="76"/>
      <c r="J10" s="212" t="s">
        <v>116</v>
      </c>
      <c r="K10" s="212" t="s">
        <v>128</v>
      </c>
      <c r="L10" s="212"/>
      <c r="M10" s="212"/>
      <c r="N10" s="212"/>
      <c r="O10" s="101"/>
    </row>
    <row r="11" ht="29.1" customHeight="1" spans="1:15">
      <c r="A11" s="75" t="s">
        <v>129</v>
      </c>
      <c r="B11" s="75">
        <f>C11-0.7</f>
        <v>21.6</v>
      </c>
      <c r="C11" s="75">
        <f>D11-0.7</f>
        <v>22.3</v>
      </c>
      <c r="D11" s="75">
        <v>23</v>
      </c>
      <c r="E11" s="75">
        <f>D11+0.7</f>
        <v>23.7</v>
      </c>
      <c r="F11" s="75">
        <f>E11+0.7</f>
        <v>24.4</v>
      </c>
      <c r="G11" s="75">
        <f>F11+0.9</f>
        <v>25.3</v>
      </c>
      <c r="H11" s="75" t="s">
        <v>130</v>
      </c>
      <c r="I11" s="76"/>
      <c r="J11" s="212" t="s">
        <v>116</v>
      </c>
      <c r="K11" s="212" t="s">
        <v>116</v>
      </c>
      <c r="L11" s="212"/>
      <c r="M11" s="212"/>
      <c r="N11" s="212"/>
      <c r="O11" s="101"/>
    </row>
    <row r="12" ht="29.1" customHeight="1" spans="1:15">
      <c r="A12" s="75" t="s">
        <v>131</v>
      </c>
      <c r="B12" s="75">
        <f>C12-0.5</f>
        <v>17</v>
      </c>
      <c r="C12" s="75">
        <f>D12-0.5</f>
        <v>17.5</v>
      </c>
      <c r="D12" s="75">
        <v>18</v>
      </c>
      <c r="E12" s="75">
        <f t="shared" ref="E12:F12" si="0">D12+0.5</f>
        <v>18.5</v>
      </c>
      <c r="F12" s="75">
        <f t="shared" si="0"/>
        <v>19</v>
      </c>
      <c r="G12" s="75">
        <f>F12+0.7</f>
        <v>19.7</v>
      </c>
      <c r="H12" s="75" t="s">
        <v>130</v>
      </c>
      <c r="I12" s="76"/>
      <c r="J12" s="212" t="s">
        <v>132</v>
      </c>
      <c r="K12" s="212" t="s">
        <v>116</v>
      </c>
      <c r="L12" s="212"/>
      <c r="M12" s="212"/>
      <c r="N12" s="212"/>
      <c r="O12" s="101"/>
    </row>
    <row r="13" ht="29.1" customHeight="1" spans="1:15">
      <c r="A13" s="75" t="s">
        <v>133</v>
      </c>
      <c r="B13" s="75">
        <f>C13-0.7</f>
        <v>25.7</v>
      </c>
      <c r="C13" s="75">
        <f>D13-0.6</f>
        <v>26.4</v>
      </c>
      <c r="D13" s="75">
        <v>27</v>
      </c>
      <c r="E13" s="75">
        <f>D13+0.6</f>
        <v>27.6</v>
      </c>
      <c r="F13" s="75">
        <f>E13+0.7</f>
        <v>28.3</v>
      </c>
      <c r="G13" s="75">
        <f>F13+0.6</f>
        <v>28.9</v>
      </c>
      <c r="H13" s="75" t="s">
        <v>130</v>
      </c>
      <c r="I13" s="76"/>
      <c r="J13" s="212" t="s">
        <v>116</v>
      </c>
      <c r="K13" s="212" t="s">
        <v>116</v>
      </c>
      <c r="L13" s="212"/>
      <c r="M13" s="212"/>
      <c r="N13" s="212"/>
      <c r="O13" s="101"/>
    </row>
    <row r="14" ht="29.1" customHeight="1" spans="1:15">
      <c r="A14" s="75" t="s">
        <v>134</v>
      </c>
      <c r="B14" s="75">
        <f>C14-0.9</f>
        <v>40.2</v>
      </c>
      <c r="C14" s="75">
        <f>D14-0.9</f>
        <v>41.1</v>
      </c>
      <c r="D14" s="75">
        <v>42</v>
      </c>
      <c r="E14" s="75">
        <f>D14+1.1</f>
        <v>43.1</v>
      </c>
      <c r="F14" s="75">
        <f>E14+1.1</f>
        <v>44.2</v>
      </c>
      <c r="G14" s="75">
        <f>F14+1.1</f>
        <v>45.3</v>
      </c>
      <c r="H14" s="75" t="s">
        <v>130</v>
      </c>
      <c r="I14" s="76"/>
      <c r="J14" s="212" t="s">
        <v>121</v>
      </c>
      <c r="K14" s="212" t="s">
        <v>116</v>
      </c>
      <c r="L14" s="212"/>
      <c r="M14" s="212"/>
      <c r="N14" s="212"/>
      <c r="O14" s="101"/>
    </row>
    <row r="15" ht="29.1" customHeight="1" spans="1:15">
      <c r="A15" s="75" t="s">
        <v>135</v>
      </c>
      <c r="B15" s="75">
        <f>D15-0.5</f>
        <v>14.5</v>
      </c>
      <c r="C15" s="75">
        <f>B15</f>
        <v>14.5</v>
      </c>
      <c r="D15" s="75">
        <v>15</v>
      </c>
      <c r="E15" s="75">
        <f>D15</f>
        <v>15</v>
      </c>
      <c r="F15" s="75">
        <f>D15+1.5</f>
        <v>16.5</v>
      </c>
      <c r="G15" s="75">
        <f t="shared" ref="G15:G17" si="1">F15</f>
        <v>16.5</v>
      </c>
      <c r="H15" s="75" t="s">
        <v>136</v>
      </c>
      <c r="I15" s="76"/>
      <c r="J15" s="212" t="s">
        <v>116</v>
      </c>
      <c r="K15" s="212" t="s">
        <v>116</v>
      </c>
      <c r="L15" s="212"/>
      <c r="M15" s="212"/>
      <c r="N15" s="212"/>
      <c r="O15" s="101"/>
    </row>
    <row r="16" ht="29.1" customHeight="1" spans="1:15">
      <c r="A16" s="75" t="s">
        <v>137</v>
      </c>
      <c r="B16" s="75">
        <f>D16-0.5</f>
        <v>16.5</v>
      </c>
      <c r="C16" s="75">
        <f>B16</f>
        <v>16.5</v>
      </c>
      <c r="D16" s="75">
        <v>17</v>
      </c>
      <c r="E16" s="75">
        <f>D16</f>
        <v>17</v>
      </c>
      <c r="F16" s="75">
        <f>D16+1.5</f>
        <v>18.5</v>
      </c>
      <c r="G16" s="75">
        <f t="shared" si="1"/>
        <v>18.5</v>
      </c>
      <c r="H16" s="75" t="s">
        <v>136</v>
      </c>
      <c r="I16" s="76"/>
      <c r="J16" s="212" t="s">
        <v>116</v>
      </c>
      <c r="K16" s="212" t="s">
        <v>116</v>
      </c>
      <c r="L16" s="212"/>
      <c r="M16" s="212"/>
      <c r="N16" s="212"/>
      <c r="O16" s="101"/>
    </row>
    <row r="17" ht="29.1" customHeight="1" spans="1:15">
      <c r="A17" s="75" t="s">
        <v>138</v>
      </c>
      <c r="B17" s="75">
        <f>D17-0.5</f>
        <v>14</v>
      </c>
      <c r="C17" s="75">
        <f>B17</f>
        <v>14</v>
      </c>
      <c r="D17" s="75">
        <v>14.5</v>
      </c>
      <c r="E17" s="75">
        <f>D17</f>
        <v>14.5</v>
      </c>
      <c r="F17" s="75">
        <f>D17+1.5</f>
        <v>16</v>
      </c>
      <c r="G17" s="75">
        <f t="shared" si="1"/>
        <v>16</v>
      </c>
      <c r="H17" s="75"/>
      <c r="I17" s="76"/>
      <c r="J17" s="92"/>
      <c r="K17" s="92"/>
      <c r="L17" s="92"/>
      <c r="M17" s="92"/>
      <c r="N17" s="92"/>
      <c r="O17" s="214"/>
    </row>
    <row r="18" ht="29.1" customHeight="1" spans="1:15">
      <c r="A18" s="95"/>
      <c r="B18" s="96"/>
      <c r="C18" s="97"/>
      <c r="D18" s="97"/>
      <c r="E18" s="97"/>
      <c r="F18" s="97"/>
      <c r="G18" s="98"/>
      <c r="H18" s="203"/>
      <c r="I18" s="76"/>
      <c r="J18" s="212"/>
      <c r="K18" s="212"/>
      <c r="L18" s="212"/>
      <c r="M18" s="212"/>
      <c r="N18" s="212"/>
      <c r="O18" s="101"/>
    </row>
    <row r="19" ht="29.1" customHeight="1" spans="1:15">
      <c r="A19" s="102"/>
      <c r="B19" s="103"/>
      <c r="C19" s="104"/>
      <c r="D19" s="104"/>
      <c r="E19" s="105"/>
      <c r="F19" s="105"/>
      <c r="G19" s="106"/>
      <c r="H19" s="204"/>
      <c r="I19" s="205"/>
      <c r="J19" s="206"/>
      <c r="K19" s="108"/>
      <c r="L19" s="109"/>
      <c r="M19" s="108"/>
      <c r="N19" s="108"/>
      <c r="O19" s="110"/>
    </row>
    <row r="20" ht="15" spans="1:15">
      <c r="A20" s="111" t="s">
        <v>83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</row>
    <row r="21" ht="14.25" spans="1:15">
      <c r="A21" s="63" t="s">
        <v>139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</row>
    <row r="22" ht="14.25" spans="1:15">
      <c r="A22" s="112" t="s">
        <v>140</v>
      </c>
      <c r="B22" s="112"/>
      <c r="C22" s="112"/>
      <c r="D22" s="112"/>
      <c r="E22" s="112"/>
      <c r="F22" s="112"/>
      <c r="G22" s="112"/>
      <c r="H22" s="112"/>
      <c r="I22" s="112"/>
      <c r="J22" s="111" t="s">
        <v>141</v>
      </c>
      <c r="K22" s="113">
        <v>46043</v>
      </c>
      <c r="L22" s="111" t="s">
        <v>142</v>
      </c>
      <c r="M22" s="111" t="s">
        <v>143</v>
      </c>
      <c r="N22" s="111" t="s">
        <v>144</v>
      </c>
      <c r="O22" s="111" t="s">
        <v>145</v>
      </c>
    </row>
    <row r="23" ht="18.95" customHeight="1" spans="1:15">
      <c r="A23" s="63" t="s">
        <v>146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70" zoomScaleNormal="70" workbookViewId="0">
      <selection activeCell="O28" sqref="O28"/>
    </sheetView>
  </sheetViews>
  <sheetFormatPr defaultColWidth="9" defaultRowHeight="26.1" customHeight="1"/>
  <cols>
    <col min="1" max="1" width="20" style="63" customWidth="1"/>
    <col min="2" max="7" width="9.375" style="63" customWidth="1"/>
    <col min="8" max="8" width="11.75" style="63" customWidth="1"/>
    <col min="9" max="9" width="1.375" style="63" customWidth="1"/>
    <col min="10" max="10" width="16.5" style="63" customWidth="1"/>
    <col min="11" max="19" width="17" style="63" customWidth="1"/>
    <col min="20" max="20" width="14.125" style="63" customWidth="1"/>
    <col min="21" max="21" width="16.375" style="63" customWidth="1"/>
    <col min="22" max="16384" width="9" style="63"/>
  </cols>
  <sheetData>
    <row r="1" ht="30" customHeight="1" spans="1:21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ht="29.1" customHeight="1" spans="1:21">
      <c r="A2" s="190" t="s">
        <v>24</v>
      </c>
      <c r="B2" s="67" t="s">
        <v>99</v>
      </c>
      <c r="C2" s="67"/>
      <c r="D2" s="67" t="s">
        <v>29</v>
      </c>
      <c r="E2" s="67" t="s">
        <v>147</v>
      </c>
      <c r="F2" s="67"/>
      <c r="G2" s="67"/>
      <c r="H2" s="67"/>
      <c r="I2" s="68"/>
      <c r="J2" s="191" t="s">
        <v>20</v>
      </c>
      <c r="K2" s="69" t="s">
        <v>101</v>
      </c>
      <c r="L2" s="69"/>
      <c r="M2" s="69"/>
      <c r="N2" s="69"/>
      <c r="O2" s="69"/>
      <c r="P2" s="69"/>
      <c r="Q2" s="69"/>
      <c r="R2" s="69"/>
      <c r="S2" s="69"/>
      <c r="T2" s="69"/>
      <c r="U2" s="192"/>
    </row>
    <row r="3" ht="29.1" customHeight="1" spans="1:21">
      <c r="A3" s="193" t="s">
        <v>102</v>
      </c>
      <c r="B3" s="194" t="s">
        <v>103</v>
      </c>
      <c r="C3" s="194"/>
      <c r="D3" s="194"/>
      <c r="E3" s="194"/>
      <c r="F3" s="194"/>
      <c r="G3" s="194"/>
      <c r="H3" s="194"/>
      <c r="I3" s="76"/>
      <c r="J3" s="75" t="s">
        <v>104</v>
      </c>
      <c r="K3" s="75"/>
      <c r="L3" s="75"/>
      <c r="M3" s="75"/>
      <c r="N3" s="75"/>
      <c r="O3" s="75"/>
      <c r="P3" s="75"/>
      <c r="Q3" s="75"/>
      <c r="R3" s="75"/>
      <c r="S3" s="75"/>
      <c r="T3" s="75"/>
      <c r="U3" s="77"/>
    </row>
    <row r="4" ht="29.1" customHeight="1" spans="1:21">
      <c r="A4" s="193"/>
      <c r="B4" s="195" t="s">
        <v>70</v>
      </c>
      <c r="C4" s="195" t="s">
        <v>71</v>
      </c>
      <c r="D4" s="195" t="s">
        <v>72</v>
      </c>
      <c r="E4" s="195" t="s">
        <v>73</v>
      </c>
      <c r="F4" s="195" t="s">
        <v>74</v>
      </c>
      <c r="G4" s="195" t="s">
        <v>75</v>
      </c>
      <c r="H4" s="196" t="s">
        <v>105</v>
      </c>
      <c r="I4" s="76"/>
      <c r="J4" s="75" t="s">
        <v>106</v>
      </c>
      <c r="K4" s="75" t="s">
        <v>107</v>
      </c>
      <c r="L4" s="75" t="s">
        <v>106</v>
      </c>
      <c r="M4" s="75" t="s">
        <v>107</v>
      </c>
      <c r="N4" s="75" t="s">
        <v>106</v>
      </c>
      <c r="O4" s="75" t="s">
        <v>107</v>
      </c>
      <c r="P4" s="75" t="s">
        <v>106</v>
      </c>
      <c r="Q4" s="75" t="s">
        <v>107</v>
      </c>
      <c r="R4" s="75" t="s">
        <v>106</v>
      </c>
      <c r="S4" s="75" t="s">
        <v>107</v>
      </c>
      <c r="T4" s="75" t="s">
        <v>106</v>
      </c>
      <c r="U4" s="75" t="s">
        <v>107</v>
      </c>
    </row>
    <row r="5" ht="29.1" customHeight="1" spans="1:21">
      <c r="A5" s="193"/>
      <c r="B5" s="84" t="s">
        <v>108</v>
      </c>
      <c r="C5" s="85" t="s">
        <v>109</v>
      </c>
      <c r="D5" s="85" t="s">
        <v>110</v>
      </c>
      <c r="E5" s="85" t="s">
        <v>111</v>
      </c>
      <c r="F5" s="85" t="s">
        <v>112</v>
      </c>
      <c r="G5" s="85" t="s">
        <v>113</v>
      </c>
      <c r="H5" s="197"/>
      <c r="I5" s="76"/>
      <c r="J5" s="198" t="s">
        <v>70</v>
      </c>
      <c r="K5" s="198" t="s">
        <v>70</v>
      </c>
      <c r="L5" s="198" t="s">
        <v>71</v>
      </c>
      <c r="M5" s="198" t="s">
        <v>71</v>
      </c>
      <c r="N5" s="198" t="s">
        <v>72</v>
      </c>
      <c r="O5" s="198" t="s">
        <v>72</v>
      </c>
      <c r="P5" s="198" t="s">
        <v>73</v>
      </c>
      <c r="Q5" s="198" t="s">
        <v>73</v>
      </c>
      <c r="R5" s="198" t="s">
        <v>74</v>
      </c>
      <c r="S5" s="198" t="s">
        <v>74</v>
      </c>
      <c r="T5" s="198" t="s">
        <v>75</v>
      </c>
      <c r="U5" s="199" t="s">
        <v>75</v>
      </c>
    </row>
    <row r="6" ht="29.1" customHeight="1" spans="1:21">
      <c r="A6" s="200" t="s">
        <v>114</v>
      </c>
      <c r="B6" s="90">
        <f>C6-2.1</f>
        <v>96.8</v>
      </c>
      <c r="C6" s="90">
        <f>D6-2.1</f>
        <v>98.9</v>
      </c>
      <c r="D6" s="91">
        <v>101</v>
      </c>
      <c r="E6" s="90">
        <f>D6+2.1</f>
        <v>103.1</v>
      </c>
      <c r="F6" s="90">
        <f>E6+2.1</f>
        <v>105.2</v>
      </c>
      <c r="G6" s="90">
        <f>F6+2.1</f>
        <v>107.3</v>
      </c>
      <c r="H6" s="342" t="s">
        <v>115</v>
      </c>
      <c r="I6" s="76"/>
      <c r="J6" s="85">
        <v>0.8</v>
      </c>
      <c r="K6" s="85">
        <v>0.2</v>
      </c>
      <c r="L6" s="85">
        <v>1</v>
      </c>
      <c r="M6" s="85">
        <v>0.7</v>
      </c>
      <c r="N6" s="85">
        <v>0.8</v>
      </c>
      <c r="O6" s="85">
        <v>0.5</v>
      </c>
      <c r="P6" s="85">
        <v>1</v>
      </c>
      <c r="Q6" s="85">
        <v>0.7</v>
      </c>
      <c r="R6" s="85">
        <v>1.2</v>
      </c>
      <c r="S6" s="85">
        <v>0.9</v>
      </c>
      <c r="T6" s="85">
        <v>1.2</v>
      </c>
      <c r="U6" s="201">
        <v>0.8</v>
      </c>
    </row>
    <row r="7" ht="29.1" customHeight="1" spans="1:21">
      <c r="A7" s="200" t="s">
        <v>118</v>
      </c>
      <c r="B7" s="90">
        <f>C7-1.5</f>
        <v>70.5</v>
      </c>
      <c r="C7" s="90">
        <f>D7-1.5</f>
        <v>72</v>
      </c>
      <c r="D7" s="91">
        <v>73.5</v>
      </c>
      <c r="E7" s="90">
        <f>D7+1.5</f>
        <v>75</v>
      </c>
      <c r="F7" s="90">
        <f>E7+1.5</f>
        <v>76.5</v>
      </c>
      <c r="G7" s="90">
        <f>F7+1.5</f>
        <v>78</v>
      </c>
      <c r="H7" s="342" t="s">
        <v>119</v>
      </c>
      <c r="I7" s="76"/>
      <c r="J7" s="85">
        <v>0.5</v>
      </c>
      <c r="K7" s="342" t="s">
        <v>116</v>
      </c>
      <c r="L7" s="85">
        <v>0.4</v>
      </c>
      <c r="M7" s="342" t="s">
        <v>116</v>
      </c>
      <c r="N7" s="85">
        <v>0.4</v>
      </c>
      <c r="O7" s="85">
        <v>0.1</v>
      </c>
      <c r="P7" s="85">
        <v>0.3</v>
      </c>
      <c r="Q7" s="342" t="s">
        <v>116</v>
      </c>
      <c r="R7" s="85">
        <v>0.4</v>
      </c>
      <c r="S7" s="85">
        <v>0.1</v>
      </c>
      <c r="T7" s="85">
        <v>0.3</v>
      </c>
      <c r="U7" s="201" t="s">
        <v>116</v>
      </c>
    </row>
    <row r="8" ht="29.1" customHeight="1" spans="1:21">
      <c r="A8" s="200" t="s">
        <v>122</v>
      </c>
      <c r="B8" s="90">
        <f>C8-4</f>
        <v>77</v>
      </c>
      <c r="C8" s="90">
        <f>D8-4</f>
        <v>81</v>
      </c>
      <c r="D8" s="91">
        <v>85</v>
      </c>
      <c r="E8" s="90">
        <f>D8+4</f>
        <v>89</v>
      </c>
      <c r="F8" s="90">
        <f>E8+5</f>
        <v>94</v>
      </c>
      <c r="G8" s="90">
        <f>F8+6</f>
        <v>100</v>
      </c>
      <c r="H8" s="342" t="s">
        <v>115</v>
      </c>
      <c r="I8" s="76"/>
      <c r="J8" s="85">
        <v>1</v>
      </c>
      <c r="K8" s="85">
        <v>0.6</v>
      </c>
      <c r="L8" s="85">
        <v>0.8</v>
      </c>
      <c r="M8" s="85">
        <v>-0.2</v>
      </c>
      <c r="N8" s="85">
        <v>0.9</v>
      </c>
      <c r="O8" s="85">
        <v>0.6</v>
      </c>
      <c r="P8" s="85">
        <v>0.4</v>
      </c>
      <c r="Q8" s="85">
        <v>0.2</v>
      </c>
      <c r="R8" s="85">
        <v>1</v>
      </c>
      <c r="S8" s="85">
        <v>0.6</v>
      </c>
      <c r="T8" s="85">
        <v>0.5</v>
      </c>
      <c r="U8" s="201">
        <v>0.2</v>
      </c>
    </row>
    <row r="9" ht="29.1" customHeight="1" spans="1:21">
      <c r="A9" s="200" t="s">
        <v>125</v>
      </c>
      <c r="B9" s="90">
        <f>C9-3.6</f>
        <v>98.8</v>
      </c>
      <c r="C9" s="90">
        <f>D9-3.6</f>
        <v>102.4</v>
      </c>
      <c r="D9" s="91" t="s">
        <v>126</v>
      </c>
      <c r="E9" s="90">
        <f>D9+4</f>
        <v>110</v>
      </c>
      <c r="F9" s="90">
        <f>E9+4</f>
        <v>114</v>
      </c>
      <c r="G9" s="90">
        <f>F9+4</f>
        <v>118</v>
      </c>
      <c r="H9" s="342" t="s">
        <v>115</v>
      </c>
      <c r="I9" s="76"/>
      <c r="J9" s="85">
        <v>0.7</v>
      </c>
      <c r="K9" s="85">
        <v>0.5</v>
      </c>
      <c r="L9" s="85">
        <v>1</v>
      </c>
      <c r="M9" s="85">
        <v>-0.8</v>
      </c>
      <c r="N9" s="85">
        <v>0.6</v>
      </c>
      <c r="O9" s="85">
        <v>0.2</v>
      </c>
      <c r="P9" s="85">
        <v>1</v>
      </c>
      <c r="Q9" s="85">
        <v>0.8</v>
      </c>
      <c r="R9" s="85">
        <v>0.8</v>
      </c>
      <c r="S9" s="85">
        <v>0.6</v>
      </c>
      <c r="T9" s="85">
        <v>0.8</v>
      </c>
      <c r="U9" s="201">
        <v>0.5</v>
      </c>
    </row>
    <row r="10" ht="29.1" customHeight="1" spans="1:21">
      <c r="A10" s="200" t="s">
        <v>127</v>
      </c>
      <c r="B10" s="90">
        <f>C10-2.3/2</f>
        <v>29.7</v>
      </c>
      <c r="C10" s="90">
        <f>D10-2.3/2</f>
        <v>30.85</v>
      </c>
      <c r="D10" s="91">
        <v>32</v>
      </c>
      <c r="E10" s="90">
        <f>D10+2.6/2</f>
        <v>33.3</v>
      </c>
      <c r="F10" s="90">
        <f>E10+2.6/2</f>
        <v>34.6</v>
      </c>
      <c r="G10" s="90">
        <f>F10+2.6/2</f>
        <v>35.9</v>
      </c>
      <c r="H10" s="342" t="s">
        <v>119</v>
      </c>
      <c r="I10" s="76"/>
      <c r="J10" s="85">
        <v>0.5</v>
      </c>
      <c r="K10" s="85">
        <v>0.2</v>
      </c>
      <c r="L10" s="85">
        <v>0.3</v>
      </c>
      <c r="M10" s="342" t="s">
        <v>116</v>
      </c>
      <c r="N10" s="85">
        <v>0.4</v>
      </c>
      <c r="O10" s="85">
        <v>0.2</v>
      </c>
      <c r="P10" s="85">
        <v>0.2</v>
      </c>
      <c r="Q10" s="342" t="s">
        <v>116</v>
      </c>
      <c r="R10" s="85">
        <v>0.4</v>
      </c>
      <c r="S10" s="85">
        <v>0.2</v>
      </c>
      <c r="T10" s="85">
        <v>0.5</v>
      </c>
      <c r="U10" s="201">
        <v>0.2</v>
      </c>
    </row>
    <row r="11" ht="29.1" customHeight="1" spans="1:21">
      <c r="A11" s="200" t="s">
        <v>129</v>
      </c>
      <c r="B11" s="90">
        <f>C11-0.7</f>
        <v>21.6</v>
      </c>
      <c r="C11" s="90">
        <f>D11-0.7</f>
        <v>22.3</v>
      </c>
      <c r="D11" s="91">
        <v>23</v>
      </c>
      <c r="E11" s="90">
        <f>D11+0.7</f>
        <v>23.7</v>
      </c>
      <c r="F11" s="90">
        <f>E11+0.7</f>
        <v>24.4</v>
      </c>
      <c r="G11" s="90">
        <f>F11+0.9</f>
        <v>25.3</v>
      </c>
      <c r="H11" s="342" t="s">
        <v>130</v>
      </c>
      <c r="I11" s="76"/>
      <c r="J11" s="85">
        <v>0.3</v>
      </c>
      <c r="K11" s="342" t="s">
        <v>116</v>
      </c>
      <c r="L11" s="85">
        <v>0.2</v>
      </c>
      <c r="M11" s="342" t="s">
        <v>116</v>
      </c>
      <c r="N11" s="85">
        <v>0.2</v>
      </c>
      <c r="O11" s="342" t="s">
        <v>116</v>
      </c>
      <c r="P11" s="85">
        <v>-0.1</v>
      </c>
      <c r="Q11" s="85">
        <v>-0.3</v>
      </c>
      <c r="R11" s="85">
        <v>0.2</v>
      </c>
      <c r="S11" s="342" t="s">
        <v>116</v>
      </c>
      <c r="T11" s="85">
        <v>0.3</v>
      </c>
      <c r="U11" s="201" t="s">
        <v>116</v>
      </c>
    </row>
    <row r="12" ht="29.1" customHeight="1" spans="1:21">
      <c r="A12" s="200" t="s">
        <v>131</v>
      </c>
      <c r="B12" s="90">
        <f>C12-0.5</f>
        <v>17</v>
      </c>
      <c r="C12" s="90">
        <f>D12-0.5</f>
        <v>17.5</v>
      </c>
      <c r="D12" s="91">
        <v>18</v>
      </c>
      <c r="E12" s="90">
        <f t="shared" ref="E12:F12" si="0">D12+0.5</f>
        <v>18.5</v>
      </c>
      <c r="F12" s="90">
        <f t="shared" si="0"/>
        <v>19</v>
      </c>
      <c r="G12" s="90">
        <f>F12+0.7</f>
        <v>19.7</v>
      </c>
      <c r="H12" s="342" t="s">
        <v>130</v>
      </c>
      <c r="I12" s="76"/>
      <c r="J12" s="85">
        <v>0.2</v>
      </c>
      <c r="K12" s="342" t="s">
        <v>116</v>
      </c>
      <c r="L12" s="342" t="s">
        <v>116</v>
      </c>
      <c r="M12" s="85">
        <v>-0.2</v>
      </c>
      <c r="N12" s="85">
        <v>0.2</v>
      </c>
      <c r="O12" s="342" t="s">
        <v>116</v>
      </c>
      <c r="P12" s="342" t="s">
        <v>116</v>
      </c>
      <c r="Q12" s="85">
        <v>-0.2</v>
      </c>
      <c r="R12" s="342" t="s">
        <v>116</v>
      </c>
      <c r="S12" s="85">
        <v>-0.2</v>
      </c>
      <c r="T12" s="342" t="s">
        <v>116</v>
      </c>
      <c r="U12" s="201" t="s">
        <v>116</v>
      </c>
    </row>
    <row r="13" ht="29.1" customHeight="1" spans="1:21">
      <c r="A13" s="200" t="s">
        <v>133</v>
      </c>
      <c r="B13" s="90">
        <f>C13-0.7</f>
        <v>25.7</v>
      </c>
      <c r="C13" s="90">
        <f>D13-0.6</f>
        <v>26.4</v>
      </c>
      <c r="D13" s="91">
        <v>27</v>
      </c>
      <c r="E13" s="90">
        <f>D13+0.6</f>
        <v>27.6</v>
      </c>
      <c r="F13" s="90">
        <f>E13+0.7</f>
        <v>28.3</v>
      </c>
      <c r="G13" s="90">
        <f>F13+0.6</f>
        <v>28.9</v>
      </c>
      <c r="H13" s="342" t="s">
        <v>130</v>
      </c>
      <c r="I13" s="76"/>
      <c r="J13" s="342" t="s">
        <v>116</v>
      </c>
      <c r="K13" s="85">
        <v>-0.2</v>
      </c>
      <c r="L13" s="85">
        <v>0.3</v>
      </c>
      <c r="M13" s="342" t="s">
        <v>116</v>
      </c>
      <c r="N13" s="85">
        <v>0.3</v>
      </c>
      <c r="O13" s="85">
        <v>0.1</v>
      </c>
      <c r="P13" s="342" t="s">
        <v>116</v>
      </c>
      <c r="Q13" s="342" t="s">
        <v>116</v>
      </c>
      <c r="R13" s="85">
        <v>0.2</v>
      </c>
      <c r="S13" s="342" t="s">
        <v>116</v>
      </c>
      <c r="T13" s="85">
        <v>0.3</v>
      </c>
      <c r="U13" s="201" t="s">
        <v>116</v>
      </c>
    </row>
    <row r="14" ht="29.1" customHeight="1" spans="1:21">
      <c r="A14" s="200" t="s">
        <v>134</v>
      </c>
      <c r="B14" s="90">
        <f>C14-0.9</f>
        <v>40.2</v>
      </c>
      <c r="C14" s="90">
        <f>D14-0.9</f>
        <v>41.1</v>
      </c>
      <c r="D14" s="91">
        <v>42</v>
      </c>
      <c r="E14" s="90">
        <f>D14+1.1</f>
        <v>43.1</v>
      </c>
      <c r="F14" s="90">
        <f>E14+1.1</f>
        <v>44.2</v>
      </c>
      <c r="G14" s="90">
        <f>F14+1.1</f>
        <v>45.3</v>
      </c>
      <c r="H14" s="342" t="s">
        <v>130</v>
      </c>
      <c r="I14" s="76"/>
      <c r="J14" s="342" t="s">
        <v>116</v>
      </c>
      <c r="K14" s="85">
        <v>-0.1</v>
      </c>
      <c r="L14" s="342" t="s">
        <v>116</v>
      </c>
      <c r="M14" s="85">
        <v>-0.2</v>
      </c>
      <c r="N14" s="85">
        <v>0.2</v>
      </c>
      <c r="O14" s="342" t="s">
        <v>116</v>
      </c>
      <c r="P14" s="342" t="s">
        <v>116</v>
      </c>
      <c r="Q14" s="85">
        <v>-0.3</v>
      </c>
      <c r="R14" s="342" t="s">
        <v>116</v>
      </c>
      <c r="S14" s="342" t="s">
        <v>116</v>
      </c>
      <c r="T14" s="342" t="s">
        <v>116</v>
      </c>
      <c r="U14" s="201">
        <v>-0.2</v>
      </c>
    </row>
    <row r="15" ht="29.1" customHeight="1" spans="1:21">
      <c r="A15" s="200" t="s">
        <v>135</v>
      </c>
      <c r="B15" s="90">
        <f>D15-0.5</f>
        <v>14.5</v>
      </c>
      <c r="C15" s="90">
        <f>B15</f>
        <v>14.5</v>
      </c>
      <c r="D15" s="91">
        <v>15</v>
      </c>
      <c r="E15" s="90">
        <f>D15</f>
        <v>15</v>
      </c>
      <c r="F15" s="90">
        <f>D15+1.5</f>
        <v>16.5</v>
      </c>
      <c r="G15" s="90">
        <f t="shared" ref="G15:G18" si="1">F15</f>
        <v>16.5</v>
      </c>
      <c r="H15" s="85" t="s">
        <v>136</v>
      </c>
      <c r="I15" s="76"/>
      <c r="J15" s="342" t="s">
        <v>116</v>
      </c>
      <c r="K15" s="342" t="s">
        <v>116</v>
      </c>
      <c r="L15" s="85">
        <v>0.2</v>
      </c>
      <c r="M15" s="342" t="s">
        <v>116</v>
      </c>
      <c r="N15" s="342" t="s">
        <v>116</v>
      </c>
      <c r="O15" s="85">
        <v>-0.2</v>
      </c>
      <c r="P15" s="85">
        <v>0.4</v>
      </c>
      <c r="Q15" s="85">
        <v>0.2</v>
      </c>
      <c r="R15" s="85">
        <v>-0.1</v>
      </c>
      <c r="S15" s="85">
        <v>-0.3</v>
      </c>
      <c r="T15" s="342" t="s">
        <v>116</v>
      </c>
      <c r="U15" s="201">
        <v>-0.2</v>
      </c>
    </row>
    <row r="16" ht="29.1" customHeight="1" spans="1:21">
      <c r="A16" s="200" t="s">
        <v>137</v>
      </c>
      <c r="B16" s="90">
        <f>D16-0.5</f>
        <v>16.5</v>
      </c>
      <c r="C16" s="90">
        <f>B16</f>
        <v>16.5</v>
      </c>
      <c r="D16" s="91">
        <v>17</v>
      </c>
      <c r="E16" s="90">
        <f>D16</f>
        <v>17</v>
      </c>
      <c r="F16" s="90">
        <f>D16+1.5</f>
        <v>18.5</v>
      </c>
      <c r="G16" s="90">
        <f t="shared" si="1"/>
        <v>18.5</v>
      </c>
      <c r="H16" s="85" t="s">
        <v>136</v>
      </c>
      <c r="I16" s="76"/>
      <c r="J16" s="342" t="s">
        <v>116</v>
      </c>
      <c r="K16" s="342" t="s">
        <v>116</v>
      </c>
      <c r="L16" s="342" t="s">
        <v>116</v>
      </c>
      <c r="M16" s="342" t="s">
        <v>116</v>
      </c>
      <c r="N16" s="342" t="s">
        <v>116</v>
      </c>
      <c r="O16" s="342" t="s">
        <v>116</v>
      </c>
      <c r="P16" s="342" t="s">
        <v>116</v>
      </c>
      <c r="Q16" s="342" t="s">
        <v>116</v>
      </c>
      <c r="R16" s="342" t="s">
        <v>116</v>
      </c>
      <c r="S16" s="342" t="s">
        <v>116</v>
      </c>
      <c r="T16" s="342" t="s">
        <v>116</v>
      </c>
      <c r="U16" s="201" t="s">
        <v>116</v>
      </c>
    </row>
    <row r="17" ht="29.1" customHeight="1" spans="1:21">
      <c r="A17" s="200" t="s">
        <v>138</v>
      </c>
      <c r="B17" s="90">
        <f>D17-0.5</f>
        <v>14</v>
      </c>
      <c r="C17" s="90">
        <f>B17</f>
        <v>14</v>
      </c>
      <c r="D17" s="91">
        <v>14.5</v>
      </c>
      <c r="E17" s="90">
        <f>D17</f>
        <v>14.5</v>
      </c>
      <c r="F17" s="90">
        <f>D17+1.5</f>
        <v>16</v>
      </c>
      <c r="G17" s="90">
        <f t="shared" si="1"/>
        <v>16</v>
      </c>
      <c r="H17" s="85"/>
      <c r="I17" s="76"/>
      <c r="J17" s="342" t="s">
        <v>116</v>
      </c>
      <c r="K17" s="85">
        <v>-0.2</v>
      </c>
      <c r="L17" s="342" t="s">
        <v>116</v>
      </c>
      <c r="M17" s="342" t="s">
        <v>116</v>
      </c>
      <c r="N17" s="342" t="s">
        <v>116</v>
      </c>
      <c r="O17" s="85">
        <v>-0.2</v>
      </c>
      <c r="P17" s="342" t="s">
        <v>116</v>
      </c>
      <c r="Q17" s="85">
        <v>-0.2</v>
      </c>
      <c r="R17" s="342" t="s">
        <v>116</v>
      </c>
      <c r="S17" s="85">
        <v>-0.2</v>
      </c>
      <c r="T17" s="342" t="s">
        <v>116</v>
      </c>
      <c r="U17" s="93" t="s">
        <v>148</v>
      </c>
    </row>
    <row r="18" ht="29.1" customHeight="1" spans="1:21">
      <c r="A18" s="200" t="s">
        <v>149</v>
      </c>
      <c r="B18" s="90">
        <f>C18</f>
        <v>4</v>
      </c>
      <c r="C18" s="90">
        <f>D18</f>
        <v>4</v>
      </c>
      <c r="D18" s="91">
        <v>4</v>
      </c>
      <c r="E18" s="90">
        <f>D18</f>
        <v>4</v>
      </c>
      <c r="F18" s="90">
        <f t="shared" ref="F18" si="2">E18</f>
        <v>4</v>
      </c>
      <c r="G18" s="90">
        <f t="shared" si="1"/>
        <v>4</v>
      </c>
      <c r="H18" s="202" t="s">
        <v>136</v>
      </c>
      <c r="I18" s="76"/>
      <c r="J18" s="342" t="s">
        <v>116</v>
      </c>
      <c r="K18" s="342" t="s">
        <v>116</v>
      </c>
      <c r="L18" s="342" t="s">
        <v>116</v>
      </c>
      <c r="M18" s="85">
        <v>-0.1</v>
      </c>
      <c r="N18" s="342" t="s">
        <v>116</v>
      </c>
      <c r="O18" s="342" t="s">
        <v>116</v>
      </c>
      <c r="P18" s="342" t="s">
        <v>116</v>
      </c>
      <c r="Q18" s="342" t="s">
        <v>116</v>
      </c>
      <c r="R18" s="342" t="s">
        <v>116</v>
      </c>
      <c r="S18" s="342" t="s">
        <v>116</v>
      </c>
      <c r="T18" s="342" t="s">
        <v>116</v>
      </c>
      <c r="U18" s="93" t="s">
        <v>116</v>
      </c>
    </row>
    <row r="19" ht="29.1" customHeight="1" spans="1:21">
      <c r="A19" s="95"/>
      <c r="B19" s="96"/>
      <c r="C19" s="97"/>
      <c r="D19" s="97"/>
      <c r="E19" s="97"/>
      <c r="F19" s="97"/>
      <c r="G19" s="97"/>
      <c r="H19" s="203"/>
      <c r="I19" s="76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93"/>
    </row>
    <row r="20" ht="29.1" customHeight="1" spans="1:21">
      <c r="A20" s="102"/>
      <c r="B20" s="103"/>
      <c r="C20" s="104"/>
      <c r="D20" s="104"/>
      <c r="E20" s="105"/>
      <c r="F20" s="105"/>
      <c r="G20" s="105"/>
      <c r="H20" s="204"/>
      <c r="I20" s="205"/>
      <c r="J20" s="206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10"/>
    </row>
    <row r="21" ht="15" spans="1:21">
      <c r="A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</row>
    <row r="22" ht="14.25" spans="1:21">
      <c r="A22" s="111" t="s">
        <v>83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</row>
    <row r="23" ht="14.25" spans="1:21">
      <c r="A23" s="63" t="s">
        <v>139</v>
      </c>
      <c r="D23" s="112"/>
      <c r="E23" s="112"/>
      <c r="F23" s="112"/>
      <c r="G23" s="112"/>
      <c r="H23" s="112"/>
      <c r="I23" s="112"/>
      <c r="J23" s="111" t="s">
        <v>141</v>
      </c>
      <c r="K23" s="113">
        <v>46056</v>
      </c>
      <c r="L23" s="113"/>
      <c r="M23" s="113"/>
      <c r="N23" s="111" t="s">
        <v>142</v>
      </c>
      <c r="O23" s="113" t="s">
        <v>143</v>
      </c>
      <c r="P23" s="113"/>
      <c r="Q23" s="113"/>
      <c r="R23" s="113"/>
      <c r="S23" s="113"/>
      <c r="T23" s="111" t="s">
        <v>144</v>
      </c>
      <c r="U23" s="111" t="s">
        <v>145</v>
      </c>
    </row>
    <row r="24" ht="18.95" customHeight="1" spans="1:21">
      <c r="A24" s="112" t="s">
        <v>140</v>
      </c>
      <c r="B24" s="112"/>
      <c r="C24" s="112"/>
      <c r="D24" s="112"/>
    </row>
    <row r="25" ht="21" customHeight="1" spans="1:21">
      <c r="A25" s="207" t="s">
        <v>146</v>
      </c>
    </row>
  </sheetData>
  <mergeCells count="9">
    <mergeCell ref="A1:U1"/>
    <mergeCell ref="B2:C2"/>
    <mergeCell ref="E2:H2"/>
    <mergeCell ref="K2:U2"/>
    <mergeCell ref="B3:H3"/>
    <mergeCell ref="J3:U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V10" sqref="V10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9.1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6.25" spans="1:11">
      <c r="A1" s="116" t="s">
        <v>150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>
      <c r="A2" s="117" t="s">
        <v>18</v>
      </c>
      <c r="B2" s="118"/>
      <c r="C2" s="118"/>
      <c r="D2" s="119" t="s">
        <v>24</v>
      </c>
      <c r="E2" s="120"/>
      <c r="F2" s="121" t="s">
        <v>151</v>
      </c>
      <c r="G2" s="122"/>
      <c r="H2" s="122"/>
      <c r="I2" s="123" t="s">
        <v>20</v>
      </c>
      <c r="J2" s="122"/>
      <c r="K2" s="124"/>
    </row>
    <row r="3" spans="1:11">
      <c r="A3" s="125" t="s">
        <v>35</v>
      </c>
      <c r="B3" s="126"/>
      <c r="C3" s="126"/>
      <c r="D3" s="127" t="s">
        <v>152</v>
      </c>
      <c r="E3" s="128"/>
      <c r="F3" s="129"/>
      <c r="G3" s="129"/>
      <c r="H3" s="130" t="s">
        <v>153</v>
      </c>
      <c r="I3" s="130"/>
      <c r="J3" s="130"/>
      <c r="K3" s="131"/>
    </row>
    <row r="4" spans="1:11">
      <c r="A4" s="132" t="s">
        <v>32</v>
      </c>
      <c r="B4" s="133"/>
      <c r="C4" s="133"/>
      <c r="D4" s="134" t="s">
        <v>154</v>
      </c>
      <c r="E4" s="129"/>
      <c r="F4" s="129"/>
      <c r="G4" s="129"/>
      <c r="H4" s="134" t="s">
        <v>155</v>
      </c>
      <c r="I4" s="134"/>
      <c r="J4" s="135" t="s">
        <v>27</v>
      </c>
      <c r="K4" s="136" t="s">
        <v>28</v>
      </c>
    </row>
    <row r="5" spans="1:11">
      <c r="A5" s="132" t="s">
        <v>156</v>
      </c>
      <c r="B5" s="126"/>
      <c r="C5" s="126"/>
      <c r="D5" s="127" t="s">
        <v>157</v>
      </c>
      <c r="E5" s="127" t="s">
        <v>158</v>
      </c>
      <c r="F5" s="127" t="s">
        <v>159</v>
      </c>
      <c r="G5" s="127" t="s">
        <v>160</v>
      </c>
      <c r="H5" s="134" t="s">
        <v>161</v>
      </c>
      <c r="I5" s="134"/>
      <c r="J5" s="135" t="s">
        <v>27</v>
      </c>
      <c r="K5" s="136" t="s">
        <v>28</v>
      </c>
    </row>
    <row r="6" ht="15" spans="1:11">
      <c r="A6" s="137" t="s">
        <v>162</v>
      </c>
      <c r="B6" s="138"/>
      <c r="C6" s="138"/>
      <c r="D6" s="139" t="s">
        <v>163</v>
      </c>
      <c r="E6" s="140"/>
      <c r="F6" s="141"/>
      <c r="G6" s="139"/>
      <c r="H6" s="142" t="s">
        <v>164</v>
      </c>
      <c r="I6" s="142"/>
      <c r="J6" s="141" t="s">
        <v>27</v>
      </c>
      <c r="K6" s="143" t="s">
        <v>28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165</v>
      </c>
      <c r="B8" s="121" t="s">
        <v>166</v>
      </c>
      <c r="C8" s="121" t="s">
        <v>167</v>
      </c>
      <c r="D8" s="121" t="s">
        <v>168</v>
      </c>
      <c r="E8" s="121" t="s">
        <v>169</v>
      </c>
      <c r="F8" s="121" t="s">
        <v>170</v>
      </c>
      <c r="G8" s="148"/>
      <c r="H8" s="149"/>
      <c r="I8" s="149"/>
      <c r="J8" s="149"/>
      <c r="K8" s="150"/>
    </row>
    <row r="9" spans="1:11">
      <c r="A9" s="132" t="s">
        <v>171</v>
      </c>
      <c r="B9" s="134"/>
      <c r="C9" s="135" t="s">
        <v>27</v>
      </c>
      <c r="D9" s="135" t="s">
        <v>28</v>
      </c>
      <c r="E9" s="127" t="s">
        <v>172</v>
      </c>
      <c r="F9" s="151" t="s">
        <v>173</v>
      </c>
      <c r="G9" s="152"/>
      <c r="H9" s="153"/>
      <c r="I9" s="153"/>
      <c r="J9" s="153"/>
      <c r="K9" s="154"/>
    </row>
    <row r="10" spans="1:11">
      <c r="A10" s="132" t="s">
        <v>174</v>
      </c>
      <c r="B10" s="134"/>
      <c r="C10" s="135" t="s">
        <v>27</v>
      </c>
      <c r="D10" s="135" t="s">
        <v>28</v>
      </c>
      <c r="E10" s="127" t="s">
        <v>175</v>
      </c>
      <c r="F10" s="151" t="s">
        <v>176</v>
      </c>
      <c r="G10" s="152" t="s">
        <v>177</v>
      </c>
      <c r="H10" s="153"/>
      <c r="I10" s="153"/>
      <c r="J10" s="153"/>
      <c r="K10" s="154"/>
    </row>
    <row r="11" spans="1:11">
      <c r="A11" s="155" t="s">
        <v>178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7"/>
    </row>
    <row r="12" spans="1:11">
      <c r="A12" s="125" t="s">
        <v>47</v>
      </c>
      <c r="B12" s="135" t="s">
        <v>43</v>
      </c>
      <c r="C12" s="135" t="s">
        <v>44</v>
      </c>
      <c r="D12" s="151"/>
      <c r="E12" s="127" t="s">
        <v>45</v>
      </c>
      <c r="F12" s="135" t="s">
        <v>43</v>
      </c>
      <c r="G12" s="135" t="s">
        <v>44</v>
      </c>
      <c r="H12" s="135"/>
      <c r="I12" s="127" t="s">
        <v>179</v>
      </c>
      <c r="J12" s="135" t="s">
        <v>43</v>
      </c>
      <c r="K12" s="136" t="s">
        <v>44</v>
      </c>
    </row>
    <row r="13" spans="1:11">
      <c r="A13" s="125" t="s">
        <v>50</v>
      </c>
      <c r="B13" s="135" t="s">
        <v>43</v>
      </c>
      <c r="C13" s="135" t="s">
        <v>44</v>
      </c>
      <c r="D13" s="151"/>
      <c r="E13" s="127" t="s">
        <v>55</v>
      </c>
      <c r="F13" s="135" t="s">
        <v>43</v>
      </c>
      <c r="G13" s="135" t="s">
        <v>44</v>
      </c>
      <c r="H13" s="135"/>
      <c r="I13" s="127" t="s">
        <v>180</v>
      </c>
      <c r="J13" s="135" t="s">
        <v>43</v>
      </c>
      <c r="K13" s="136" t="s">
        <v>44</v>
      </c>
    </row>
    <row r="14" ht="15" spans="1:11">
      <c r="A14" s="137" t="s">
        <v>181</v>
      </c>
      <c r="B14" s="141" t="s">
        <v>43</v>
      </c>
      <c r="C14" s="141" t="s">
        <v>44</v>
      </c>
      <c r="D14" s="140"/>
      <c r="E14" s="139" t="s">
        <v>182</v>
      </c>
      <c r="F14" s="141" t="s">
        <v>43</v>
      </c>
      <c r="G14" s="141" t="s">
        <v>44</v>
      </c>
      <c r="H14" s="141"/>
      <c r="I14" s="139" t="s">
        <v>183</v>
      </c>
      <c r="J14" s="141" t="s">
        <v>43</v>
      </c>
      <c r="K14" s="143" t="s">
        <v>44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17" t="s">
        <v>184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8"/>
    </row>
    <row r="17" spans="1:11">
      <c r="A17" s="132" t="s">
        <v>185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59"/>
    </row>
    <row r="18" spans="1:11">
      <c r="A18" s="132" t="s">
        <v>186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59"/>
    </row>
    <row r="19" spans="1:11">
      <c r="A19" s="160"/>
      <c r="B19" s="135"/>
      <c r="C19" s="135"/>
      <c r="D19" s="135"/>
      <c r="E19" s="135"/>
      <c r="F19" s="135"/>
      <c r="G19" s="135"/>
      <c r="H19" s="135"/>
      <c r="I19" s="135"/>
      <c r="J19" s="135"/>
      <c r="K19" s="136"/>
    </row>
    <row r="20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63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3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3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6"/>
    </row>
    <row r="24" spans="1:11">
      <c r="A24" s="132" t="s">
        <v>82</v>
      </c>
      <c r="B24" s="134"/>
      <c r="C24" s="135" t="s">
        <v>27</v>
      </c>
      <c r="D24" s="135" t="s">
        <v>28</v>
      </c>
      <c r="E24" s="130"/>
      <c r="F24" s="130"/>
      <c r="G24" s="130"/>
      <c r="H24" s="130"/>
      <c r="I24" s="130"/>
      <c r="J24" s="130"/>
      <c r="K24" s="131"/>
    </row>
    <row r="25" ht="15" spans="1:11">
      <c r="A25" s="167" t="s">
        <v>187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9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188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3"/>
    </row>
    <row r="28" spans="1:11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6"/>
    </row>
    <row r="29" spans="1:11">
      <c r="A29" s="174"/>
      <c r="B29" s="175"/>
      <c r="C29" s="175"/>
      <c r="D29" s="175"/>
      <c r="E29" s="175"/>
      <c r="F29" s="175"/>
      <c r="G29" s="175"/>
      <c r="H29" s="175"/>
      <c r="I29" s="175"/>
      <c r="J29" s="175"/>
      <c r="K29" s="176"/>
    </row>
    <row r="30" spans="1:1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6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6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6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3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63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ht="18.75" customHeight="1" spans="1:11">
      <c r="A37" s="181" t="s">
        <v>189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ht="18.75" customHeight="1" spans="1:11">
      <c r="A38" s="132" t="s">
        <v>190</v>
      </c>
      <c r="B38" s="134"/>
      <c r="C38" s="134"/>
      <c r="D38" s="130" t="s">
        <v>191</v>
      </c>
      <c r="E38" s="130"/>
      <c r="F38" s="184" t="s">
        <v>192</v>
      </c>
      <c r="G38" s="185"/>
      <c r="H38" s="134" t="s">
        <v>193</v>
      </c>
      <c r="I38" s="134"/>
      <c r="J38" s="134" t="s">
        <v>194</v>
      </c>
      <c r="K38" s="159"/>
    </row>
    <row r="39" ht="18.75" customHeight="1" spans="1:11">
      <c r="A39" s="132" t="s">
        <v>83</v>
      </c>
      <c r="B39" s="134" t="s">
        <v>195</v>
      </c>
      <c r="C39" s="134"/>
      <c r="D39" s="134"/>
      <c r="E39" s="134"/>
      <c r="F39" s="134"/>
      <c r="G39" s="134"/>
      <c r="H39" s="134"/>
      <c r="I39" s="134"/>
      <c r="J39" s="134"/>
      <c r="K39" s="159"/>
    </row>
    <row r="40" ht="30.95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59"/>
    </row>
    <row r="41" ht="18.75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59"/>
    </row>
    <row r="42" ht="32.1" customHeight="1" spans="1:11">
      <c r="A42" s="137" t="s">
        <v>91</v>
      </c>
      <c r="B42" s="186" t="s">
        <v>196</v>
      </c>
      <c r="C42" s="186"/>
      <c r="D42" s="139" t="s">
        <v>197</v>
      </c>
      <c r="E42" s="140"/>
      <c r="F42" s="139" t="s">
        <v>94</v>
      </c>
      <c r="G42" s="187"/>
      <c r="H42" s="188" t="s">
        <v>95</v>
      </c>
      <c r="I42" s="188"/>
      <c r="J42" s="186"/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tabSelected="1" zoomScale="90" zoomScaleNormal="90" topLeftCell="A2" workbookViewId="0">
      <selection activeCell="F8" sqref="F8"/>
    </sheetView>
  </sheetViews>
  <sheetFormatPr defaultColWidth="9" defaultRowHeight="26.1" customHeight="1"/>
  <cols>
    <col min="1" max="1" width="12.2166666666667" style="63" customWidth="1"/>
    <col min="2" max="7" width="9.375" style="63" customWidth="1"/>
    <col min="8" max="8" width="1.375" style="63" customWidth="1"/>
    <col min="9" max="26" width="6" style="63" customWidth="1"/>
    <col min="27" max="16384" width="9" style="63"/>
  </cols>
  <sheetData>
    <row r="1" ht="30" customHeight="1" spans="1:26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ht="29.1" customHeight="1" spans="1:26">
      <c r="A2" s="66" t="s">
        <v>24</v>
      </c>
      <c r="B2" s="67" t="s">
        <v>99</v>
      </c>
      <c r="C2" s="67"/>
      <c r="D2" s="67" t="s">
        <v>29</v>
      </c>
      <c r="E2" s="67" t="s">
        <v>147</v>
      </c>
      <c r="F2" s="67"/>
      <c r="G2" s="67"/>
      <c r="H2" s="68"/>
      <c r="I2" s="69" t="s">
        <v>20</v>
      </c>
      <c r="J2" s="69"/>
      <c r="K2" s="69"/>
      <c r="L2" s="69"/>
      <c r="M2" s="70" t="s">
        <v>101</v>
      </c>
      <c r="N2" s="71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3"/>
    </row>
    <row r="3" ht="29.1" customHeight="1" spans="1:26">
      <c r="A3" s="74" t="s">
        <v>102</v>
      </c>
      <c r="B3" s="75" t="s">
        <v>103</v>
      </c>
      <c r="C3" s="75"/>
      <c r="D3" s="75"/>
      <c r="E3" s="75"/>
      <c r="F3" s="75"/>
      <c r="G3" s="75"/>
      <c r="H3" s="76"/>
      <c r="I3" s="75" t="s">
        <v>104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7"/>
    </row>
    <row r="4" ht="29.1" customHeight="1" spans="1:26">
      <c r="A4" s="74"/>
      <c r="B4" s="78" t="s">
        <v>70</v>
      </c>
      <c r="C4" s="78" t="s">
        <v>71</v>
      </c>
      <c r="D4" s="79" t="s">
        <v>72</v>
      </c>
      <c r="E4" s="78" t="s">
        <v>73</v>
      </c>
      <c r="F4" s="78" t="s">
        <v>74</v>
      </c>
      <c r="G4" s="78" t="s">
        <v>75</v>
      </c>
      <c r="H4" s="76"/>
      <c r="I4" s="80" t="s">
        <v>70</v>
      </c>
      <c r="J4" s="81"/>
      <c r="K4" s="82"/>
      <c r="L4" s="80" t="s">
        <v>71</v>
      </c>
      <c r="M4" s="81"/>
      <c r="N4" s="82"/>
      <c r="O4" s="80" t="s">
        <v>72</v>
      </c>
      <c r="P4" s="81"/>
      <c r="Q4" s="82"/>
      <c r="R4" s="80" t="s">
        <v>73</v>
      </c>
      <c r="S4" s="81"/>
      <c r="T4" s="82"/>
      <c r="U4" s="80" t="s">
        <v>74</v>
      </c>
      <c r="V4" s="81"/>
      <c r="W4" s="82"/>
      <c r="X4" s="80" t="s">
        <v>75</v>
      </c>
      <c r="Y4" s="81"/>
      <c r="Z4" s="83"/>
    </row>
    <row r="5" ht="29.1" customHeight="1" spans="1:26">
      <c r="A5" s="74"/>
      <c r="B5" s="84" t="s">
        <v>108</v>
      </c>
      <c r="C5" s="85" t="s">
        <v>109</v>
      </c>
      <c r="D5" s="85" t="s">
        <v>110</v>
      </c>
      <c r="E5" s="85" t="s">
        <v>111</v>
      </c>
      <c r="F5" s="85" t="s">
        <v>112</v>
      </c>
      <c r="G5" s="85" t="s">
        <v>113</v>
      </c>
      <c r="H5" s="76"/>
      <c r="I5" s="86" t="s">
        <v>198</v>
      </c>
      <c r="J5" s="87"/>
      <c r="K5" s="88"/>
      <c r="L5" s="86" t="s">
        <v>198</v>
      </c>
      <c r="M5" s="87"/>
      <c r="N5" s="88"/>
      <c r="O5" s="86" t="s">
        <v>198</v>
      </c>
      <c r="P5" s="87"/>
      <c r="Q5" s="88"/>
      <c r="R5" s="86" t="s">
        <v>198</v>
      </c>
      <c r="S5" s="87"/>
      <c r="T5" s="88"/>
      <c r="U5" s="86" t="s">
        <v>198</v>
      </c>
      <c r="V5" s="87"/>
      <c r="W5" s="88"/>
      <c r="X5" s="86" t="s">
        <v>198</v>
      </c>
      <c r="Y5" s="87"/>
      <c r="Z5" s="88"/>
    </row>
    <row r="6" ht="29.1" customHeight="1" spans="1:26">
      <c r="A6" s="89" t="s">
        <v>114</v>
      </c>
      <c r="B6" s="90">
        <f>C6-2.1</f>
        <v>96.8</v>
      </c>
      <c r="C6" s="90">
        <f>D6-2.1</f>
        <v>98.9</v>
      </c>
      <c r="D6" s="91">
        <v>101</v>
      </c>
      <c r="E6" s="90">
        <f>D6+2.1</f>
        <v>103.1</v>
      </c>
      <c r="F6" s="90">
        <f>E6+2.1</f>
        <v>105.2</v>
      </c>
      <c r="G6" s="90">
        <f>F6+2.1</f>
        <v>107.3</v>
      </c>
      <c r="H6" s="76"/>
      <c r="I6" s="92" t="s">
        <v>199</v>
      </c>
      <c r="J6" s="92" t="s">
        <v>123</v>
      </c>
      <c r="K6" s="92" t="s">
        <v>124</v>
      </c>
      <c r="L6" s="92" t="s">
        <v>123</v>
      </c>
      <c r="M6" s="92" t="s">
        <v>199</v>
      </c>
      <c r="N6" s="92" t="s">
        <v>124</v>
      </c>
      <c r="O6" s="92" t="s">
        <v>123</v>
      </c>
      <c r="P6" s="92" t="s">
        <v>124</v>
      </c>
      <c r="Q6" s="92" t="s">
        <v>123</v>
      </c>
      <c r="R6" s="92" t="s">
        <v>123</v>
      </c>
      <c r="S6" s="92" t="s">
        <v>123</v>
      </c>
      <c r="T6" s="92" t="s">
        <v>199</v>
      </c>
      <c r="U6" s="92" t="s">
        <v>199</v>
      </c>
      <c r="V6" s="92" t="s">
        <v>123</v>
      </c>
      <c r="W6" s="92" t="s">
        <v>199</v>
      </c>
      <c r="X6" s="92" t="s">
        <v>120</v>
      </c>
      <c r="Y6" s="92" t="s">
        <v>199</v>
      </c>
      <c r="Z6" s="93" t="s">
        <v>200</v>
      </c>
    </row>
    <row r="7" ht="29.1" customHeight="1" spans="1:26">
      <c r="A7" s="89" t="s">
        <v>118</v>
      </c>
      <c r="B7" s="90">
        <f>C7-1.5</f>
        <v>70.5</v>
      </c>
      <c r="C7" s="90">
        <f>D7-1.5</f>
        <v>72</v>
      </c>
      <c r="D7" s="91">
        <v>73.5</v>
      </c>
      <c r="E7" s="90">
        <f>D7+1.5</f>
        <v>75</v>
      </c>
      <c r="F7" s="90">
        <f>E7+1.5</f>
        <v>76.5</v>
      </c>
      <c r="G7" s="90">
        <f>F7+1.5</f>
        <v>78</v>
      </c>
      <c r="H7" s="76"/>
      <c r="I7" s="92" t="s">
        <v>132</v>
      </c>
      <c r="J7" s="92" t="s">
        <v>132</v>
      </c>
      <c r="K7" s="92" t="s">
        <v>132</v>
      </c>
      <c r="L7" s="92" t="s">
        <v>120</v>
      </c>
      <c r="M7" s="92" t="s">
        <v>132</v>
      </c>
      <c r="N7" s="92" t="s">
        <v>132</v>
      </c>
      <c r="O7" s="92" t="s">
        <v>132</v>
      </c>
      <c r="P7" s="92" t="s">
        <v>132</v>
      </c>
      <c r="Q7" s="92" t="s">
        <v>121</v>
      </c>
      <c r="R7" s="92" t="s">
        <v>121</v>
      </c>
      <c r="S7" s="92" t="s">
        <v>132</v>
      </c>
      <c r="T7" s="92" t="s">
        <v>121</v>
      </c>
      <c r="U7" s="92" t="s">
        <v>120</v>
      </c>
      <c r="V7" s="92" t="s">
        <v>132</v>
      </c>
      <c r="W7" s="92" t="s">
        <v>132</v>
      </c>
      <c r="X7" s="92" t="s">
        <v>121</v>
      </c>
      <c r="Y7" s="92" t="s">
        <v>117</v>
      </c>
      <c r="Z7" s="94" t="s">
        <v>121</v>
      </c>
    </row>
    <row r="8" ht="29.1" customHeight="1" spans="1:26">
      <c r="A8" s="89" t="s">
        <v>122</v>
      </c>
      <c r="B8" s="90">
        <f>C8-4</f>
        <v>77</v>
      </c>
      <c r="C8" s="90">
        <f>D8-4</f>
        <v>81</v>
      </c>
      <c r="D8" s="91">
        <v>85</v>
      </c>
      <c r="E8" s="90">
        <f>D8+4</f>
        <v>89</v>
      </c>
      <c r="F8" s="90">
        <f>E8+5</f>
        <v>94</v>
      </c>
      <c r="G8" s="90">
        <f>F8+6</f>
        <v>100</v>
      </c>
      <c r="H8" s="76"/>
      <c r="I8" s="92" t="s">
        <v>123</v>
      </c>
      <c r="J8" s="92" t="s">
        <v>199</v>
      </c>
      <c r="K8" s="92" t="s">
        <v>124</v>
      </c>
      <c r="L8" s="92" t="s">
        <v>199</v>
      </c>
      <c r="M8" s="92" t="s">
        <v>120</v>
      </c>
      <c r="N8" s="92" t="s">
        <v>120</v>
      </c>
      <c r="O8" s="92" t="s">
        <v>123</v>
      </c>
      <c r="P8" s="92" t="s">
        <v>199</v>
      </c>
      <c r="Q8" s="92" t="s">
        <v>199</v>
      </c>
      <c r="R8" s="92" t="s">
        <v>116</v>
      </c>
      <c r="S8" s="92" t="s">
        <v>116</v>
      </c>
      <c r="T8" s="92" t="s">
        <v>199</v>
      </c>
      <c r="U8" s="92" t="s">
        <v>116</v>
      </c>
      <c r="V8" s="92" t="s">
        <v>116</v>
      </c>
      <c r="W8" s="92" t="s">
        <v>124</v>
      </c>
      <c r="X8" s="92" t="s">
        <v>132</v>
      </c>
      <c r="Y8" s="92" t="s">
        <v>120</v>
      </c>
      <c r="Z8" s="94" t="s">
        <v>116</v>
      </c>
    </row>
    <row r="9" ht="29.1" customHeight="1" spans="1:26">
      <c r="A9" s="89" t="s">
        <v>125</v>
      </c>
      <c r="B9" s="90">
        <f>C9-3.6</f>
        <v>98.8</v>
      </c>
      <c r="C9" s="90">
        <f>D9-3.6</f>
        <v>102.4</v>
      </c>
      <c r="D9" s="91" t="s">
        <v>126</v>
      </c>
      <c r="E9" s="90">
        <f>D9+4</f>
        <v>110</v>
      </c>
      <c r="F9" s="90">
        <f>E9+4</f>
        <v>114</v>
      </c>
      <c r="G9" s="90">
        <f>F9+4</f>
        <v>118</v>
      </c>
      <c r="H9" s="76"/>
      <c r="I9" s="92" t="s">
        <v>123</v>
      </c>
      <c r="J9" s="92" t="s">
        <v>124</v>
      </c>
      <c r="K9" s="92" t="s">
        <v>124</v>
      </c>
      <c r="L9" s="92" t="s">
        <v>120</v>
      </c>
      <c r="M9" s="92" t="s">
        <v>132</v>
      </c>
      <c r="N9" s="92" t="s">
        <v>132</v>
      </c>
      <c r="O9" s="92" t="s">
        <v>120</v>
      </c>
      <c r="P9" s="92" t="s">
        <v>120</v>
      </c>
      <c r="Q9" s="92" t="s">
        <v>132</v>
      </c>
      <c r="R9" s="92" t="s">
        <v>201</v>
      </c>
      <c r="S9" s="92" t="s">
        <v>128</v>
      </c>
      <c r="T9" s="92" t="s">
        <v>117</v>
      </c>
      <c r="U9" s="92" t="s">
        <v>120</v>
      </c>
      <c r="V9" s="92" t="s">
        <v>132</v>
      </c>
      <c r="W9" s="92" t="s">
        <v>121</v>
      </c>
      <c r="X9" s="92" t="s">
        <v>123</v>
      </c>
      <c r="Y9" s="92" t="s">
        <v>128</v>
      </c>
      <c r="Z9" s="94" t="s">
        <v>120</v>
      </c>
    </row>
    <row r="10" ht="29.1" customHeight="1" spans="1:26">
      <c r="A10" s="89" t="s">
        <v>127</v>
      </c>
      <c r="B10" s="90">
        <f>C10-2.3/2</f>
        <v>29.7</v>
      </c>
      <c r="C10" s="90">
        <f>D10-2.3/2</f>
        <v>30.85</v>
      </c>
      <c r="D10" s="91">
        <v>32</v>
      </c>
      <c r="E10" s="90">
        <f>D10+2.6/2</f>
        <v>33.3</v>
      </c>
      <c r="F10" s="90">
        <f>E10+2.6/2</f>
        <v>34.6</v>
      </c>
      <c r="G10" s="90">
        <f>F10+2.6/2</f>
        <v>35.9</v>
      </c>
      <c r="H10" s="76"/>
      <c r="I10" s="92" t="s">
        <v>120</v>
      </c>
      <c r="J10" s="92" t="s">
        <v>132</v>
      </c>
      <c r="K10" s="92" t="s">
        <v>132</v>
      </c>
      <c r="L10" s="92" t="s">
        <v>120</v>
      </c>
      <c r="M10" s="92" t="s">
        <v>132</v>
      </c>
      <c r="N10" s="92" t="s">
        <v>132</v>
      </c>
      <c r="O10" s="92" t="s">
        <v>120</v>
      </c>
      <c r="P10" s="92" t="s">
        <v>120</v>
      </c>
      <c r="Q10" s="92" t="s">
        <v>132</v>
      </c>
      <c r="R10" s="92" t="s">
        <v>201</v>
      </c>
      <c r="S10" s="92" t="s">
        <v>128</v>
      </c>
      <c r="T10" s="92" t="s">
        <v>117</v>
      </c>
      <c r="U10" s="92" t="s">
        <v>120</v>
      </c>
      <c r="V10" s="92" t="s">
        <v>132</v>
      </c>
      <c r="W10" s="92" t="s">
        <v>121</v>
      </c>
      <c r="X10" s="92" t="s">
        <v>116</v>
      </c>
      <c r="Y10" s="92" t="s">
        <v>116</v>
      </c>
      <c r="Z10" s="94" t="s">
        <v>120</v>
      </c>
    </row>
    <row r="11" ht="29.1" customHeight="1" spans="1:26">
      <c r="A11" s="89" t="s">
        <v>129</v>
      </c>
      <c r="B11" s="90">
        <f>C11-0.7</f>
        <v>21.6</v>
      </c>
      <c r="C11" s="90">
        <f>D11-0.7</f>
        <v>22.3</v>
      </c>
      <c r="D11" s="91">
        <v>23</v>
      </c>
      <c r="E11" s="90">
        <f>D11+0.7</f>
        <v>23.7</v>
      </c>
      <c r="F11" s="90">
        <f>E11+0.7</f>
        <v>24.4</v>
      </c>
      <c r="G11" s="90">
        <f>F11+0.9</f>
        <v>25.3</v>
      </c>
      <c r="H11" s="76"/>
      <c r="I11" s="92" t="s">
        <v>116</v>
      </c>
      <c r="J11" s="92" t="s">
        <v>116</v>
      </c>
      <c r="K11" s="92" t="s">
        <v>116</v>
      </c>
      <c r="L11" s="92" t="s">
        <v>132</v>
      </c>
      <c r="M11" s="92" t="s">
        <v>116</v>
      </c>
      <c r="N11" s="92" t="s">
        <v>116</v>
      </c>
      <c r="O11" s="92" t="s">
        <v>116</v>
      </c>
      <c r="P11" s="92" t="s">
        <v>116</v>
      </c>
      <c r="Q11" s="92" t="s">
        <v>116</v>
      </c>
      <c r="R11" s="92" t="s">
        <v>120</v>
      </c>
      <c r="S11" s="92" t="s">
        <v>120</v>
      </c>
      <c r="T11" s="92" t="s">
        <v>132</v>
      </c>
      <c r="U11" s="92" t="s">
        <v>116</v>
      </c>
      <c r="V11" s="92" t="s">
        <v>116</v>
      </c>
      <c r="W11" s="92" t="s">
        <v>116</v>
      </c>
      <c r="X11" s="92" t="s">
        <v>128</v>
      </c>
      <c r="Y11" s="92" t="s">
        <v>121</v>
      </c>
      <c r="Z11" s="94" t="s">
        <v>128</v>
      </c>
    </row>
    <row r="12" ht="29.1" customHeight="1" spans="1:26">
      <c r="A12" s="89" t="s">
        <v>131</v>
      </c>
      <c r="B12" s="90">
        <f>C12-0.5</f>
        <v>17</v>
      </c>
      <c r="C12" s="90">
        <f>D12-0.5</f>
        <v>17.5</v>
      </c>
      <c r="D12" s="91">
        <v>18</v>
      </c>
      <c r="E12" s="90">
        <f t="shared" ref="E12:F12" si="0">D12+0.5</f>
        <v>18.5</v>
      </c>
      <c r="F12" s="90">
        <f t="shared" si="0"/>
        <v>19</v>
      </c>
      <c r="G12" s="90">
        <f>F12+0.7</f>
        <v>19.7</v>
      </c>
      <c r="H12" s="76"/>
      <c r="I12" s="92" t="s">
        <v>116</v>
      </c>
      <c r="J12" s="92" t="s">
        <v>116</v>
      </c>
      <c r="K12" s="92" t="s">
        <v>116</v>
      </c>
      <c r="L12" s="92" t="s">
        <v>120</v>
      </c>
      <c r="M12" s="92" t="s">
        <v>116</v>
      </c>
      <c r="N12" s="92" t="s">
        <v>116</v>
      </c>
      <c r="O12" s="92" t="s">
        <v>116</v>
      </c>
      <c r="P12" s="92" t="s">
        <v>116</v>
      </c>
      <c r="Q12" s="92" t="s">
        <v>116</v>
      </c>
      <c r="R12" s="92" t="s">
        <v>132</v>
      </c>
      <c r="S12" s="92" t="s">
        <v>120</v>
      </c>
      <c r="T12" s="92" t="s">
        <v>121</v>
      </c>
      <c r="U12" s="92" t="s">
        <v>116</v>
      </c>
      <c r="V12" s="92" t="s">
        <v>116</v>
      </c>
      <c r="W12" s="92" t="s">
        <v>116</v>
      </c>
      <c r="X12" s="92" t="s">
        <v>128</v>
      </c>
      <c r="Y12" s="92" t="s">
        <v>121</v>
      </c>
      <c r="Z12" s="94" t="s">
        <v>128</v>
      </c>
    </row>
    <row r="13" ht="29.1" customHeight="1" spans="1:26">
      <c r="A13" s="89" t="s">
        <v>133</v>
      </c>
      <c r="B13" s="90">
        <f>C13-0.7</f>
        <v>25.7</v>
      </c>
      <c r="C13" s="90">
        <f>D13-0.6</f>
        <v>26.4</v>
      </c>
      <c r="D13" s="91">
        <v>27</v>
      </c>
      <c r="E13" s="90">
        <f>D13+0.6</f>
        <v>27.6</v>
      </c>
      <c r="F13" s="90">
        <f>E13+0.7</f>
        <v>28.3</v>
      </c>
      <c r="G13" s="90">
        <f>F13+0.6</f>
        <v>28.9</v>
      </c>
      <c r="H13" s="76"/>
      <c r="I13" s="92" t="s">
        <v>132</v>
      </c>
      <c r="J13" s="92" t="s">
        <v>116</v>
      </c>
      <c r="K13" s="92" t="s">
        <v>116</v>
      </c>
      <c r="L13" s="92" t="s">
        <v>116</v>
      </c>
      <c r="M13" s="92" t="s">
        <v>116</v>
      </c>
      <c r="N13" s="92" t="s">
        <v>116</v>
      </c>
      <c r="O13" s="92" t="s">
        <v>116</v>
      </c>
      <c r="P13" s="92" t="s">
        <v>116</v>
      </c>
      <c r="Q13" s="92" t="s">
        <v>116</v>
      </c>
      <c r="R13" s="92" t="s">
        <v>120</v>
      </c>
      <c r="S13" s="92" t="s">
        <v>116</v>
      </c>
      <c r="T13" s="92" t="s">
        <v>116</v>
      </c>
      <c r="U13" s="92" t="s">
        <v>201</v>
      </c>
      <c r="V13" s="92" t="s">
        <v>116</v>
      </c>
      <c r="W13" s="92" t="s">
        <v>116</v>
      </c>
      <c r="X13" s="92" t="s">
        <v>117</v>
      </c>
      <c r="Y13" s="92" t="s">
        <v>117</v>
      </c>
      <c r="Z13" s="94" t="s">
        <v>148</v>
      </c>
    </row>
    <row r="14" ht="29.1" customHeight="1" spans="1:26">
      <c r="A14" s="89" t="s">
        <v>134</v>
      </c>
      <c r="B14" s="90">
        <f>C14-0.9</f>
        <v>40.2</v>
      </c>
      <c r="C14" s="90">
        <f>D14-0.9</f>
        <v>41.1</v>
      </c>
      <c r="D14" s="91">
        <v>42</v>
      </c>
      <c r="E14" s="90">
        <f>D14+1.1</f>
        <v>43.1</v>
      </c>
      <c r="F14" s="90">
        <f>E14+1.1</f>
        <v>44.2</v>
      </c>
      <c r="G14" s="90">
        <f>F14+1.1</f>
        <v>45.3</v>
      </c>
      <c r="H14" s="76"/>
      <c r="I14" s="92" t="s">
        <v>120</v>
      </c>
      <c r="J14" s="92" t="s">
        <v>116</v>
      </c>
      <c r="K14" s="92" t="s">
        <v>116</v>
      </c>
      <c r="L14" s="92" t="s">
        <v>120</v>
      </c>
      <c r="M14" s="92" t="s">
        <v>116</v>
      </c>
      <c r="N14" s="92" t="s">
        <v>116</v>
      </c>
      <c r="O14" s="92" t="s">
        <v>116</v>
      </c>
      <c r="P14" s="92" t="s">
        <v>116</v>
      </c>
      <c r="Q14" s="92" t="s">
        <v>116</v>
      </c>
      <c r="R14" s="92" t="s">
        <v>116</v>
      </c>
      <c r="S14" s="92" t="s">
        <v>116</v>
      </c>
      <c r="T14" s="92" t="s">
        <v>116</v>
      </c>
      <c r="U14" s="92" t="s">
        <v>116</v>
      </c>
      <c r="V14" s="92" t="s">
        <v>116</v>
      </c>
      <c r="W14" s="92" t="s">
        <v>116</v>
      </c>
      <c r="X14" s="92" t="s">
        <v>116</v>
      </c>
      <c r="Y14" s="92" t="s">
        <v>116</v>
      </c>
      <c r="Z14" s="94" t="s">
        <v>116</v>
      </c>
    </row>
    <row r="15" ht="29.1" customHeight="1" spans="1:26">
      <c r="A15" s="89" t="s">
        <v>135</v>
      </c>
      <c r="B15" s="90">
        <f>D15-0.5</f>
        <v>14.5</v>
      </c>
      <c r="C15" s="90">
        <f>B15</f>
        <v>14.5</v>
      </c>
      <c r="D15" s="91">
        <v>15</v>
      </c>
      <c r="E15" s="90">
        <f>D15</f>
        <v>15</v>
      </c>
      <c r="F15" s="90">
        <f>D15+1.5</f>
        <v>16.5</v>
      </c>
      <c r="G15" s="90">
        <f t="shared" ref="G15:G18" si="1">F15</f>
        <v>16.5</v>
      </c>
      <c r="H15" s="76"/>
      <c r="I15" s="92" t="s">
        <v>116</v>
      </c>
      <c r="J15" s="92" t="s">
        <v>116</v>
      </c>
      <c r="K15" s="92" t="s">
        <v>116</v>
      </c>
      <c r="L15" s="92" t="s">
        <v>116</v>
      </c>
      <c r="M15" s="92" t="s">
        <v>116</v>
      </c>
      <c r="N15" s="92" t="s">
        <v>116</v>
      </c>
      <c r="O15" s="92" t="s">
        <v>116</v>
      </c>
      <c r="P15" s="92" t="s">
        <v>116</v>
      </c>
      <c r="Q15" s="92" t="s">
        <v>116</v>
      </c>
      <c r="R15" s="92" t="s">
        <v>116</v>
      </c>
      <c r="S15" s="92" t="s">
        <v>116</v>
      </c>
      <c r="T15" s="92" t="s">
        <v>116</v>
      </c>
      <c r="U15" s="92" t="s">
        <v>128</v>
      </c>
      <c r="V15" s="92" t="s">
        <v>116</v>
      </c>
      <c r="W15" s="92" t="s">
        <v>116</v>
      </c>
      <c r="X15" s="92" t="s">
        <v>116</v>
      </c>
      <c r="Y15" s="92" t="s">
        <v>116</v>
      </c>
      <c r="Z15" s="94" t="s">
        <v>116</v>
      </c>
    </row>
    <row r="16" ht="29.1" customHeight="1" spans="1:26">
      <c r="A16" s="89" t="s">
        <v>137</v>
      </c>
      <c r="B16" s="90">
        <f>D16-0.5</f>
        <v>16.5</v>
      </c>
      <c r="C16" s="90">
        <f>B16</f>
        <v>16.5</v>
      </c>
      <c r="D16" s="91">
        <v>17</v>
      </c>
      <c r="E16" s="90">
        <f>D16</f>
        <v>17</v>
      </c>
      <c r="F16" s="90">
        <f>D16+1.5</f>
        <v>18.5</v>
      </c>
      <c r="G16" s="90">
        <f t="shared" si="1"/>
        <v>18.5</v>
      </c>
      <c r="H16" s="76"/>
      <c r="I16" s="92" t="s">
        <v>116</v>
      </c>
      <c r="J16" s="92" t="s">
        <v>116</v>
      </c>
      <c r="K16" s="92" t="s">
        <v>116</v>
      </c>
      <c r="L16" s="92" t="s">
        <v>116</v>
      </c>
      <c r="M16" s="92" t="s">
        <v>116</v>
      </c>
      <c r="N16" s="92" t="s">
        <v>116</v>
      </c>
      <c r="O16" s="92" t="s">
        <v>116</v>
      </c>
      <c r="P16" s="92" t="s">
        <v>116</v>
      </c>
      <c r="Q16" s="92" t="s">
        <v>116</v>
      </c>
      <c r="R16" s="92" t="s">
        <v>116</v>
      </c>
      <c r="S16" s="92" t="s">
        <v>116</v>
      </c>
      <c r="T16" s="92" t="s">
        <v>116</v>
      </c>
      <c r="U16" s="92" t="s">
        <v>116</v>
      </c>
      <c r="V16" s="92" t="s">
        <v>116</v>
      </c>
      <c r="W16" s="92" t="s">
        <v>116</v>
      </c>
      <c r="X16" s="92" t="s">
        <v>116</v>
      </c>
      <c r="Y16" s="92" t="s">
        <v>116</v>
      </c>
      <c r="Z16" s="94" t="s">
        <v>116</v>
      </c>
    </row>
    <row r="17" ht="29.1" customHeight="1" spans="1:26">
      <c r="A17" s="89" t="s">
        <v>138</v>
      </c>
      <c r="B17" s="90">
        <f>D17-0.5</f>
        <v>14</v>
      </c>
      <c r="C17" s="90">
        <f>B17</f>
        <v>14</v>
      </c>
      <c r="D17" s="91">
        <v>14.5</v>
      </c>
      <c r="E17" s="90">
        <f>D17</f>
        <v>14.5</v>
      </c>
      <c r="F17" s="90">
        <f>D17+1.5</f>
        <v>16</v>
      </c>
      <c r="G17" s="90">
        <f t="shared" si="1"/>
        <v>16</v>
      </c>
      <c r="H17" s="76"/>
      <c r="I17" s="92" t="s">
        <v>121</v>
      </c>
      <c r="J17" s="92" t="s">
        <v>116</v>
      </c>
      <c r="K17" s="92" t="s">
        <v>116</v>
      </c>
      <c r="L17" s="92" t="s">
        <v>121</v>
      </c>
      <c r="M17" s="92" t="s">
        <v>116</v>
      </c>
      <c r="N17" s="92" t="s">
        <v>116</v>
      </c>
      <c r="O17" s="92" t="s">
        <v>116</v>
      </c>
      <c r="P17" s="92" t="s">
        <v>116</v>
      </c>
      <c r="Q17" s="92" t="s">
        <v>116</v>
      </c>
      <c r="R17" s="92" t="s">
        <v>116</v>
      </c>
      <c r="S17" s="92" t="s">
        <v>116</v>
      </c>
      <c r="T17" s="92" t="s">
        <v>116</v>
      </c>
      <c r="U17" s="92" t="s">
        <v>116</v>
      </c>
      <c r="V17" s="92" t="s">
        <v>116</v>
      </c>
      <c r="W17" s="92" t="s">
        <v>116</v>
      </c>
      <c r="X17" s="92" t="s">
        <v>116</v>
      </c>
      <c r="Y17" s="92" t="s">
        <v>116</v>
      </c>
      <c r="Z17" s="94" t="s">
        <v>116</v>
      </c>
    </row>
    <row r="18" ht="29.1" customHeight="1" spans="1:26">
      <c r="A18" s="89" t="s">
        <v>149</v>
      </c>
      <c r="B18" s="90">
        <f>C18</f>
        <v>4</v>
      </c>
      <c r="C18" s="90">
        <f>D18</f>
        <v>4</v>
      </c>
      <c r="D18" s="91">
        <v>4</v>
      </c>
      <c r="E18" s="90">
        <f>D18</f>
        <v>4</v>
      </c>
      <c r="F18" s="90">
        <f t="shared" ref="F18" si="2">E18</f>
        <v>4</v>
      </c>
      <c r="G18" s="90">
        <f t="shared" si="1"/>
        <v>4</v>
      </c>
      <c r="H18" s="76"/>
      <c r="I18" s="92" t="s">
        <v>202</v>
      </c>
      <c r="J18" s="92" t="s">
        <v>116</v>
      </c>
      <c r="K18" s="92" t="s">
        <v>116</v>
      </c>
      <c r="L18" s="92" t="s">
        <v>121</v>
      </c>
      <c r="M18" s="92" t="s">
        <v>116</v>
      </c>
      <c r="N18" s="92" t="s">
        <v>116</v>
      </c>
      <c r="O18" s="92" t="s">
        <v>116</v>
      </c>
      <c r="P18" s="92" t="s">
        <v>116</v>
      </c>
      <c r="Q18" s="92" t="s">
        <v>116</v>
      </c>
      <c r="R18" s="92" t="s">
        <v>116</v>
      </c>
      <c r="S18" s="92" t="s">
        <v>116</v>
      </c>
      <c r="T18" s="92" t="s">
        <v>116</v>
      </c>
      <c r="U18" s="92" t="s">
        <v>116</v>
      </c>
      <c r="V18" s="92" t="s">
        <v>116</v>
      </c>
      <c r="W18" s="92" t="s">
        <v>116</v>
      </c>
      <c r="X18" s="92" t="s">
        <v>116</v>
      </c>
      <c r="Y18" s="92" t="s">
        <v>116</v>
      </c>
      <c r="Z18" s="94" t="s">
        <v>116</v>
      </c>
    </row>
    <row r="19" ht="29.1" customHeight="1" spans="1:26">
      <c r="A19" s="95"/>
      <c r="B19" s="96"/>
      <c r="C19" s="97"/>
      <c r="D19" s="97"/>
      <c r="E19" s="97"/>
      <c r="F19" s="97"/>
      <c r="G19" s="98"/>
      <c r="H19" s="99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1"/>
    </row>
    <row r="20" ht="29.1" customHeight="1" spans="1:26">
      <c r="A20" s="102"/>
      <c r="B20" s="103"/>
      <c r="C20" s="104"/>
      <c r="D20" s="104"/>
      <c r="E20" s="105"/>
      <c r="F20" s="105"/>
      <c r="G20" s="106"/>
      <c r="H20" s="107"/>
      <c r="I20" s="103"/>
      <c r="J20" s="108"/>
      <c r="K20" s="108"/>
      <c r="L20" s="108"/>
      <c r="M20" s="108"/>
      <c r="N20" s="108"/>
      <c r="O20" s="108"/>
      <c r="P20" s="108"/>
      <c r="Q20" s="108"/>
      <c r="R20" s="108"/>
      <c r="S20" s="109"/>
      <c r="T20" s="109"/>
      <c r="U20" s="109"/>
      <c r="V20" s="109"/>
      <c r="W20" s="109"/>
      <c r="X20" s="108"/>
      <c r="Y20" s="108"/>
      <c r="Z20" s="110"/>
    </row>
    <row r="21" spans="1:26">
      <c r="A21" s="111" t="s">
        <v>83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>
      <c r="A22" s="63" t="s">
        <v>139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>
      <c r="A23" s="112" t="s">
        <v>140</v>
      </c>
      <c r="B23" s="112"/>
      <c r="C23" s="112"/>
      <c r="D23" s="112"/>
      <c r="E23" s="112"/>
      <c r="F23" s="112"/>
      <c r="G23" s="112"/>
      <c r="H23" s="112"/>
      <c r="I23" s="111" t="s">
        <v>141</v>
      </c>
      <c r="J23" s="113"/>
      <c r="K23" s="114">
        <v>46056</v>
      </c>
      <c r="L23" s="114"/>
      <c r="M23" s="113"/>
      <c r="N23" s="113"/>
      <c r="O23" s="111" t="s">
        <v>142</v>
      </c>
      <c r="P23" s="113"/>
      <c r="Q23" s="113" t="s">
        <v>203</v>
      </c>
      <c r="R23" s="113"/>
      <c r="W23" s="111" t="s">
        <v>144</v>
      </c>
      <c r="Y23" s="111" t="s">
        <v>145</v>
      </c>
    </row>
    <row r="24" ht="18.95" customHeight="1" spans="1:26">
      <c r="A24" s="63" t="s">
        <v>146</v>
      </c>
    </row>
  </sheetData>
  <mergeCells count="21">
    <mergeCell ref="A1:Z1"/>
    <mergeCell ref="B2:C2"/>
    <mergeCell ref="E2:G2"/>
    <mergeCell ref="I2:L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K23:L23"/>
    <mergeCell ref="A3:A5"/>
    <mergeCell ref="H2:H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I29" sqref="I29"/>
    </sheetView>
  </sheetViews>
  <sheetFormatPr defaultColWidth="9" defaultRowHeight="13.5"/>
  <cols>
    <col min="1" max="1" width="5.625" style="44" customWidth="1"/>
    <col min="2" max="2" width="15.875" style="44" customWidth="1"/>
    <col min="3" max="3" width="12.5" style="44" customWidth="1"/>
    <col min="4" max="4" width="20.125" style="44" customWidth="1"/>
    <col min="5" max="5" width="28" style="44" customWidth="1"/>
    <col min="6" max="6" width="20.125" style="44" customWidth="1"/>
    <col min="7" max="16384" width="9" style="44"/>
  </cols>
  <sheetData>
    <row r="1" ht="29.25" spans="1:16">
      <c r="A1" s="45" t="s">
        <v>204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16.5" spans="1:16">
      <c r="A2" s="46" t="s">
        <v>205</v>
      </c>
      <c r="B2" s="46" t="s">
        <v>206</v>
      </c>
      <c r="C2" s="46" t="s">
        <v>207</v>
      </c>
      <c r="D2" s="46" t="s">
        <v>208</v>
      </c>
      <c r="E2" s="46" t="s">
        <v>209</v>
      </c>
      <c r="F2" s="46" t="s">
        <v>210</v>
      </c>
      <c r="G2" s="46" t="s">
        <v>211</v>
      </c>
      <c r="H2" s="46" t="s">
        <v>212</v>
      </c>
      <c r="I2" s="46" t="s">
        <v>213</v>
      </c>
      <c r="J2" s="46" t="s">
        <v>214</v>
      </c>
      <c r="K2" s="46" t="s">
        <v>215</v>
      </c>
      <c r="L2" s="46" t="s">
        <v>216</v>
      </c>
      <c r="M2" s="46" t="s">
        <v>217</v>
      </c>
      <c r="N2" s="46" t="s">
        <v>218</v>
      </c>
      <c r="O2" s="46" t="s">
        <v>219</v>
      </c>
      <c r="P2" s="47" t="s">
        <v>220</v>
      </c>
    </row>
    <row r="3" ht="16.5" spans="1:16">
      <c r="A3" s="46"/>
      <c r="B3" s="46"/>
      <c r="C3" s="46"/>
      <c r="D3" s="46"/>
      <c r="E3" s="46"/>
      <c r="F3" s="46"/>
      <c r="G3" s="46"/>
      <c r="H3" s="46"/>
      <c r="I3" s="46" t="s">
        <v>221</v>
      </c>
      <c r="J3" s="46" t="s">
        <v>221</v>
      </c>
      <c r="K3" s="46" t="s">
        <v>221</v>
      </c>
      <c r="L3" s="46" t="s">
        <v>221</v>
      </c>
      <c r="M3" s="46" t="s">
        <v>221</v>
      </c>
      <c r="N3" s="46" t="s">
        <v>221</v>
      </c>
      <c r="O3" s="46"/>
      <c r="P3" s="48"/>
    </row>
    <row r="4" ht="14.25" spans="1:16">
      <c r="A4" s="49">
        <v>1</v>
      </c>
      <c r="B4" s="50" t="s">
        <v>222</v>
      </c>
      <c r="C4" s="50">
        <v>1267329</v>
      </c>
      <c r="D4" s="50" t="s">
        <v>223</v>
      </c>
      <c r="E4" s="50" t="s">
        <v>99</v>
      </c>
      <c r="F4" s="51" t="s">
        <v>224</v>
      </c>
      <c r="G4" s="49" t="s">
        <v>27</v>
      </c>
      <c r="H4" s="49" t="s">
        <v>27</v>
      </c>
      <c r="I4" s="49"/>
      <c r="J4" s="49"/>
      <c r="K4" s="49"/>
      <c r="L4" s="49"/>
      <c r="M4" s="49">
        <v>14</v>
      </c>
      <c r="N4" s="49"/>
      <c r="O4" s="49"/>
      <c r="P4" s="52"/>
    </row>
    <row r="5" ht="14.25" spans="1:16">
      <c r="A5" s="49">
        <v>2</v>
      </c>
      <c r="B5" s="50" t="s">
        <v>225</v>
      </c>
      <c r="C5" s="50">
        <v>1267329</v>
      </c>
      <c r="D5" s="50" t="s">
        <v>223</v>
      </c>
      <c r="E5" s="50" t="s">
        <v>99</v>
      </c>
      <c r="F5" s="51" t="s">
        <v>224</v>
      </c>
      <c r="G5" s="49" t="s">
        <v>27</v>
      </c>
      <c r="H5" s="49" t="s">
        <v>27</v>
      </c>
      <c r="I5" s="49"/>
      <c r="J5" s="49"/>
      <c r="K5" s="49"/>
      <c r="L5" s="49"/>
      <c r="M5" s="49">
        <v>11</v>
      </c>
      <c r="N5" s="49"/>
      <c r="O5" s="49"/>
      <c r="P5" s="52"/>
    </row>
    <row r="6" ht="14.25" spans="1:16">
      <c r="A6" s="49">
        <v>3</v>
      </c>
      <c r="B6" s="50" t="s">
        <v>226</v>
      </c>
      <c r="C6" s="50">
        <v>1267329</v>
      </c>
      <c r="D6" s="50" t="s">
        <v>223</v>
      </c>
      <c r="E6" s="50" t="s">
        <v>99</v>
      </c>
      <c r="F6" s="51" t="s">
        <v>224</v>
      </c>
      <c r="G6" s="49" t="s">
        <v>27</v>
      </c>
      <c r="H6" s="49" t="s">
        <v>27</v>
      </c>
      <c r="I6" s="49"/>
      <c r="J6" s="49"/>
      <c r="K6" s="49"/>
      <c r="L6" s="49"/>
      <c r="M6" s="49">
        <v>11</v>
      </c>
      <c r="N6" s="49"/>
      <c r="O6" s="49"/>
      <c r="P6" s="52"/>
    </row>
    <row r="7" ht="14.25" spans="1:16">
      <c r="A7" s="49">
        <v>4</v>
      </c>
      <c r="B7" s="50" t="s">
        <v>227</v>
      </c>
      <c r="C7" s="50">
        <v>1267329</v>
      </c>
      <c r="D7" s="50" t="s">
        <v>223</v>
      </c>
      <c r="E7" s="50" t="s">
        <v>99</v>
      </c>
      <c r="F7" s="51" t="s">
        <v>224</v>
      </c>
      <c r="G7" s="49" t="s">
        <v>27</v>
      </c>
      <c r="H7" s="49" t="s">
        <v>27</v>
      </c>
      <c r="I7" s="49"/>
      <c r="J7" s="49"/>
      <c r="K7" s="49"/>
      <c r="L7" s="49"/>
      <c r="M7" s="49">
        <v>13</v>
      </c>
      <c r="N7" s="49"/>
      <c r="O7" s="49"/>
      <c r="P7" s="52"/>
    </row>
    <row r="8" ht="14.25" spans="1:16">
      <c r="A8" s="49"/>
      <c r="B8" s="50"/>
      <c r="C8" s="50"/>
      <c r="D8" s="50"/>
      <c r="E8" s="50"/>
      <c r="F8" s="51"/>
      <c r="G8" s="49"/>
      <c r="H8" s="49"/>
      <c r="I8" s="49"/>
      <c r="J8" s="49"/>
      <c r="K8" s="49"/>
      <c r="L8" s="49"/>
      <c r="M8" s="49"/>
      <c r="N8" s="49"/>
      <c r="O8" s="49"/>
      <c r="P8" s="52"/>
    </row>
    <row r="9" ht="14.25" spans="1:16">
      <c r="A9" s="49"/>
      <c r="B9" s="50"/>
      <c r="C9" s="50"/>
      <c r="D9" s="50"/>
      <c r="E9" s="50"/>
      <c r="F9" s="51"/>
      <c r="G9" s="49"/>
      <c r="H9" s="49"/>
      <c r="I9" s="52"/>
      <c r="J9" s="52"/>
      <c r="K9" s="52"/>
      <c r="L9" s="49"/>
      <c r="M9" s="49"/>
      <c r="N9" s="49"/>
      <c r="O9" s="49"/>
      <c r="P9" s="52"/>
    </row>
    <row r="10" ht="14.25" spans="1:16">
      <c r="A10" s="49"/>
      <c r="B10" s="50"/>
      <c r="C10" s="50"/>
      <c r="D10" s="50"/>
      <c r="E10" s="50"/>
      <c r="F10" s="51"/>
      <c r="G10" s="49"/>
      <c r="H10" s="49"/>
      <c r="I10" s="52"/>
      <c r="J10" s="52"/>
      <c r="K10" s="52"/>
      <c r="L10" s="49"/>
      <c r="M10" s="49"/>
      <c r="N10" s="49"/>
      <c r="O10" s="49"/>
      <c r="P10" s="52"/>
    </row>
    <row r="11" ht="14.25" spans="1:16">
      <c r="A11" s="49"/>
      <c r="B11" s="49"/>
      <c r="C11" s="49"/>
      <c r="D11" s="49"/>
      <c r="E11" s="49"/>
      <c r="F11" s="53"/>
      <c r="G11" s="49"/>
      <c r="H11" s="49"/>
      <c r="I11" s="52"/>
      <c r="J11" s="52"/>
      <c r="K11" s="52"/>
      <c r="L11" s="49"/>
      <c r="M11" s="49"/>
      <c r="N11" s="49"/>
      <c r="O11" s="49"/>
      <c r="P11" s="52"/>
    </row>
    <row r="12" ht="14.25" spans="1:16">
      <c r="A12" s="49"/>
      <c r="B12" s="49"/>
      <c r="C12" s="49"/>
      <c r="D12" s="49"/>
      <c r="E12" s="49"/>
      <c r="F12" s="53"/>
      <c r="G12" s="49"/>
      <c r="H12" s="49"/>
      <c r="I12" s="52"/>
      <c r="J12" s="52"/>
      <c r="K12" s="52"/>
      <c r="L12" s="49"/>
      <c r="M12" s="49"/>
      <c r="N12" s="49"/>
      <c r="O12" s="49"/>
      <c r="P12" s="52"/>
    </row>
    <row r="13" ht="14.25" spans="1:16">
      <c r="A13" s="49"/>
      <c r="B13" s="49"/>
      <c r="C13" s="49"/>
      <c r="D13" s="49"/>
      <c r="E13" s="49"/>
      <c r="F13" s="53"/>
      <c r="G13" s="49"/>
      <c r="H13" s="49"/>
      <c r="I13" s="52"/>
      <c r="J13" s="52"/>
      <c r="K13" s="52"/>
      <c r="L13" s="49"/>
      <c r="M13" s="49"/>
      <c r="N13" s="49"/>
      <c r="O13" s="49"/>
      <c r="P13" s="52"/>
    </row>
    <row r="14" ht="14.25" spans="1:16">
      <c r="A14" s="49"/>
      <c r="B14" s="49"/>
      <c r="C14" s="49"/>
      <c r="D14" s="49"/>
      <c r="E14" s="49"/>
      <c r="F14" s="53"/>
      <c r="G14" s="49"/>
      <c r="H14" s="49"/>
      <c r="I14" s="52"/>
      <c r="J14" s="52"/>
      <c r="K14" s="52"/>
      <c r="L14" s="49"/>
      <c r="M14" s="49"/>
      <c r="N14" s="49"/>
      <c r="O14" s="49"/>
      <c r="P14" s="52"/>
    </row>
    <row r="15" ht="14.25" spans="1:16">
      <c r="A15" s="49"/>
      <c r="B15" s="49"/>
      <c r="C15" s="49"/>
      <c r="D15" s="49"/>
      <c r="E15" s="49"/>
      <c r="F15" s="53"/>
      <c r="G15" s="49"/>
      <c r="H15" s="49"/>
      <c r="I15" s="52"/>
      <c r="J15" s="52"/>
      <c r="K15" s="52"/>
      <c r="L15" s="49"/>
      <c r="M15" s="49"/>
      <c r="N15" s="49"/>
      <c r="O15" s="49"/>
      <c r="P15" s="52"/>
    </row>
    <row r="16" ht="14.25" spans="1:16">
      <c r="A16" s="49"/>
      <c r="B16" s="49"/>
      <c r="C16" s="49"/>
      <c r="D16" s="49"/>
      <c r="E16" s="49"/>
      <c r="F16" s="53"/>
      <c r="G16" s="49"/>
      <c r="H16" s="49"/>
      <c r="I16" s="52"/>
      <c r="J16" s="52"/>
      <c r="K16" s="52"/>
      <c r="L16" s="49"/>
      <c r="M16" s="49"/>
      <c r="N16" s="49"/>
      <c r="O16" s="49"/>
      <c r="P16" s="52"/>
    </row>
    <row r="17" ht="14.25" spans="1:16">
      <c r="A17" s="49"/>
      <c r="B17" s="49"/>
      <c r="C17" s="49"/>
      <c r="D17" s="49"/>
      <c r="E17" s="49"/>
      <c r="F17" s="53"/>
      <c r="G17" s="49"/>
      <c r="H17" s="49"/>
      <c r="I17" s="52"/>
      <c r="J17" s="52"/>
      <c r="K17" s="52"/>
      <c r="L17" s="49"/>
      <c r="M17" s="49"/>
      <c r="N17" s="49"/>
      <c r="O17" s="49"/>
      <c r="P17" s="52"/>
    </row>
    <row r="18" ht="14.25" spans="1:16">
      <c r="A18" s="49"/>
      <c r="B18" s="49"/>
      <c r="C18" s="49"/>
      <c r="D18" s="49"/>
      <c r="E18" s="49"/>
      <c r="F18" s="53"/>
      <c r="G18" s="49"/>
      <c r="H18" s="49"/>
      <c r="I18" s="52"/>
      <c r="J18" s="52"/>
      <c r="K18" s="52"/>
      <c r="L18" s="49"/>
      <c r="M18" s="49"/>
      <c r="N18" s="49"/>
      <c r="O18" s="49"/>
      <c r="P18" s="52"/>
    </row>
    <row r="19" ht="14.25" spans="1:16">
      <c r="A19" s="49"/>
      <c r="B19" s="49"/>
      <c r="C19" s="49"/>
      <c r="D19" s="49"/>
      <c r="E19" s="49"/>
      <c r="F19" s="53"/>
      <c r="G19" s="49"/>
      <c r="H19" s="49"/>
      <c r="I19" s="52"/>
      <c r="J19" s="52"/>
      <c r="K19" s="52"/>
      <c r="L19" s="49"/>
      <c r="M19" s="49"/>
      <c r="N19" s="49"/>
      <c r="O19" s="49"/>
      <c r="P19" s="52"/>
    </row>
    <row r="20" ht="18.75" spans="1:16">
      <c r="A20" s="54" t="s">
        <v>228</v>
      </c>
      <c r="B20" s="55"/>
      <c r="C20" s="55"/>
      <c r="D20" s="56"/>
      <c r="E20" s="57"/>
      <c r="F20" s="58"/>
      <c r="G20" s="58"/>
      <c r="H20" s="58"/>
      <c r="I20" s="59"/>
      <c r="J20" s="54" t="s">
        <v>229</v>
      </c>
      <c r="K20" s="55"/>
      <c r="L20" s="55"/>
      <c r="M20" s="55"/>
      <c r="N20" s="56"/>
      <c r="O20" s="55"/>
      <c r="P20" s="60"/>
    </row>
    <row r="21" ht="63.75" customHeight="1" spans="1:16">
      <c r="A21" s="61" t="s">
        <v>230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>
      <c r="A22" s="44" t="s">
        <v>231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PageLayoutView="125" workbookViewId="0">
      <selection activeCell="I25" sqref="I25"/>
    </sheetView>
  </sheetViews>
  <sheetFormatPr defaultColWidth="9" defaultRowHeight="14.25"/>
  <cols>
    <col min="1" max="2" width="7" customWidth="1"/>
    <col min="3" max="3" width="13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205</v>
      </c>
      <c r="B2" s="5" t="s">
        <v>210</v>
      </c>
      <c r="C2" s="5" t="s">
        <v>206</v>
      </c>
      <c r="D2" s="5" t="s">
        <v>207</v>
      </c>
      <c r="E2" s="5" t="s">
        <v>208</v>
      </c>
      <c r="F2" s="5" t="s">
        <v>209</v>
      </c>
      <c r="G2" s="4" t="s">
        <v>233</v>
      </c>
      <c r="H2" s="4"/>
      <c r="I2" s="4" t="s">
        <v>234</v>
      </c>
      <c r="J2" s="4"/>
      <c r="K2" s="6" t="s">
        <v>235</v>
      </c>
      <c r="L2" s="38" t="s">
        <v>236</v>
      </c>
      <c r="M2" s="7" t="s">
        <v>237</v>
      </c>
    </row>
    <row r="3" s="1" customFormat="1" ht="16.5" spans="1:13">
      <c r="A3" s="4"/>
      <c r="B3" s="8"/>
      <c r="C3" s="8"/>
      <c r="D3" s="8"/>
      <c r="E3" s="8"/>
      <c r="F3" s="8"/>
      <c r="G3" s="4" t="s">
        <v>238</v>
      </c>
      <c r="H3" s="4" t="s">
        <v>239</v>
      </c>
      <c r="I3" s="4" t="s">
        <v>238</v>
      </c>
      <c r="J3" s="4" t="s">
        <v>239</v>
      </c>
      <c r="K3" s="9"/>
      <c r="L3" s="39"/>
      <c r="M3" s="10"/>
    </row>
    <row r="4" spans="1:13">
      <c r="A4" s="11">
        <v>1</v>
      </c>
      <c r="B4" s="40" t="s">
        <v>240</v>
      </c>
      <c r="C4" s="40" t="s">
        <v>225</v>
      </c>
      <c r="D4" s="40">
        <v>1267329</v>
      </c>
      <c r="E4" s="40" t="s">
        <v>223</v>
      </c>
      <c r="F4" s="40" t="s">
        <v>99</v>
      </c>
      <c r="G4" s="41">
        <v>-2.4</v>
      </c>
      <c r="H4" s="41">
        <v>-1.6</v>
      </c>
      <c r="I4" s="41">
        <v>-2.9</v>
      </c>
      <c r="J4" s="41">
        <v>-1.8</v>
      </c>
      <c r="K4" s="12"/>
      <c r="L4" s="12" t="s">
        <v>241</v>
      </c>
      <c r="M4" s="12" t="s">
        <v>242</v>
      </c>
    </row>
    <row r="5" spans="1:1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243</v>
      </c>
      <c r="B12" s="14"/>
      <c r="C12" s="14"/>
      <c r="D12" s="14"/>
      <c r="E12" s="15"/>
      <c r="F12" s="16"/>
      <c r="G12" s="25"/>
      <c r="H12" s="13" t="s">
        <v>244</v>
      </c>
      <c r="I12" s="14"/>
      <c r="J12" s="14"/>
      <c r="K12" s="15"/>
      <c r="L12" s="42"/>
      <c r="M12" s="17"/>
    </row>
    <row r="13" ht="112.5" customHeight="1" spans="1:13">
      <c r="A13" s="43" t="s">
        <v>245</v>
      </c>
      <c r="B13" s="4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246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393700787401575" right="0.393700787401575" top="0.984251968503937" bottom="0.984251968503937" header="0.511811023622047" footer="0.511811023622047"/>
  <pageSetup paperSize="9" scale="9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PageLayoutView="125" workbookViewId="0">
      <selection activeCell="I25" sqref="I2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248</v>
      </c>
      <c r="B2" s="5" t="s">
        <v>210</v>
      </c>
      <c r="C2" s="5" t="s">
        <v>206</v>
      </c>
      <c r="D2" s="5" t="s">
        <v>207</v>
      </c>
      <c r="E2" s="5" t="s">
        <v>208</v>
      </c>
      <c r="F2" s="5" t="s">
        <v>209</v>
      </c>
      <c r="G2" s="4" t="s">
        <v>249</v>
      </c>
      <c r="H2" s="4" t="s">
        <v>250</v>
      </c>
      <c r="I2" s="4" t="s">
        <v>251</v>
      </c>
      <c r="J2" s="4" t="s">
        <v>252</v>
      </c>
      <c r="K2" s="5" t="s">
        <v>253</v>
      </c>
      <c r="L2" s="5" t="s">
        <v>220</v>
      </c>
    </row>
    <row r="3" spans="1:12">
      <c r="A3" s="37" t="s">
        <v>254</v>
      </c>
      <c r="B3" s="11" t="s">
        <v>240</v>
      </c>
      <c r="C3" s="12" t="s">
        <v>225</v>
      </c>
      <c r="D3" s="12">
        <v>1267329</v>
      </c>
      <c r="E3" s="12" t="s">
        <v>223</v>
      </c>
      <c r="F3" s="12" t="s">
        <v>99</v>
      </c>
      <c r="G3" s="12" t="s">
        <v>255</v>
      </c>
      <c r="H3" s="12" t="s">
        <v>256</v>
      </c>
      <c r="I3" s="12"/>
      <c r="J3" s="12"/>
      <c r="K3" s="12" t="s">
        <v>241</v>
      </c>
      <c r="L3" s="12"/>
    </row>
    <row r="4" spans="1:12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257</v>
      </c>
      <c r="B11" s="14"/>
      <c r="C11" s="14"/>
      <c r="D11" s="14"/>
      <c r="E11" s="15"/>
      <c r="F11" s="16"/>
      <c r="G11" s="25"/>
      <c r="H11" s="13" t="s">
        <v>258</v>
      </c>
      <c r="I11" s="14"/>
      <c r="J11" s="14"/>
      <c r="K11" s="14"/>
      <c r="L11" s="15"/>
    </row>
    <row r="12" ht="79.5" customHeight="1" spans="1:12">
      <c r="A12" s="18" t="s">
        <v>259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246</v>
      </c>
    </row>
  </sheetData>
  <mergeCells count="5">
    <mergeCell ref="A1:J1"/>
    <mergeCell ref="A11:E11"/>
    <mergeCell ref="F11:G11"/>
    <mergeCell ref="H11:L11"/>
    <mergeCell ref="A12:L12"/>
  </mergeCells>
  <dataValidations count="1">
    <dataValidation type="list" allowBlank="1" showInputMessage="1" showErrorMessage="1" sqref="L12 L3:L10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AQL2.5验货</vt:lpstr>
      <vt:lpstr>首期</vt:lpstr>
      <vt:lpstr>首期尺寸表</vt:lpstr>
      <vt:lpstr>中期成衣洗水</vt:lpstr>
      <vt:lpstr>尾期</vt:lpstr>
      <vt:lpstr>尾期尺寸表</vt:lpstr>
      <vt:lpstr>面料验布1</vt:lpstr>
      <vt:lpstr>2.面料缩率</vt:lpstr>
      <vt:lpstr>5.特殊工艺测试</vt:lpstr>
      <vt:lpstr>3.面料互染</vt:lpstr>
      <vt:lpstr>4.面料静水压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2026-02-05T02:30:25Z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8717F77B62E54D379E96E2E222EFCBC4_12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