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6" activeTab="12"/>
  </bookViews>
  <sheets>
    <sheet name="工作内容" sheetId="1" r:id="rId1"/>
    <sheet name="AQL2.5验货" sheetId="2" r:id="rId2"/>
    <sheet name="首期" sheetId="3" r:id="rId3"/>
    <sheet name="验货尺寸表 " sheetId="13" r:id="rId4"/>
    <sheet name="验货尺寸表 （中期）" sheetId="14" r:id="rId5"/>
    <sheet name="验货尺寸表 （中期洗前）" sheetId="16" r:id="rId6"/>
    <sheet name="中期" sheetId="4" r:id="rId7"/>
    <sheet name="尾期1" sheetId="5" r:id="rId8"/>
    <sheet name="尾期2" sheetId="15" state="hidden" r:id="rId9"/>
    <sheet name="验货尺寸表" sheetId="6" r:id="rId10"/>
    <sheet name="尾期 2" sheetId="17" r:id="rId11"/>
    <sheet name="验货尺寸表 (2)" sheetId="18" r:id="rId12"/>
    <sheet name="尾期 3" sheetId="19" r:id="rId13"/>
    <sheet name="验货尺寸表 (3)" sheetId="20" r:id="rId14"/>
    <sheet name="1.面料验布" sheetId="7" r:id="rId15"/>
    <sheet name="2.面料缩率" sheetId="8" r:id="rId16"/>
    <sheet name="3.面料互染" sheetId="9" r:id="rId17"/>
    <sheet name="4.面料静水压" sheetId="10" r:id="rId18"/>
    <sheet name="6.织带类缩率测试" sheetId="12" r:id="rId19"/>
    <sheet name="5.特殊工艺测试" sheetId="11" r:id="rId20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<sst xmlns="http://schemas.openxmlformats.org/spreadsheetml/2006/main" count="1683" uniqueCount="502">
  <si>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</si>
  <si>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</si>
  <si>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</si>
  <si>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</si>
  <si>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</si>
  <si>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</si>
  <si>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</si>
  <si>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</si>
  <si>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</si>
  <si>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</si>
  <si>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</si>
  <si>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</si>
  <si>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</si>
  <si>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</si>
  <si>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</si>
  <si>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</si>
  <si>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</si>
  <si>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</si>
  <si>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</si>
  <si>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</si>
  <si>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</si>
  <si>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</si>
  <si>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</si>
  <si>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</si>
  <si>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</si>
  <si>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</si>
  <si>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</si>
  <si>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</si>
  <si>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</si>
  <si>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</si>
  <si>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</si>
  <si>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</si>
  <si>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</si>
  <si>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</si>
  <si>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</si>
  <si>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</si>
  <si>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</si>
  <si>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</si>
  <si>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</si>
  <si>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</si>
  <si>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</si>
  <si>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</si>
  <si>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</si>
  <si>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</si>
  <si>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</si>
  <si>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</si>
  <si>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</si>
  <si>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</si>
  <si>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</si>
  <si>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</si>
  <si>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</si>
  <si>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</si>
  <si>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</si>
  <si>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</si>
  <si>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</si>
  <si>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</si>
  <si>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</si>
  <si>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</si>
  <si>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</si>
  <si>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</si>
  <si>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</si>
  <si>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TAJJAO82548</t>
  </si>
  <si>
    <t>合同交期</t>
  </si>
  <si>
    <t>2026-3-1/2026-4-1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</si>
  <si>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</si>
  <si>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</si>
  <si>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</si>
  <si>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</si>
  <si>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</si>
  <si>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</si>
  <si>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</si>
  <si>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</si>
  <si>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</si>
  <si>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</si>
  <si>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</si>
  <si>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27832件</t>
  </si>
  <si>
    <t>包装预计完成日</t>
  </si>
  <si>
    <t>印花、刺绣确认样</t>
  </si>
  <si>
    <t>采购凭证编号：</t>
  </si>
  <si>
    <t>CGDD25110600047/48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</si>
  <si>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</si>
  <si>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</si>
  <si>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</si>
  <si>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</si>
  <si>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</si>
  <si>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</si>
  <si>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</si>
  <si>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</si>
  <si>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</si>
  <si>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</si>
  <si>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</si>
  <si>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</si>
  <si>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</si>
  <si>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</si>
  <si>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</si>
  <si>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</si>
  <si>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</si>
  <si>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</si>
  <si>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</si>
  <si>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</si>
  <si>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</si>
  <si>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</si>
  <si>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</si>
  <si>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</si>
  <si>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</si>
  <si>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</si>
  <si>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</si>
  <si>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</si>
  <si>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</si>
  <si>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</si>
  <si>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</si>
  <si>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</si>
  <si>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</si>
  <si>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</si>
  <si>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</si>
  <si>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</si>
  <si>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</si>
  <si>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雀羽绿DJ4X</t>
  </si>
  <si>
    <t>已裁齐</t>
  </si>
  <si>
    <t>烟粉紫EC1X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</si>
  <si>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</si>
  <si>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</si>
  <si>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雀羽绿：XL/3件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</si>
  <si>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</si>
  <si>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</si>
  <si>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</si>
  <si>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</si>
  <si>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</si>
  <si>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</si>
  <si>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1.领形欠圆顺，左右高低，领有宽窄</t>
  </si>
  <si>
    <t>2.压领捆上下边线有大小、后领捆有偏浪、起扭情况</t>
  </si>
  <si>
    <t>3.上袖埋夹走势不均，左右袖有轻度笑口 侧缝有起皱</t>
  </si>
  <si>
    <t>4.冚衫脚、袖口有轻度起扭 外露止口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</si>
  <si>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</si>
  <si>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</si>
  <si>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</si>
  <si>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</si>
  <si>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</si>
  <si>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</si>
  <si>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</si>
  <si>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</si>
  <si>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</si>
  <si>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</si>
  <si>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</si>
  <si>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</si>
  <si>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</si>
  <si>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</si>
  <si>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</si>
  <si>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</si>
  <si>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</si>
  <si>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</si>
  <si>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</si>
  <si>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</si>
  <si>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</si>
  <si>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</si>
  <si>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</si>
  <si>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</si>
  <si>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</si>
  <si>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</si>
  <si>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</si>
  <si>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</si>
  <si>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</si>
  <si>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</si>
  <si>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</si>
  <si>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</si>
  <si>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</si>
  <si>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</si>
  <si>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</si>
  <si>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</si>
  <si>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</si>
  <si>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</si>
  <si>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-</t>
  </si>
  <si>
    <t>-0.5</t>
  </si>
  <si>
    <t>+1</t>
  </si>
  <si>
    <t>肩宽</t>
  </si>
  <si>
    <t>+0.5</t>
  </si>
  <si>
    <t>胸围</t>
  </si>
  <si>
    <t>-1</t>
  </si>
  <si>
    <t>+1.5</t>
  </si>
  <si>
    <t>腰围</t>
  </si>
  <si>
    <t>+2</t>
  </si>
  <si>
    <t>摆围</t>
  </si>
  <si>
    <t>-2</t>
  </si>
  <si>
    <t>袖长</t>
  </si>
  <si>
    <t>-0.3</t>
  </si>
  <si>
    <t>袖肥/2（参考值）</t>
  </si>
  <si>
    <t>+0.6</t>
  </si>
  <si>
    <t>短袖口/2</t>
  </si>
  <si>
    <t>-0.4</t>
  </si>
  <si>
    <t>领宽</t>
  </si>
  <si>
    <t>+0.7</t>
  </si>
  <si>
    <t>+0.2</t>
  </si>
  <si>
    <t>领深</t>
  </si>
  <si>
    <t>-0.2</t>
  </si>
  <si>
    <t>领高</t>
  </si>
  <si>
    <t>-M9</t>
  </si>
  <si>
    <t>备注：</t>
  </si>
  <si>
    <t xml:space="preserve">     初期请洗测2-3件，有问题的另加测量数量。</t>
  </si>
  <si>
    <t>验货时间：11-28</t>
  </si>
  <si>
    <t>跟单QC:代克荣</t>
  </si>
  <si>
    <t>工厂负责人：冯正莲</t>
  </si>
  <si>
    <t>制作工厂</t>
  </si>
  <si>
    <t>雀羽绿/XL</t>
  </si>
  <si>
    <t>雀羽绿/2XL</t>
  </si>
  <si>
    <t>紫色/M</t>
  </si>
  <si>
    <t>白色/S</t>
  </si>
  <si>
    <t>白色/M</t>
  </si>
  <si>
    <t>紫色/L</t>
  </si>
  <si>
    <t>洗前/洗后</t>
  </si>
  <si>
    <t>+0.5/-1</t>
  </si>
  <si>
    <t>-0.5/-1.5</t>
  </si>
  <si>
    <t>+1.5/+0.5</t>
  </si>
  <si>
    <t>+1/-</t>
  </si>
  <si>
    <t>+0.5/+0.5</t>
  </si>
  <si>
    <t>+1/+1</t>
  </si>
  <si>
    <t>-/+0.5</t>
  </si>
  <si>
    <t>+0.5/-</t>
  </si>
  <si>
    <t>+0.5/-2</t>
  </si>
  <si>
    <t>-/-1</t>
  </si>
  <si>
    <t>+2/-</t>
  </si>
  <si>
    <t>-/-2</t>
  </si>
  <si>
    <t>+1/-1</t>
  </si>
  <si>
    <t>-1/-2</t>
  </si>
  <si>
    <t>-1/-1.5</t>
  </si>
  <si>
    <t>-0.3/-1</t>
  </si>
  <si>
    <t>-0.3/-0.5</t>
  </si>
  <si>
    <t>-/-0.4</t>
  </si>
  <si>
    <t>+0.2/-</t>
  </si>
  <si>
    <t>-/-0.5</t>
  </si>
  <si>
    <t>-/-0.3</t>
  </si>
  <si>
    <t>-0.5/-</t>
  </si>
  <si>
    <t>+0.6/-</t>
  </si>
  <si>
    <t>+0.5/+0.2</t>
  </si>
  <si>
    <t>-/-</t>
  </si>
  <si>
    <t>-/-0.2</t>
  </si>
  <si>
    <t>+0.5/+0.3</t>
  </si>
  <si>
    <t>-/+0.6</t>
  </si>
  <si>
    <t>+1/+0.5</t>
  </si>
  <si>
    <t>+0.4/+0.7</t>
  </si>
  <si>
    <t>+0.3/-</t>
  </si>
  <si>
    <t>+0.2/-0.2</t>
  </si>
  <si>
    <t>+0.3/+0.3</t>
  </si>
  <si>
    <t>-/-0.1</t>
  </si>
  <si>
    <t xml:space="preserve">     齐色齐码请洗测各2-3件，有问题的另加测量数量。</t>
  </si>
  <si>
    <t>验货时间：12-18</t>
  </si>
  <si>
    <t>跟单QC:聂延志</t>
  </si>
  <si>
    <t>工厂负责人：李景彦</t>
  </si>
  <si>
    <t>烟粉紫</t>
  </si>
  <si>
    <t>白色</t>
  </si>
  <si>
    <t>雀羽绿</t>
  </si>
  <si>
    <t>洗前M/L</t>
  </si>
  <si>
    <t>洗前XL/XXL</t>
  </si>
  <si>
    <t>洗前S/M</t>
  </si>
  <si>
    <t>洗前L/XL</t>
  </si>
  <si>
    <t>洗前/XXL</t>
  </si>
  <si>
    <t>+1/+1.5</t>
  </si>
  <si>
    <t>-/+1.5</t>
  </si>
  <si>
    <t>-0.5/+0.3</t>
  </si>
  <si>
    <t>-/+0.3</t>
  </si>
  <si>
    <t>-/+1</t>
  </si>
  <si>
    <t>+2/+2</t>
  </si>
  <si>
    <t>+1/+2</t>
  </si>
  <si>
    <t>+2/+1</t>
  </si>
  <si>
    <t>+0.5/+1</t>
  </si>
  <si>
    <t>+0.3/+0.2</t>
  </si>
  <si>
    <t>+0.3/+0.4</t>
  </si>
  <si>
    <t>+0.6/+0.6</t>
  </si>
  <si>
    <t>+0.3/+0.5</t>
  </si>
  <si>
    <t>+0.3/+0.6</t>
  </si>
  <si>
    <t>+0.7/+1</t>
  </si>
  <si>
    <t>+0.6/+0.3</t>
  </si>
  <si>
    <t>+0.2/+0.3</t>
  </si>
  <si>
    <t>+0.8/+0.5</t>
  </si>
  <si>
    <t>+0.4/+0.2</t>
  </si>
  <si>
    <t>+1/+0.2</t>
  </si>
  <si>
    <t>+0.7/+0.3</t>
  </si>
  <si>
    <t>+0.4/+0.5</t>
  </si>
  <si>
    <t>+1/+0.3</t>
  </si>
  <si>
    <t>+0.8/+0.8</t>
  </si>
  <si>
    <t>-0.4/+0.2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</si>
  <si>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</si>
  <si>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</si>
  <si>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</si>
  <si>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</si>
  <si>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</si>
  <si>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</si>
  <si>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</si>
  <si>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</si>
  <si>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</si>
  <si>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</si>
  <si>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</si>
  <si>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雀羽绿：S/13 M/16 L/15  XL/13 XXL/17</t>
  </si>
  <si>
    <t>烟粉紫：S/14 M/15 L/13 XL/12 XXL/13</t>
  </si>
  <si>
    <t>白色:S/13 M/15 L/15 XL/13 XXL/13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</si>
  <si>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</si>
  <si>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</si>
  <si>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</si>
  <si>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</si>
  <si>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</si>
  <si>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</si>
  <si>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1.上领欠圆顺，左右领高低，领有宽窄，前领容邹不均</t>
  </si>
  <si>
    <t>2.包领捆上下边线有大小，后中有起皱或起浪情况，两头有外露止口现象。</t>
  </si>
  <si>
    <t>3.上袖埋夹走势不均，左右袖有笑口，袖顶位有起皱情况，后中有吊脚（左侧）</t>
  </si>
  <si>
    <t>4.冚袖口，衫脚，有宽窄，起扭，外露止口，或不饱满止口</t>
  </si>
  <si>
    <t>5.肩膊有长短，左肩有起皱情况。</t>
  </si>
  <si>
    <t>【整改的严重缺陷及整改复核时间】</t>
  </si>
  <si>
    <t>尾期复核品质情况</t>
  </si>
  <si>
    <t>QC出货报告书</t>
  </si>
  <si>
    <t>期货订单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</si>
  <si>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</si>
  <si>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</si>
  <si>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</si>
  <si>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</si>
  <si>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</si>
  <si>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</si>
  <si>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</si>
  <si>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</si>
  <si>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</si>
  <si>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</si>
  <si>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</si>
  <si>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</si>
  <si>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</si>
  <si>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315件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</si>
  <si>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</si>
  <si>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</si>
  <si>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</si>
  <si>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</si>
  <si>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</si>
  <si>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</si>
  <si>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</si>
  <si>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</si>
  <si>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</si>
  <si>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</si>
  <si>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</si>
  <si>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</si>
  <si>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</si>
  <si>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</si>
  <si>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</si>
  <si>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</si>
  <si>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</si>
  <si>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</si>
  <si>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</si>
  <si>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</si>
  <si>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</si>
  <si>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</si>
  <si>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</si>
  <si>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</si>
  <si>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齐色齐码315件</t>
  </si>
  <si>
    <t>情况说明：</t>
  </si>
  <si>
    <t xml:space="preserve">【问题点描述】  </t>
  </si>
  <si>
    <t>1.脏污</t>
  </si>
  <si>
    <t>2.线头、浮线</t>
  </si>
  <si>
    <t>3.油渍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</si>
  <si>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</si>
  <si>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</si>
  <si>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</si>
  <si>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</si>
  <si>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</si>
  <si>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</si>
  <si>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</si>
  <si>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</si>
  <si>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</si>
  <si>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</si>
  <si>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</si>
  <si>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</si>
  <si>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男式短袖T恤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</si>
  <si>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</si>
  <si>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</si>
  <si>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</si>
  <si>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</si>
  <si>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</si>
  <si>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</si>
  <si>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</si>
  <si>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</si>
  <si>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</si>
  <si>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</si>
  <si>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</si>
  <si>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绿</t>
  </si>
  <si>
    <t>紫色</t>
  </si>
  <si>
    <t>+1.5/+1</t>
  </si>
  <si>
    <t>-/+0.8</t>
  </si>
  <si>
    <t>+0.8/+0.3</t>
  </si>
  <si>
    <t>-1/-</t>
  </si>
  <si>
    <t>-1/-1</t>
  </si>
  <si>
    <t>+0.2/+0.2</t>
  </si>
  <si>
    <t>+0.4/+0.6</t>
  </si>
  <si>
    <t>-/+0.7</t>
  </si>
  <si>
    <t>验货时间：1-17</t>
  </si>
  <si>
    <t>跟单QC:郭春花</t>
  </si>
  <si>
    <t>2次</t>
  </si>
  <si>
    <t>300件</t>
  </si>
  <si>
    <t>齐色齐码300件</t>
  </si>
  <si>
    <t>1.线头 浮线</t>
  </si>
  <si>
    <t>绿色</t>
  </si>
  <si>
    <t>+0.8/+1</t>
  </si>
  <si>
    <t>+1/+0.8</t>
  </si>
  <si>
    <t>验货时间：1-22</t>
  </si>
  <si>
    <t>3次</t>
  </si>
  <si>
    <t>+0.5/+0.8</t>
  </si>
  <si>
    <t>+0.6/+0.5</t>
  </si>
  <si>
    <t>+0.6/+1</t>
  </si>
  <si>
    <t>验货时间：1-27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</si>
  <si>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</si>
  <si>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</si>
  <si>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</si>
  <si>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</si>
  <si>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</si>
  <si>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</si>
  <si>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</si>
  <si>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</si>
  <si>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</si>
  <si>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</si>
  <si>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</si>
  <si>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</si>
  <si>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</si>
  <si>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</si>
  <si>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</si>
  <si>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</si>
  <si>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</si>
  <si>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2509-10171</t>
  </si>
  <si>
    <t>26B302</t>
  </si>
  <si>
    <t>EC1X烟粉紫</t>
  </si>
  <si>
    <t>TAJJAo82548</t>
  </si>
  <si>
    <t>新诚</t>
  </si>
  <si>
    <t>合格</t>
  </si>
  <si>
    <t>YES</t>
  </si>
  <si>
    <t>2508-10705</t>
  </si>
  <si>
    <t>G02X白色</t>
  </si>
  <si>
    <t>2509-10111</t>
  </si>
  <si>
    <t>DJ4X雀羽绿</t>
  </si>
  <si>
    <t>2509-10365</t>
  </si>
  <si>
    <t>制表时间：10-24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</si>
  <si>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</si>
  <si>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</si>
  <si>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</si>
  <si>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</si>
  <si>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</si>
  <si>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</si>
  <si>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</si>
  <si>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</si>
  <si>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</si>
  <si>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</si>
  <si>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径向：+5.5纬向+2.5</t>
  </si>
  <si>
    <t>径向：+6.5纬向+3</t>
  </si>
  <si>
    <t>径向：+1.5纬向+1.5</t>
  </si>
  <si>
    <t>径向：+5.5纬向+4.5</t>
  </si>
  <si>
    <t>制表时间：10-26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</si>
  <si>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</si>
  <si>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</si>
  <si>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</si>
  <si>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</si>
  <si>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</si>
  <si>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</si>
  <si>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</si>
  <si>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</si>
  <si>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</si>
  <si>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</si>
  <si>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</si>
  <si>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</si>
  <si>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</si>
  <si>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</si>
  <si>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</si>
  <si>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</si>
  <si>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</si>
  <si>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</si>
  <si>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</si>
  <si>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</si>
  <si>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</si>
  <si>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</si>
  <si>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</si>
  <si>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</si>
  <si>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</si>
  <si>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</si>
  <si>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</si>
  <si>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</si>
  <si>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</si>
  <si>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</si>
  <si>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</si>
  <si>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</si>
  <si>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</si>
  <si>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</si>
  <si>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</si>
  <si>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制表时间：11-2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</si>
  <si>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</si>
  <si>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</si>
  <si>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</si>
  <si>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</si>
  <si>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</si>
  <si>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</si>
  <si>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</si>
  <si>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</si>
  <si>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水粉+高周波+胶浆.</t>
  </si>
  <si>
    <t>洗测2次</t>
  </si>
  <si>
    <t>洗测3次</t>
  </si>
  <si>
    <t>洗测4次</t>
  </si>
  <si>
    <t>后幅</t>
  </si>
  <si>
    <t>烫唛/印花</t>
  </si>
  <si>
    <t>洗测5次</t>
  </si>
  <si>
    <t>洗测6次</t>
  </si>
  <si>
    <t>制表时间：11-3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</si>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</sst>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76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7" applyNumberFormat="0" applyFill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79" applyNumberFormat="0" applyAlignment="0" applyProtection="0">
      <alignment vertical="center"/>
    </xf>
    <xf numFmtId="0" fontId="51" fillId="10" borderId="80" applyNumberFormat="0" applyAlignment="0" applyProtection="0">
      <alignment vertical="center"/>
    </xf>
    <xf numFmtId="0" fontId="52" fillId="10" borderId="79" applyNumberFormat="0" applyAlignment="0" applyProtection="0">
      <alignment vertical="center"/>
    </xf>
    <xf numFmtId="0" fontId="53" fillId="11" borderId="81" applyNumberFormat="0" applyAlignment="0" applyProtection="0">
      <alignment vertical="center"/>
    </xf>
    <xf numFmtId="0" fontId="54" fillId="0" borderId="82" applyNumberFormat="0" applyFill="0" applyAlignment="0" applyProtection="0">
      <alignment vertical="center"/>
    </xf>
    <xf numFmtId="0" fontId="55" fillId="0" borderId="83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1" fillId="0" borderId="0">
      <alignment vertical="center"/>
    </xf>
    <xf numFmtId="0" fontId="61" fillId="0" borderId="0">
      <alignment vertical="center"/>
    </xf>
  </cellStyleXfs>
  <cellXfs count="4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2" xfId="53" applyNumberFormat="1" applyFont="1" applyBorder="1">
      <alignment vertic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7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2" xfId="57" applyFont="1" applyBorder="1" applyAlignment="1">
      <alignment horizontal="center"/>
    </xf>
    <xf numFmtId="0" fontId="16" fillId="0" borderId="2" xfId="57" applyFont="1" applyFill="1" applyBorder="1" applyAlignment="1">
      <alignment horizontal="center"/>
    </xf>
    <xf numFmtId="0" fontId="16" fillId="0" borderId="2" xfId="57" applyFont="1" applyBorder="1" applyAlignment="1">
      <alignment horizontal="center"/>
    </xf>
    <xf numFmtId="0" fontId="17" fillId="0" borderId="2" xfId="56" applyFont="1" applyFill="1" applyBorder="1" applyAlignment="1">
      <alignment horizontal="center" vertical="center"/>
    </xf>
    <xf numFmtId="177" fontId="16" fillId="0" borderId="2" xfId="56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0" fontId="16" fillId="0" borderId="2" xfId="56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2" fillId="3" borderId="17" xfId="50" applyFont="1" applyFill="1" applyBorder="1" applyAlignment="1">
      <alignment horizontal="center"/>
    </xf>
    <xf numFmtId="0" fontId="13" fillId="3" borderId="17" xfId="49" applyFont="1" applyFill="1" applyBorder="1" applyAlignment="1">
      <alignment horizontal="left" vertical="center"/>
    </xf>
    <xf numFmtId="0" fontId="14" fillId="3" borderId="17" xfId="49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4" fillId="0" borderId="2" xfId="53" applyNumberFormat="1" applyFont="1" applyBorder="1">
      <alignment vertical="center"/>
    </xf>
    <xf numFmtId="49" fontId="18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14" fontId="13" fillId="3" borderId="0" xfId="50" applyNumberFormat="1" applyFont="1" applyFill="1"/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19" fillId="0" borderId="0" xfId="49" applyFill="1" applyAlignment="1">
      <alignment horizontal="left" vertical="center"/>
    </xf>
    <xf numFmtId="0" fontId="20" fillId="0" borderId="18" xfId="49" applyFont="1" applyFill="1" applyBorder="1" applyAlignment="1">
      <alignment horizontal="center" vertical="top"/>
    </xf>
    <xf numFmtId="0" fontId="21" fillId="0" borderId="19" xfId="49" applyFont="1" applyFill="1" applyBorder="1" applyAlignment="1">
      <alignment horizontal="left" vertical="center"/>
    </xf>
    <xf numFmtId="0" fontId="22" fillId="0" borderId="20" xfId="49" applyFont="1" applyBorder="1" applyAlignment="1">
      <alignment horizontal="center" vertical="center"/>
    </xf>
    <xf numFmtId="0" fontId="21" fillId="0" borderId="21" xfId="49" applyFont="1" applyFill="1" applyBorder="1" applyAlignment="1">
      <alignment horizontal="center" vertical="center"/>
    </xf>
    <xf numFmtId="0" fontId="23" fillId="0" borderId="21" xfId="49" applyFont="1" applyFill="1" applyBorder="1" applyAlignment="1">
      <alignment vertical="center"/>
    </xf>
    <xf numFmtId="0" fontId="21" fillId="0" borderId="21" xfId="49" applyFont="1" applyFill="1" applyBorder="1" applyAlignment="1">
      <alignment vertical="center"/>
    </xf>
    <xf numFmtId="0" fontId="22" fillId="0" borderId="22" xfId="49" applyFont="1" applyBorder="1" applyAlignment="1">
      <alignment horizontal="center" vertical="center"/>
    </xf>
    <xf numFmtId="0" fontId="22" fillId="0" borderId="23" xfId="49" applyFont="1" applyBorder="1" applyAlignment="1">
      <alignment horizontal="center" vertical="center"/>
    </xf>
    <xf numFmtId="0" fontId="21" fillId="0" borderId="24" xfId="49" applyFont="1" applyFill="1" applyBorder="1" applyAlignment="1">
      <alignment vertical="center"/>
    </xf>
    <xf numFmtId="0" fontId="22" fillId="0" borderId="25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vertical="center"/>
    </xf>
    <xf numFmtId="58" fontId="23" fillId="0" borderId="25" xfId="49" applyNumberFormat="1" applyFont="1" applyFill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right" vertical="center"/>
    </xf>
    <xf numFmtId="0" fontId="21" fillId="0" borderId="25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vertical="center"/>
    </xf>
    <xf numFmtId="0" fontId="22" fillId="0" borderId="27" xfId="49" applyFont="1" applyFill="1" applyBorder="1" applyAlignment="1">
      <alignment horizontal="right" vertical="center"/>
    </xf>
    <xf numFmtId="0" fontId="21" fillId="0" borderId="27" xfId="49" applyFont="1" applyFill="1" applyBorder="1" applyAlignment="1">
      <alignment vertical="center"/>
    </xf>
    <xf numFmtId="0" fontId="24" fillId="0" borderId="27" xfId="49" applyFont="1" applyFill="1" applyBorder="1" applyAlignment="1">
      <alignment vertical="center"/>
    </xf>
    <xf numFmtId="0" fontId="23" fillId="0" borderId="27" xfId="49" applyFont="1" applyFill="1" applyBorder="1" applyAlignment="1">
      <alignment horizontal="center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1" fillId="0" borderId="19" xfId="49" applyFont="1" applyFill="1" applyBorder="1" applyAlignment="1">
      <alignment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vertical="center"/>
    </xf>
    <xf numFmtId="0" fontId="23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 wrapText="1"/>
    </xf>
    <xf numFmtId="0" fontId="24" fillId="0" borderId="25" xfId="49" applyFont="1" applyFill="1" applyBorder="1" applyAlignment="1">
      <alignment horizontal="left" vertical="center" wrapText="1"/>
    </xf>
    <xf numFmtId="0" fontId="21" fillId="0" borderId="26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9" fillId="0" borderId="27" xfId="49" applyFill="1" applyBorder="1" applyAlignment="1">
      <alignment horizontal="left" vertical="center"/>
    </xf>
    <xf numFmtId="0" fontId="21" fillId="0" borderId="33" xfId="49" applyFont="1" applyFill="1" applyBorder="1" applyAlignment="1">
      <alignment horizontal="center" vertical="center"/>
    </xf>
    <xf numFmtId="0" fontId="21" fillId="0" borderId="34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6" fillId="0" borderId="32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5" fillId="0" borderId="19" xfId="49" applyFont="1" applyFill="1" applyBorder="1" applyAlignment="1">
      <alignment horizontal="left" vertical="center"/>
    </xf>
    <xf numFmtId="0" fontId="25" fillId="0" borderId="21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vertical="center"/>
    </xf>
    <xf numFmtId="58" fontId="23" fillId="0" borderId="27" xfId="49" applyNumberFormat="1" applyFont="1" applyFill="1" applyBorder="1" applyAlignment="1">
      <alignment vertical="center"/>
    </xf>
    <xf numFmtId="0" fontId="21" fillId="0" borderId="27" xfId="49" applyFont="1" applyFill="1" applyBorder="1" applyAlignment="1">
      <alignment horizontal="center" vertical="center"/>
    </xf>
    <xf numFmtId="0" fontId="21" fillId="0" borderId="38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 wrapText="1"/>
    </xf>
    <xf numFmtId="0" fontId="19" fillId="0" borderId="39" xfId="49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left" vertical="center"/>
    </xf>
    <xf numFmtId="0" fontId="25" fillId="0" borderId="42" xfId="49" applyFont="1" applyFill="1" applyBorder="1" applyAlignment="1">
      <alignment horizontal="left" vertical="center"/>
    </xf>
    <xf numFmtId="0" fontId="27" fillId="0" borderId="3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center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center" vertical="center"/>
    </xf>
    <xf numFmtId="0" fontId="24" fillId="0" borderId="40" xfId="49" applyFont="1" applyFill="1" applyBorder="1" applyAlignment="1">
      <alignment horizontal="center" vertical="center"/>
    </xf>
    <xf numFmtId="0" fontId="14" fillId="0" borderId="39" xfId="49" applyFont="1" applyFill="1" applyBorder="1" applyAlignment="1">
      <alignment horizontal="left" vertical="center"/>
    </xf>
    <xf numFmtId="0" fontId="19" fillId="0" borderId="0" xfId="49" applyFont="1" applyAlignment="1">
      <alignment horizontal="left" vertical="center"/>
    </xf>
    <xf numFmtId="0" fontId="28" fillId="0" borderId="18" xfId="49" applyFont="1" applyBorder="1" applyAlignment="1">
      <alignment horizontal="center" vertical="top"/>
    </xf>
    <xf numFmtId="0" fontId="26" fillId="0" borderId="44" xfId="49" applyFont="1" applyBorder="1" applyAlignment="1">
      <alignment horizontal="left" vertical="center"/>
    </xf>
    <xf numFmtId="0" fontId="26" fillId="0" borderId="20" xfId="49" applyFont="1" applyBorder="1" applyAlignment="1">
      <alignment horizontal="center" vertical="center"/>
    </xf>
    <xf numFmtId="0" fontId="25" fillId="0" borderId="20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42" xfId="49" applyFont="1" applyBorder="1" applyAlignment="1">
      <alignment horizontal="center" vertical="center"/>
    </xf>
    <xf numFmtId="0" fontId="26" fillId="0" borderId="19" xfId="49" applyFont="1" applyBorder="1" applyAlignment="1">
      <alignment horizontal="center" vertical="center"/>
    </xf>
    <xf numFmtId="0" fontId="26" fillId="0" borderId="21" xfId="49" applyFont="1" applyBorder="1" applyAlignment="1">
      <alignment horizontal="center" vertical="center"/>
    </xf>
    <xf numFmtId="0" fontId="26" fillId="0" borderId="42" xfId="49" applyFont="1" applyBorder="1" applyAlignment="1">
      <alignment horizontal="center" vertical="center"/>
    </xf>
    <xf numFmtId="0" fontId="25" fillId="0" borderId="24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14" fontId="22" fillId="0" borderId="25" xfId="49" applyNumberFormat="1" applyFont="1" applyBorder="1" applyAlignment="1">
      <alignment horizontal="center" vertical="center"/>
    </xf>
    <xf numFmtId="14" fontId="22" fillId="0" borderId="38" xfId="49" applyNumberFormat="1" applyFont="1" applyBorder="1" applyAlignment="1">
      <alignment horizontal="center" vertical="center"/>
    </xf>
    <xf numFmtId="0" fontId="25" fillId="0" borderId="24" xfId="49" applyFont="1" applyBorder="1" applyAlignment="1">
      <alignment vertical="center"/>
    </xf>
    <xf numFmtId="9" fontId="22" fillId="0" borderId="25" xfId="49" applyNumberFormat="1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22" fillId="0" borderId="25" xfId="49" applyFont="1" applyBorder="1" applyAlignment="1">
      <alignment vertical="center"/>
    </xf>
    <xf numFmtId="0" fontId="22" fillId="0" borderId="38" xfId="49" applyFont="1" applyBorder="1" applyAlignment="1">
      <alignment vertical="center"/>
    </xf>
    <xf numFmtId="0" fontId="25" fillId="0" borderId="24" xfId="49" applyFont="1" applyBorder="1" applyAlignment="1">
      <alignment horizontal="center" vertical="center"/>
    </xf>
    <xf numFmtId="0" fontId="22" fillId="0" borderId="30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9" fillId="0" borderId="26" xfId="49" applyFont="1" applyBorder="1" applyAlignment="1">
      <alignment vertical="center"/>
    </xf>
    <xf numFmtId="0" fontId="22" fillId="0" borderId="27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14" fontId="22" fillId="0" borderId="27" xfId="49" applyNumberFormat="1" applyFont="1" applyBorder="1" applyAlignment="1">
      <alignment horizontal="center" vertical="center"/>
    </xf>
    <xf numFmtId="14" fontId="22" fillId="0" borderId="39" xfId="49" applyNumberFormat="1" applyFont="1" applyBorder="1" applyAlignment="1">
      <alignment horizontal="center" vertical="center"/>
    </xf>
    <xf numFmtId="0" fontId="26" fillId="0" borderId="0" xfId="49" applyFont="1" applyBorder="1" applyAlignment="1">
      <alignment horizontal="left" vertical="center"/>
    </xf>
    <xf numFmtId="0" fontId="25" fillId="0" borderId="19" xfId="49" applyFont="1" applyBorder="1" applyAlignment="1">
      <alignment vertical="center"/>
    </xf>
    <xf numFmtId="0" fontId="19" fillId="0" borderId="21" xfId="49" applyFont="1" applyBorder="1" applyAlignment="1">
      <alignment horizontal="left" vertical="center"/>
    </xf>
    <xf numFmtId="0" fontId="30" fillId="0" borderId="21" xfId="49" applyFont="1" applyBorder="1" applyAlignment="1">
      <alignment horizontal="left" vertical="center"/>
    </xf>
    <xf numFmtId="0" fontId="19" fillId="0" borderId="21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19" fillId="0" borderId="25" xfId="49" applyFont="1" applyBorder="1" applyAlignment="1">
      <alignment horizontal="left" vertical="center"/>
    </xf>
    <xf numFmtId="0" fontId="30" fillId="0" borderId="25" xfId="49" applyFont="1" applyBorder="1" applyAlignment="1">
      <alignment horizontal="left" vertical="center"/>
    </xf>
    <xf numFmtId="0" fontId="19" fillId="0" borderId="25" xfId="49" applyFont="1" applyBorder="1" applyAlignment="1">
      <alignment vertical="center"/>
    </xf>
    <xf numFmtId="0" fontId="25" fillId="0" borderId="25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30" fillId="0" borderId="27" xfId="49" applyFont="1" applyBorder="1" applyAlignment="1">
      <alignment horizontal="left" vertical="center"/>
    </xf>
    <xf numFmtId="0" fontId="23" fillId="0" borderId="19" xfId="49" applyFont="1" applyBorder="1" applyAlignment="1">
      <alignment horizontal="left" vertical="center"/>
    </xf>
    <xf numFmtId="0" fontId="23" fillId="0" borderId="21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30" fillId="0" borderId="26" xfId="49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30" fillId="0" borderId="25" xfId="49" applyFont="1" applyFill="1" applyBorder="1" applyAlignment="1">
      <alignment horizontal="left" vertical="center"/>
    </xf>
    <xf numFmtId="0" fontId="25" fillId="0" borderId="26" xfId="49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5" xfId="49" applyFont="1" applyBorder="1" applyAlignment="1">
      <alignment horizontal="center" vertical="center"/>
    </xf>
    <xf numFmtId="0" fontId="21" fillId="0" borderId="25" xfId="49" applyFont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30" fillId="0" borderId="34" xfId="49" applyFont="1" applyFill="1" applyBorder="1" applyAlignment="1">
      <alignment horizontal="left" vertical="center"/>
    </xf>
    <xf numFmtId="0" fontId="30" fillId="0" borderId="29" xfId="49" applyFont="1" applyFill="1" applyBorder="1" applyAlignment="1">
      <alignment horizontal="left" vertical="center"/>
    </xf>
    <xf numFmtId="0" fontId="30" fillId="0" borderId="32" xfId="49" applyFont="1" applyFill="1" applyBorder="1" applyAlignment="1">
      <alignment horizontal="left" vertical="center"/>
    </xf>
    <xf numFmtId="0" fontId="30" fillId="0" borderId="31" xfId="49" applyFont="1" applyFill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6" fillId="0" borderId="46" xfId="49" applyFont="1" applyBorder="1" applyAlignment="1">
      <alignment vertical="center"/>
    </xf>
    <xf numFmtId="0" fontId="22" fillId="0" borderId="47" xfId="49" applyFont="1" applyBorder="1" applyAlignment="1">
      <alignment horizontal="center" vertical="center"/>
    </xf>
    <xf numFmtId="0" fontId="26" fillId="0" borderId="47" xfId="49" applyFont="1" applyBorder="1" applyAlignment="1">
      <alignment vertical="center"/>
    </xf>
    <xf numFmtId="0" fontId="22" fillId="0" borderId="47" xfId="49" applyFont="1" applyBorder="1" applyAlignment="1">
      <alignment vertical="center"/>
    </xf>
    <xf numFmtId="58" fontId="14" fillId="0" borderId="47" xfId="49" applyNumberFormat="1" applyFont="1" applyBorder="1" applyAlignment="1">
      <alignment vertical="center"/>
    </xf>
    <xf numFmtId="0" fontId="26" fillId="0" borderId="47" xfId="49" applyFont="1" applyBorder="1" applyAlignment="1">
      <alignment horizontal="center" vertical="center"/>
    </xf>
    <xf numFmtId="0" fontId="26" fillId="0" borderId="48" xfId="49" applyFont="1" applyFill="1" applyBorder="1" applyAlignment="1">
      <alignment horizontal="left" vertical="center"/>
    </xf>
    <xf numFmtId="0" fontId="26" fillId="0" borderId="47" xfId="49" applyFont="1" applyFill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26" fillId="0" borderId="50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center" vertical="center"/>
    </xf>
    <xf numFmtId="0" fontId="26" fillId="0" borderId="27" xfId="49" applyFont="1" applyFill="1" applyBorder="1" applyAlignment="1">
      <alignment horizontal="center" vertical="center"/>
    </xf>
    <xf numFmtId="0" fontId="30" fillId="0" borderId="47" xfId="49" applyFont="1" applyBorder="1" applyAlignment="1">
      <alignment horizontal="center" vertical="center"/>
    </xf>
    <xf numFmtId="0" fontId="14" fillId="0" borderId="20" xfId="49" applyFont="1" applyBorder="1" applyAlignment="1">
      <alignment horizontal="center" vertical="center"/>
    </xf>
    <xf numFmtId="0" fontId="14" fillId="0" borderId="51" xfId="49" applyFont="1" applyBorder="1" applyAlignment="1">
      <alignment horizontal="center" vertical="center"/>
    </xf>
    <xf numFmtId="0" fontId="30" fillId="0" borderId="38" xfId="49" applyFont="1" applyBorder="1" applyAlignment="1">
      <alignment horizontal="left" vertical="center"/>
    </xf>
    <xf numFmtId="0" fontId="25" fillId="0" borderId="38" xfId="49" applyFont="1" applyBorder="1" applyAlignment="1">
      <alignment horizontal="center" vertical="center"/>
    </xf>
    <xf numFmtId="0" fontId="25" fillId="0" borderId="39" xfId="49" applyFont="1" applyBorder="1" applyAlignment="1">
      <alignment horizontal="left" vertical="center"/>
    </xf>
    <xf numFmtId="0" fontId="30" fillId="0" borderId="42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30" fillId="0" borderId="39" xfId="49" applyFont="1" applyBorder="1" applyAlignment="1">
      <alignment horizontal="left" vertical="center"/>
    </xf>
    <xf numFmtId="0" fontId="30" fillId="0" borderId="38" xfId="49" applyFont="1" applyFill="1" applyBorder="1" applyAlignment="1">
      <alignment horizontal="left" vertical="center"/>
    </xf>
    <xf numFmtId="0" fontId="25" fillId="0" borderId="39" xfId="49" applyFont="1" applyBorder="1" applyAlignment="1">
      <alignment horizontal="center" vertical="center"/>
    </xf>
    <xf numFmtId="0" fontId="21" fillId="0" borderId="38" xfId="49" applyFont="1" applyBorder="1" applyAlignment="1">
      <alignment horizontal="left" vertical="center"/>
    </xf>
    <xf numFmtId="0" fontId="25" fillId="0" borderId="43" xfId="49" applyFont="1" applyFill="1" applyBorder="1" applyAlignment="1">
      <alignment horizontal="left" vertical="center"/>
    </xf>
    <xf numFmtId="0" fontId="30" fillId="0" borderId="40" xfId="49" applyFont="1" applyFill="1" applyBorder="1" applyAlignment="1">
      <alignment horizontal="left" vertical="center"/>
    </xf>
    <xf numFmtId="0" fontId="30" fillId="0" borderId="41" xfId="49" applyFont="1" applyFill="1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2" fillId="0" borderId="52" xfId="49" applyFont="1" applyBorder="1" applyAlignment="1">
      <alignment horizontal="center" vertical="center"/>
    </xf>
    <xf numFmtId="0" fontId="26" fillId="0" borderId="53" xfId="49" applyFont="1" applyFill="1" applyBorder="1" applyAlignment="1">
      <alignment horizontal="left" vertical="center"/>
    </xf>
    <xf numFmtId="0" fontId="26" fillId="0" borderId="54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center" vertical="center"/>
    </xf>
    <xf numFmtId="0" fontId="19" fillId="0" borderId="47" xfId="49" applyFont="1" applyBorder="1" applyAlignment="1">
      <alignment horizontal="center" vertical="center"/>
    </xf>
    <xf numFmtId="0" fontId="19" fillId="0" borderId="52" xfId="49" applyFont="1" applyBorder="1" applyAlignment="1">
      <alignment horizontal="center" vertical="center"/>
    </xf>
    <xf numFmtId="0" fontId="14" fillId="3" borderId="55" xfId="49" applyFont="1" applyFill="1" applyBorder="1" applyAlignment="1">
      <alignment horizontal="center" vertical="center"/>
    </xf>
    <xf numFmtId="0" fontId="14" fillId="3" borderId="56" xfId="49" applyFont="1" applyFill="1" applyBorder="1" applyAlignment="1">
      <alignment horizontal="center" vertical="center"/>
    </xf>
    <xf numFmtId="0" fontId="13" fillId="3" borderId="5" xfId="50" applyFont="1" applyFill="1" applyBorder="1" applyAlignment="1" applyProtection="1">
      <alignment horizontal="center" vertical="center"/>
    </xf>
    <xf numFmtId="0" fontId="13" fillId="3" borderId="57" xfId="50" applyFont="1" applyFill="1" applyBorder="1" applyAlignment="1" applyProtection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8" fillId="3" borderId="58" xfId="51" applyNumberFormat="1" applyFont="1" applyFill="1" applyBorder="1" applyAlignment="1">
      <alignment horizontal="center" vertical="center"/>
    </xf>
    <xf numFmtId="49" fontId="12" fillId="3" borderId="59" xfId="51" applyNumberFormat="1" applyFont="1" applyFill="1" applyBorder="1" applyAlignment="1">
      <alignment horizontal="center" vertical="center"/>
    </xf>
    <xf numFmtId="49" fontId="12" fillId="3" borderId="0" xfId="50" applyNumberFormat="1" applyFont="1" applyFill="1"/>
    <xf numFmtId="0" fontId="17" fillId="4" borderId="2" xfId="57" applyFont="1" applyFill="1" applyBorder="1" applyAlignment="1">
      <alignment horizontal="center"/>
    </xf>
    <xf numFmtId="177" fontId="31" fillId="4" borderId="2" xfId="56" applyNumberFormat="1" applyFont="1" applyFill="1" applyBorder="1" applyAlignment="1">
      <alignment horizontal="center" vertical="center"/>
    </xf>
    <xf numFmtId="177" fontId="31" fillId="4" borderId="2" xfId="0" applyNumberFormat="1" applyFont="1" applyFill="1" applyBorder="1" applyAlignment="1">
      <alignment horizontal="center" vertical="center"/>
    </xf>
    <xf numFmtId="0" fontId="31" fillId="4" borderId="2" xfId="56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9" fillId="0" borderId="0" xfId="49" applyFont="1" applyBorder="1" applyAlignment="1">
      <alignment horizontal="left" vertical="center"/>
    </xf>
    <xf numFmtId="0" fontId="32" fillId="0" borderId="18" xfId="49" applyFont="1" applyBorder="1" applyAlignment="1">
      <alignment horizontal="center" vertical="top"/>
    </xf>
    <xf numFmtId="0" fontId="25" fillId="0" borderId="60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6" fillId="0" borderId="48" xfId="49" applyFont="1" applyBorder="1" applyAlignment="1">
      <alignment horizontal="left" vertical="center"/>
    </xf>
    <xf numFmtId="0" fontId="26" fillId="0" borderId="47" xfId="49" applyFont="1" applyBorder="1" applyAlignment="1">
      <alignment horizontal="left" vertical="center"/>
    </xf>
    <xf numFmtId="0" fontId="25" fillId="0" borderId="49" xfId="49" applyFont="1" applyBorder="1" applyAlignment="1">
      <alignment vertical="center"/>
    </xf>
    <xf numFmtId="0" fontId="19" fillId="0" borderId="50" xfId="49" applyFont="1" applyBorder="1" applyAlignment="1">
      <alignment horizontal="left" vertical="center"/>
    </xf>
    <xf numFmtId="0" fontId="30" fillId="0" borderId="50" xfId="49" applyFont="1" applyBorder="1" applyAlignment="1">
      <alignment horizontal="left" vertical="center"/>
    </xf>
    <xf numFmtId="0" fontId="19" fillId="0" borderId="50" xfId="49" applyFont="1" applyBorder="1" applyAlignment="1">
      <alignment vertical="center"/>
    </xf>
    <xf numFmtId="0" fontId="25" fillId="0" borderId="50" xfId="49" applyFont="1" applyBorder="1" applyAlignment="1">
      <alignment vertical="center"/>
    </xf>
    <xf numFmtId="0" fontId="25" fillId="0" borderId="49" xfId="49" applyFont="1" applyBorder="1" applyAlignment="1">
      <alignment horizontal="center" vertical="center"/>
    </xf>
    <xf numFmtId="0" fontId="30" fillId="0" borderId="50" xfId="49" applyFont="1" applyBorder="1" applyAlignment="1">
      <alignment horizontal="center" vertical="center"/>
    </xf>
    <xf numFmtId="0" fontId="25" fillId="0" borderId="50" xfId="49" applyFont="1" applyBorder="1" applyAlignment="1">
      <alignment horizontal="center" vertical="center"/>
    </xf>
    <xf numFmtId="0" fontId="19" fillId="0" borderId="50" xfId="49" applyFont="1" applyBorder="1" applyAlignment="1">
      <alignment horizontal="center" vertical="center"/>
    </xf>
    <xf numFmtId="0" fontId="30" fillId="0" borderId="25" xfId="49" applyFont="1" applyBorder="1" applyAlignment="1">
      <alignment horizontal="center" vertical="center"/>
    </xf>
    <xf numFmtId="0" fontId="19" fillId="0" borderId="25" xfId="49" applyFont="1" applyBorder="1" applyAlignment="1">
      <alignment horizontal="center" vertical="center"/>
    </xf>
    <xf numFmtId="0" fontId="25" fillId="0" borderId="35" xfId="49" applyFont="1" applyBorder="1" applyAlignment="1">
      <alignment horizontal="left" vertical="center" wrapText="1"/>
    </xf>
    <xf numFmtId="0" fontId="25" fillId="0" borderId="36" xfId="49" applyFont="1" applyBorder="1" applyAlignment="1">
      <alignment horizontal="left" vertical="center" wrapText="1"/>
    </xf>
    <xf numFmtId="0" fontId="25" fillId="0" borderId="49" xfId="49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33" fillId="0" borderId="61" xfId="49" applyFont="1" applyBorder="1" applyAlignment="1">
      <alignment horizontal="left" vertical="center" wrapText="1"/>
    </xf>
    <xf numFmtId="0" fontId="34" fillId="0" borderId="0" xfId="53" applyNumberFormat="1" applyFont="1">
      <alignment vertical="center"/>
    </xf>
    <xf numFmtId="9" fontId="22" fillId="0" borderId="37" xfId="49" applyNumberFormat="1" applyFont="1" applyBorder="1" applyAlignment="1">
      <alignment horizontal="center" vertical="center"/>
    </xf>
    <xf numFmtId="9" fontId="30" fillId="0" borderId="25" xfId="49" applyNumberFormat="1" applyFont="1" applyBorder="1" applyAlignment="1">
      <alignment horizontal="center" vertical="center"/>
    </xf>
    <xf numFmtId="0" fontId="30" fillId="0" borderId="49" xfId="49" applyFont="1" applyBorder="1" applyAlignment="1">
      <alignment horizontal="left" vertical="center"/>
    </xf>
    <xf numFmtId="0" fontId="30" fillId="0" borderId="24" xfId="49" applyFont="1" applyBorder="1" applyAlignment="1">
      <alignment horizontal="left" vertical="center"/>
    </xf>
    <xf numFmtId="0" fontId="26" fillId="0" borderId="48" xfId="0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9" fontId="22" fillId="0" borderId="34" xfId="49" applyNumberFormat="1" applyFont="1" applyBorder="1" applyAlignment="1">
      <alignment horizontal="left" vertical="center"/>
    </xf>
    <xf numFmtId="9" fontId="30" fillId="0" borderId="29" xfId="49" applyNumberFormat="1" applyFont="1" applyBorder="1" applyAlignment="1">
      <alignment horizontal="left" vertical="center"/>
    </xf>
    <xf numFmtId="9" fontId="30" fillId="0" borderId="35" xfId="49" applyNumberFormat="1" applyFont="1" applyBorder="1" applyAlignment="1">
      <alignment horizontal="left" vertical="center"/>
    </xf>
    <xf numFmtId="9" fontId="30" fillId="0" borderId="36" xfId="49" applyNumberFormat="1" applyFont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50" xfId="49" applyFont="1" applyFill="1" applyBorder="1" applyAlignment="1">
      <alignment horizontal="left" vertical="center"/>
    </xf>
    <xf numFmtId="0" fontId="21" fillId="0" borderId="62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2" fillId="0" borderId="63" xfId="49" applyFont="1" applyFill="1" applyBorder="1" applyAlignment="1">
      <alignment horizontal="left" vertical="center"/>
    </xf>
    <xf numFmtId="0" fontId="22" fillId="0" borderId="64" xfId="49" applyFont="1" applyFill="1" applyBorder="1" applyAlignment="1">
      <alignment horizontal="left" vertical="center"/>
    </xf>
    <xf numFmtId="0" fontId="30" fillId="0" borderId="64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6" fillId="0" borderId="44" xfId="49" applyFont="1" applyBorder="1" applyAlignment="1">
      <alignment vertical="center"/>
    </xf>
    <xf numFmtId="0" fontId="26" fillId="0" borderId="20" xfId="49" applyFont="1" applyBorder="1" applyAlignment="1">
      <alignment vertical="center"/>
    </xf>
    <xf numFmtId="0" fontId="22" fillId="0" borderId="22" xfId="49" applyFont="1" applyBorder="1" applyAlignment="1">
      <alignment vertical="center"/>
    </xf>
    <xf numFmtId="0" fontId="26" fillId="0" borderId="22" xfId="49" applyFont="1" applyBorder="1" applyAlignment="1">
      <alignment vertical="center"/>
    </xf>
    <xf numFmtId="58" fontId="14" fillId="0" borderId="20" xfId="49" applyNumberFormat="1" applyFont="1" applyBorder="1" applyAlignment="1">
      <alignment vertical="center"/>
    </xf>
    <xf numFmtId="0" fontId="26" fillId="0" borderId="33" xfId="49" applyFont="1" applyBorder="1" applyAlignment="1">
      <alignment horizontal="center" vertical="center"/>
    </xf>
    <xf numFmtId="0" fontId="30" fillId="0" borderId="60" xfId="49" applyFont="1" applyFill="1" applyBorder="1" applyAlignment="1">
      <alignment horizontal="left" vertical="center"/>
    </xf>
    <xf numFmtId="0" fontId="30" fillId="0" borderId="33" xfId="49" applyFont="1" applyFill="1" applyBorder="1" applyAlignment="1">
      <alignment horizontal="left" vertical="center"/>
    </xf>
    <xf numFmtId="0" fontId="35" fillId="0" borderId="47" xfId="49" applyFont="1" applyBorder="1" applyAlignment="1">
      <alignment horizontal="center" vertical="center"/>
    </xf>
    <xf numFmtId="0" fontId="19" fillId="0" borderId="22" xfId="49" applyFont="1" applyBorder="1" applyAlignment="1">
      <alignment vertical="center"/>
    </xf>
    <xf numFmtId="58" fontId="19" fillId="0" borderId="20" xfId="49" applyNumberFormat="1" applyFont="1" applyBorder="1" applyAlignment="1">
      <alignment vertical="center"/>
    </xf>
    <xf numFmtId="0" fontId="25" fillId="0" borderId="65" xfId="49" applyFont="1" applyBorder="1" applyAlignment="1">
      <alignment horizontal="left" vertical="center"/>
    </xf>
    <xf numFmtId="0" fontId="26" fillId="0" borderId="53" xfId="49" applyFont="1" applyBorder="1" applyAlignment="1">
      <alignment horizontal="left" vertical="center"/>
    </xf>
    <xf numFmtId="0" fontId="30" fillId="0" borderId="54" xfId="49" applyFont="1" applyBorder="1" applyAlignment="1">
      <alignment horizontal="left" vertical="center"/>
    </xf>
    <xf numFmtId="0" fontId="25" fillId="0" borderId="0" xfId="49" applyFont="1" applyBorder="1" applyAlignment="1">
      <alignment vertical="center"/>
    </xf>
    <xf numFmtId="0" fontId="25" fillId="0" borderId="43" xfId="49" applyFont="1" applyBorder="1" applyAlignment="1">
      <alignment horizontal="left" vertical="center" wrapText="1"/>
    </xf>
    <xf numFmtId="0" fontId="25" fillId="0" borderId="54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 wrapText="1"/>
    </xf>
    <xf numFmtId="0" fontId="24" fillId="0" borderId="38" xfId="49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9" fontId="30" fillId="0" borderId="40" xfId="49" applyNumberFormat="1" applyFont="1" applyBorder="1" applyAlignment="1">
      <alignment horizontal="left" vertical="center"/>
    </xf>
    <xf numFmtId="9" fontId="30" fillId="0" borderId="43" xfId="49" applyNumberFormat="1" applyFont="1" applyBorder="1" applyAlignment="1">
      <alignment horizontal="left" vertical="center"/>
    </xf>
    <xf numFmtId="0" fontId="21" fillId="0" borderId="54" xfId="49" applyFont="1" applyFill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2" fillId="0" borderId="66" xfId="49" applyFont="1" applyFill="1" applyBorder="1" applyAlignment="1">
      <alignment horizontal="left" vertical="center"/>
    </xf>
    <xf numFmtId="0" fontId="30" fillId="0" borderId="66" xfId="49" applyFont="1" applyFill="1" applyBorder="1" applyAlignment="1">
      <alignment horizontal="left" vertical="center"/>
    </xf>
    <xf numFmtId="0" fontId="26" fillId="0" borderId="23" xfId="49" applyFont="1" applyBorder="1" applyAlignment="1">
      <alignment horizontal="center" vertical="center"/>
    </xf>
    <xf numFmtId="0" fontId="22" fillId="0" borderId="65" xfId="49" applyFont="1" applyBorder="1" applyAlignment="1">
      <alignment horizontal="center" vertical="center"/>
    </xf>
    <xf numFmtId="0" fontId="30" fillId="0" borderId="65" xfId="49" applyFont="1" applyFill="1" applyBorder="1" applyAlignment="1">
      <alignment horizontal="left" vertical="center"/>
    </xf>
    <xf numFmtId="0" fontId="30" fillId="0" borderId="22" xfId="49" applyFont="1" applyBorder="1" applyAlignment="1">
      <alignment horizontal="center" vertical="center"/>
    </xf>
    <xf numFmtId="0" fontId="30" fillId="0" borderId="65" xfId="49" applyFont="1" applyBorder="1" applyAlignment="1">
      <alignment horizontal="center" vertical="center"/>
    </xf>
    <xf numFmtId="0" fontId="36" fillId="0" borderId="67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0" fontId="37" fillId="0" borderId="69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69" xfId="0" applyBorder="1"/>
    <xf numFmtId="0" fontId="0" fillId="5" borderId="2" xfId="0" applyFill="1" applyBorder="1"/>
    <xf numFmtId="0" fontId="0" fillId="0" borderId="70" xfId="0" applyBorder="1"/>
    <xf numFmtId="0" fontId="0" fillId="0" borderId="71" xfId="0" applyBorder="1"/>
    <xf numFmtId="0" fontId="0" fillId="5" borderId="71" xfId="0" applyFill="1" applyBorder="1"/>
    <xf numFmtId="0" fontId="0" fillId="6" borderId="0" xfId="0" applyFill="1"/>
    <xf numFmtId="0" fontId="36" fillId="0" borderId="72" xfId="0" applyFont="1" applyBorder="1" applyAlignment="1">
      <alignment horizontal="center" vertical="center" wrapText="1"/>
    </xf>
    <xf numFmtId="0" fontId="37" fillId="0" borderId="73" xfId="0" applyFont="1" applyBorder="1" applyAlignment="1">
      <alignment horizontal="center" vertical="center"/>
    </xf>
    <xf numFmtId="0" fontId="37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1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checked="Checked" noThreeD="1" val="0"/>
</file>

<file path=xl/ctrlProps/ctrlProp264.xml><?xml version="1.0" encoding="utf-8"?>
<formControlPr xmlns="http://schemas.microsoft.com/office/spreadsheetml/2009/9/main" objectType="CheckBox" checked="Checked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1814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0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1814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00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0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00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456565</xdr:colOff>
          <xdr:row>11</xdr:row>
          <xdr:rowOff>180340</xdr:rowOff>
        </xdr:to>
        <xdr:sp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1955800" y="2171700"/>
              <a:ext cx="7867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75565</xdr:colOff>
          <xdr:row>37</xdr:row>
          <xdr:rowOff>189865</xdr:rowOff>
        </xdr:to>
        <xdr:sp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1270000" y="7416800"/>
              <a:ext cx="393065" cy="189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24765</xdr:colOff>
          <xdr:row>8</xdr:row>
          <xdr:rowOff>94615</xdr:rowOff>
        </xdr:to>
        <xdr:sp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1200150" y="1428750"/>
              <a:ext cx="41211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443865</xdr:colOff>
          <xdr:row>37</xdr:row>
          <xdr:rowOff>189865</xdr:rowOff>
        </xdr:to>
        <xdr:sp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4622800" y="7416800"/>
              <a:ext cx="393065" cy="189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481965</xdr:colOff>
          <xdr:row>37</xdr:row>
          <xdr:rowOff>189865</xdr:rowOff>
        </xdr:to>
        <xdr:sp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6083300" y="7416800"/>
              <a:ext cx="393065" cy="189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456565</xdr:colOff>
          <xdr:row>37</xdr:row>
          <xdr:rowOff>189865</xdr:rowOff>
        </xdr:to>
        <xdr:sp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7480300" y="7429500"/>
              <a:ext cx="393065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469265</xdr:colOff>
          <xdr:row>14</xdr:row>
          <xdr:rowOff>8890</xdr:rowOff>
        </xdr:to>
        <xdr:sp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1968500" y="2533650"/>
              <a:ext cx="786765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774065</xdr:colOff>
          <xdr:row>11</xdr:row>
          <xdr:rowOff>180340</xdr:rowOff>
        </xdr:to>
        <xdr:sp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4152900" y="2171700"/>
              <a:ext cx="4057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329565</xdr:colOff>
          <xdr:row>12</xdr:row>
          <xdr:rowOff>75565</xdr:rowOff>
        </xdr:to>
        <xdr:sp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4991100" y="2054225"/>
              <a:ext cx="634365" cy="3740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329565</xdr:colOff>
          <xdr:row>13</xdr:row>
          <xdr:rowOff>50165</xdr:rowOff>
        </xdr:to>
        <xdr:sp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4991100" y="2235200"/>
              <a:ext cx="634365" cy="3486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774065</xdr:colOff>
          <xdr:row>13</xdr:row>
          <xdr:rowOff>164465</xdr:rowOff>
        </xdr:to>
        <xdr:sp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4152900" y="2533650"/>
              <a:ext cx="405765" cy="164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329565</xdr:colOff>
          <xdr:row>14</xdr:row>
          <xdr:rowOff>8890</xdr:rowOff>
        </xdr:to>
        <xdr:sp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4991100" y="2441575"/>
              <a:ext cx="634365" cy="291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774065</xdr:colOff>
          <xdr:row>12</xdr:row>
          <xdr:rowOff>75565</xdr:rowOff>
        </xdr:to>
        <xdr:sp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7835900" y="2041525"/>
              <a:ext cx="354965" cy="3867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774065</xdr:colOff>
          <xdr:row>13</xdr:row>
          <xdr:rowOff>50165</xdr:rowOff>
        </xdr:to>
        <xdr:sp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7835900" y="2235200"/>
              <a:ext cx="354965" cy="3486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774065</xdr:colOff>
          <xdr:row>13</xdr:row>
          <xdr:rowOff>164465</xdr:rowOff>
        </xdr:to>
        <xdr:sp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6985000" y="2533650"/>
              <a:ext cx="405765" cy="164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774065</xdr:colOff>
          <xdr:row>14</xdr:row>
          <xdr:rowOff>148590</xdr:rowOff>
        </xdr:to>
        <xdr:sp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7835900" y="2378075"/>
              <a:ext cx="354965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621665</xdr:colOff>
          <xdr:row>6</xdr:row>
          <xdr:rowOff>37465</xdr:rowOff>
        </xdr:to>
        <xdr:sp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6845300" y="1079500"/>
              <a:ext cx="393065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621665</xdr:colOff>
          <xdr:row>3</xdr:row>
          <xdr:rowOff>180340</xdr:rowOff>
        </xdr:to>
        <xdr:sp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7645400" y="717550"/>
              <a:ext cx="393065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621665</xdr:colOff>
          <xdr:row>4</xdr:row>
          <xdr:rowOff>180340</xdr:rowOff>
        </xdr:to>
        <xdr:sp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7645400" y="898525"/>
              <a:ext cx="393065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456565</xdr:colOff>
          <xdr:row>8</xdr:row>
          <xdr:rowOff>180340</xdr:rowOff>
        </xdr:to>
        <xdr:sp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1955800" y="1628775"/>
              <a:ext cx="7867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202565</xdr:colOff>
          <xdr:row>8</xdr:row>
          <xdr:rowOff>180340</xdr:rowOff>
        </xdr:to>
        <xdr:sp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2616200" y="1641475"/>
              <a:ext cx="596265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202565</xdr:colOff>
          <xdr:row>9</xdr:row>
          <xdr:rowOff>180340</xdr:rowOff>
        </xdr:to>
        <xdr:sp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2616200" y="1822450"/>
              <a:ext cx="596265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393065</xdr:colOff>
          <xdr:row>7</xdr:row>
          <xdr:rowOff>180340</xdr:rowOff>
        </xdr:to>
        <xdr:sp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3403600" y="1447800"/>
              <a:ext cx="7740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367665</xdr:colOff>
          <xdr:row>7</xdr:row>
          <xdr:rowOff>180340</xdr:rowOff>
        </xdr:to>
        <xdr:sp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2717800" y="1447800"/>
              <a:ext cx="6597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37465</xdr:colOff>
          <xdr:row>7</xdr:row>
          <xdr:rowOff>180340</xdr:rowOff>
        </xdr:to>
        <xdr:sp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4267200" y="1447800"/>
              <a:ext cx="3422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634365</xdr:colOff>
          <xdr:row>23</xdr:row>
          <xdr:rowOff>151765</xdr:rowOff>
        </xdr:to>
        <xdr:sp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2527300" y="4346575"/>
              <a:ext cx="393065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774065</xdr:colOff>
          <xdr:row>11</xdr:row>
          <xdr:rowOff>164465</xdr:rowOff>
        </xdr:to>
        <xdr:sp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6985000" y="2171700"/>
              <a:ext cx="405765" cy="164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774065</xdr:colOff>
          <xdr:row>12</xdr:row>
          <xdr:rowOff>164465</xdr:rowOff>
        </xdr:to>
        <xdr:sp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6985000" y="2352675"/>
              <a:ext cx="405765" cy="164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621665</xdr:colOff>
          <xdr:row>6</xdr:row>
          <xdr:rowOff>37465</xdr:rowOff>
        </xdr:to>
        <xdr:sp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7645400" y="1079500"/>
              <a:ext cx="393065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621665</xdr:colOff>
          <xdr:row>4</xdr:row>
          <xdr:rowOff>180340</xdr:rowOff>
        </xdr:to>
        <xdr:sp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6845300" y="898525"/>
              <a:ext cx="393065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621665</xdr:colOff>
          <xdr:row>3</xdr:row>
          <xdr:rowOff>180340</xdr:rowOff>
        </xdr:to>
        <xdr:sp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6845300" y="717550"/>
              <a:ext cx="393065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75565</xdr:colOff>
          <xdr:row>13</xdr:row>
          <xdr:rowOff>50165</xdr:rowOff>
        </xdr:to>
        <xdr:sp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1143000" y="2330450"/>
              <a:ext cx="520065" cy="253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507365</xdr:colOff>
          <xdr:row>25</xdr:row>
          <xdr:rowOff>24765</xdr:rowOff>
        </xdr:to>
        <xdr:sp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1765300" y="4165600"/>
              <a:ext cx="1028065" cy="593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456565</xdr:colOff>
          <xdr:row>12</xdr:row>
          <xdr:rowOff>180340</xdr:rowOff>
        </xdr:to>
        <xdr:sp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1955800" y="2324100"/>
              <a:ext cx="786765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183515</xdr:colOff>
          <xdr:row>14</xdr:row>
          <xdr:rowOff>8890</xdr:rowOff>
        </xdr:to>
        <xdr:sp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1136650" y="2533650"/>
              <a:ext cx="634365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177165</xdr:colOff>
          <xdr:row>12</xdr:row>
          <xdr:rowOff>24765</xdr:rowOff>
        </xdr:to>
        <xdr:sp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1130300" y="2168525"/>
              <a:ext cx="634365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253365</xdr:colOff>
          <xdr:row>13</xdr:row>
          <xdr:rowOff>12065</xdr:rowOff>
        </xdr:to>
        <xdr:sp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4127500" y="2336800"/>
              <a:ext cx="697865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120015</xdr:colOff>
          <xdr:row>8</xdr:row>
          <xdr:rowOff>75565</xdr:rowOff>
        </xdr:to>
        <xdr:sp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2000250" y="1409700"/>
              <a:ext cx="40576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88265</xdr:colOff>
          <xdr:row>10</xdr:row>
          <xdr:rowOff>24765</xdr:rowOff>
        </xdr:to>
        <xdr:sp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1962150" y="1809750"/>
              <a:ext cx="412115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558800</xdr:colOff>
          <xdr:row>24</xdr:row>
          <xdr:rowOff>179070</xdr:rowOff>
        </xdr:to>
        <xdr:sp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</a:extLst>
            </xdr:cNvPr>
            <xdr:cNvSpPr/>
          </xdr:nvSpPr>
          <xdr:spPr>
            <a:xfrm>
              <a:off x="2540635" y="4119880"/>
              <a:ext cx="1028065" cy="6026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31115</xdr:colOff>
          <xdr:row>9</xdr:row>
          <xdr:rowOff>12065</xdr:rowOff>
        </xdr:to>
        <xdr:sp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</a:extLst>
            </xdr:cNvPr>
            <xdr:cNvSpPr/>
          </xdr:nvSpPr>
          <xdr:spPr>
            <a:xfrm>
              <a:off x="4260850" y="1641475"/>
              <a:ext cx="3422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5</xdr:col>
          <xdr:colOff>786765</xdr:colOff>
          <xdr:row>9</xdr:row>
          <xdr:rowOff>180340</xdr:rowOff>
        </xdr:to>
        <xdr:sp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</a:extLst>
            </xdr:cNvPr>
            <xdr:cNvSpPr/>
          </xdr:nvSpPr>
          <xdr:spPr>
            <a:xfrm>
              <a:off x="4229100" y="1809750"/>
              <a:ext cx="3422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181475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431165</xdr:colOff>
      <xdr:row>13</xdr:row>
      <xdr:rowOff>24765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431165</xdr:colOff>
      <xdr:row>13</xdr:row>
      <xdr:rowOff>24765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005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181475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0005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0005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0005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005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0005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57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57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913765</xdr:colOff>
      <xdr:row>16</xdr:row>
      <xdr:rowOff>24765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572000"/>
          <a:ext cx="47999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862965</xdr:colOff>
      <xdr:row>14</xdr:row>
      <xdr:rowOff>24765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7999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786765</xdr:colOff>
      <xdr:row>14</xdr:row>
      <xdr:rowOff>24765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7999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913765</xdr:colOff>
      <xdr:row>15</xdr:row>
      <xdr:rowOff>24765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7999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913765</xdr:colOff>
      <xdr:row>16</xdr:row>
      <xdr:rowOff>24765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572000"/>
          <a:ext cx="47999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1814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0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1814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00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0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00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2.xml"/><Relationship Id="rId8" Type="http://schemas.openxmlformats.org/officeDocument/2006/relationships/ctrlProp" Target="../ctrlProps/ctrlProp191.xml"/><Relationship Id="rId7" Type="http://schemas.openxmlformats.org/officeDocument/2006/relationships/ctrlProp" Target="../ctrlProps/ctrlProp190.xml"/><Relationship Id="rId6" Type="http://schemas.openxmlformats.org/officeDocument/2006/relationships/ctrlProp" Target="../ctrlProps/ctrlProp189.xml"/><Relationship Id="rId5" Type="http://schemas.openxmlformats.org/officeDocument/2006/relationships/ctrlProp" Target="../ctrlProps/ctrlProp188.xml"/><Relationship Id="rId44" Type="http://schemas.openxmlformats.org/officeDocument/2006/relationships/ctrlProp" Target="../ctrlProps/ctrlProp227.xml"/><Relationship Id="rId43" Type="http://schemas.openxmlformats.org/officeDocument/2006/relationships/ctrlProp" Target="../ctrlProps/ctrlProp226.xml"/><Relationship Id="rId42" Type="http://schemas.openxmlformats.org/officeDocument/2006/relationships/ctrlProp" Target="../ctrlProps/ctrlProp225.xml"/><Relationship Id="rId41" Type="http://schemas.openxmlformats.org/officeDocument/2006/relationships/ctrlProp" Target="../ctrlProps/ctrlProp224.xml"/><Relationship Id="rId40" Type="http://schemas.openxmlformats.org/officeDocument/2006/relationships/ctrlProp" Target="../ctrlProps/ctrlProp223.xml"/><Relationship Id="rId4" Type="http://schemas.openxmlformats.org/officeDocument/2006/relationships/ctrlProp" Target="../ctrlProps/ctrlProp187.xml"/><Relationship Id="rId39" Type="http://schemas.openxmlformats.org/officeDocument/2006/relationships/ctrlProp" Target="../ctrlProps/ctrlProp222.xml"/><Relationship Id="rId38" Type="http://schemas.openxmlformats.org/officeDocument/2006/relationships/ctrlProp" Target="../ctrlProps/ctrlProp221.xml"/><Relationship Id="rId37" Type="http://schemas.openxmlformats.org/officeDocument/2006/relationships/ctrlProp" Target="../ctrlProps/ctrlProp220.xml"/><Relationship Id="rId36" Type="http://schemas.openxmlformats.org/officeDocument/2006/relationships/ctrlProp" Target="../ctrlProps/ctrlProp219.xml"/><Relationship Id="rId35" Type="http://schemas.openxmlformats.org/officeDocument/2006/relationships/ctrlProp" Target="../ctrlProps/ctrlProp218.xml"/><Relationship Id="rId34" Type="http://schemas.openxmlformats.org/officeDocument/2006/relationships/ctrlProp" Target="../ctrlProps/ctrlProp217.xml"/><Relationship Id="rId33" Type="http://schemas.openxmlformats.org/officeDocument/2006/relationships/ctrlProp" Target="../ctrlProps/ctrlProp216.xml"/><Relationship Id="rId32" Type="http://schemas.openxmlformats.org/officeDocument/2006/relationships/ctrlProp" Target="../ctrlProps/ctrlProp215.xml"/><Relationship Id="rId31" Type="http://schemas.openxmlformats.org/officeDocument/2006/relationships/ctrlProp" Target="../ctrlProps/ctrlProp214.xml"/><Relationship Id="rId30" Type="http://schemas.openxmlformats.org/officeDocument/2006/relationships/ctrlProp" Target="../ctrlProps/ctrlProp213.xml"/><Relationship Id="rId3" Type="http://schemas.openxmlformats.org/officeDocument/2006/relationships/ctrlProp" Target="../ctrlProps/ctrlProp186.xml"/><Relationship Id="rId29" Type="http://schemas.openxmlformats.org/officeDocument/2006/relationships/ctrlProp" Target="../ctrlProps/ctrlProp212.xml"/><Relationship Id="rId28" Type="http://schemas.openxmlformats.org/officeDocument/2006/relationships/ctrlProp" Target="../ctrlProps/ctrlProp211.xml"/><Relationship Id="rId27" Type="http://schemas.openxmlformats.org/officeDocument/2006/relationships/ctrlProp" Target="../ctrlProps/ctrlProp210.xml"/><Relationship Id="rId26" Type="http://schemas.openxmlformats.org/officeDocument/2006/relationships/ctrlProp" Target="../ctrlProps/ctrlProp209.xml"/><Relationship Id="rId25" Type="http://schemas.openxmlformats.org/officeDocument/2006/relationships/ctrlProp" Target="../ctrlProps/ctrlProp208.xml"/><Relationship Id="rId24" Type="http://schemas.openxmlformats.org/officeDocument/2006/relationships/ctrlProp" Target="../ctrlProps/ctrlProp207.xml"/><Relationship Id="rId23" Type="http://schemas.openxmlformats.org/officeDocument/2006/relationships/ctrlProp" Target="../ctrlProps/ctrlProp206.xml"/><Relationship Id="rId22" Type="http://schemas.openxmlformats.org/officeDocument/2006/relationships/ctrlProp" Target="../ctrlProps/ctrlProp205.xml"/><Relationship Id="rId21" Type="http://schemas.openxmlformats.org/officeDocument/2006/relationships/ctrlProp" Target="../ctrlProps/ctrlProp204.xml"/><Relationship Id="rId20" Type="http://schemas.openxmlformats.org/officeDocument/2006/relationships/ctrlProp" Target="../ctrlProps/ctrlProp203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02.xml"/><Relationship Id="rId18" Type="http://schemas.openxmlformats.org/officeDocument/2006/relationships/ctrlProp" Target="../ctrlProps/ctrlProp201.xml"/><Relationship Id="rId17" Type="http://schemas.openxmlformats.org/officeDocument/2006/relationships/ctrlProp" Target="../ctrlProps/ctrlProp200.xml"/><Relationship Id="rId16" Type="http://schemas.openxmlformats.org/officeDocument/2006/relationships/ctrlProp" Target="../ctrlProps/ctrlProp199.xml"/><Relationship Id="rId15" Type="http://schemas.openxmlformats.org/officeDocument/2006/relationships/ctrlProp" Target="../ctrlProps/ctrlProp198.xml"/><Relationship Id="rId14" Type="http://schemas.openxmlformats.org/officeDocument/2006/relationships/ctrlProp" Target="../ctrlProps/ctrlProp197.xml"/><Relationship Id="rId13" Type="http://schemas.openxmlformats.org/officeDocument/2006/relationships/ctrlProp" Target="../ctrlProps/ctrlProp196.xml"/><Relationship Id="rId12" Type="http://schemas.openxmlformats.org/officeDocument/2006/relationships/ctrlProp" Target="../ctrlProps/ctrlProp195.xml"/><Relationship Id="rId11" Type="http://schemas.openxmlformats.org/officeDocument/2006/relationships/ctrlProp" Target="../ctrlProps/ctrlProp194.xml"/><Relationship Id="rId10" Type="http://schemas.openxmlformats.org/officeDocument/2006/relationships/ctrlProp" Target="../ctrlProps/ctrlProp193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4.xml"/><Relationship Id="rId8" Type="http://schemas.openxmlformats.org/officeDocument/2006/relationships/ctrlProp" Target="../ctrlProps/ctrlProp233.xml"/><Relationship Id="rId7" Type="http://schemas.openxmlformats.org/officeDocument/2006/relationships/ctrlProp" Target="../ctrlProps/ctrlProp232.xml"/><Relationship Id="rId6" Type="http://schemas.openxmlformats.org/officeDocument/2006/relationships/ctrlProp" Target="../ctrlProps/ctrlProp231.xml"/><Relationship Id="rId5" Type="http://schemas.openxmlformats.org/officeDocument/2006/relationships/ctrlProp" Target="../ctrlProps/ctrlProp230.xml"/><Relationship Id="rId44" Type="http://schemas.openxmlformats.org/officeDocument/2006/relationships/ctrlProp" Target="../ctrlProps/ctrlProp269.xml"/><Relationship Id="rId43" Type="http://schemas.openxmlformats.org/officeDocument/2006/relationships/ctrlProp" Target="../ctrlProps/ctrlProp268.xml"/><Relationship Id="rId42" Type="http://schemas.openxmlformats.org/officeDocument/2006/relationships/ctrlProp" Target="../ctrlProps/ctrlProp267.xml"/><Relationship Id="rId41" Type="http://schemas.openxmlformats.org/officeDocument/2006/relationships/ctrlProp" Target="../ctrlProps/ctrlProp266.xml"/><Relationship Id="rId40" Type="http://schemas.openxmlformats.org/officeDocument/2006/relationships/ctrlProp" Target="../ctrlProps/ctrlProp265.xml"/><Relationship Id="rId4" Type="http://schemas.openxmlformats.org/officeDocument/2006/relationships/ctrlProp" Target="../ctrlProps/ctrlProp229.xml"/><Relationship Id="rId39" Type="http://schemas.openxmlformats.org/officeDocument/2006/relationships/ctrlProp" Target="../ctrlProps/ctrlProp264.xml"/><Relationship Id="rId38" Type="http://schemas.openxmlformats.org/officeDocument/2006/relationships/ctrlProp" Target="../ctrlProps/ctrlProp263.xml"/><Relationship Id="rId37" Type="http://schemas.openxmlformats.org/officeDocument/2006/relationships/ctrlProp" Target="../ctrlProps/ctrlProp262.xml"/><Relationship Id="rId36" Type="http://schemas.openxmlformats.org/officeDocument/2006/relationships/ctrlProp" Target="../ctrlProps/ctrlProp261.xml"/><Relationship Id="rId35" Type="http://schemas.openxmlformats.org/officeDocument/2006/relationships/ctrlProp" Target="../ctrlProps/ctrlProp260.xml"/><Relationship Id="rId34" Type="http://schemas.openxmlformats.org/officeDocument/2006/relationships/ctrlProp" Target="../ctrlProps/ctrlProp259.xml"/><Relationship Id="rId33" Type="http://schemas.openxmlformats.org/officeDocument/2006/relationships/ctrlProp" Target="../ctrlProps/ctrlProp258.xml"/><Relationship Id="rId32" Type="http://schemas.openxmlformats.org/officeDocument/2006/relationships/ctrlProp" Target="../ctrlProps/ctrlProp257.xml"/><Relationship Id="rId31" Type="http://schemas.openxmlformats.org/officeDocument/2006/relationships/ctrlProp" Target="../ctrlProps/ctrlProp256.xml"/><Relationship Id="rId30" Type="http://schemas.openxmlformats.org/officeDocument/2006/relationships/ctrlProp" Target="../ctrlProps/ctrlProp255.xml"/><Relationship Id="rId3" Type="http://schemas.openxmlformats.org/officeDocument/2006/relationships/ctrlProp" Target="../ctrlProps/ctrlProp228.xml"/><Relationship Id="rId29" Type="http://schemas.openxmlformats.org/officeDocument/2006/relationships/ctrlProp" Target="../ctrlProps/ctrlProp254.xml"/><Relationship Id="rId28" Type="http://schemas.openxmlformats.org/officeDocument/2006/relationships/ctrlProp" Target="../ctrlProps/ctrlProp253.xml"/><Relationship Id="rId27" Type="http://schemas.openxmlformats.org/officeDocument/2006/relationships/ctrlProp" Target="../ctrlProps/ctrlProp252.xml"/><Relationship Id="rId26" Type="http://schemas.openxmlformats.org/officeDocument/2006/relationships/ctrlProp" Target="../ctrlProps/ctrlProp251.xml"/><Relationship Id="rId25" Type="http://schemas.openxmlformats.org/officeDocument/2006/relationships/ctrlProp" Target="../ctrlProps/ctrlProp250.xml"/><Relationship Id="rId24" Type="http://schemas.openxmlformats.org/officeDocument/2006/relationships/ctrlProp" Target="../ctrlProps/ctrlProp249.xml"/><Relationship Id="rId23" Type="http://schemas.openxmlformats.org/officeDocument/2006/relationships/ctrlProp" Target="../ctrlProps/ctrlProp248.xml"/><Relationship Id="rId22" Type="http://schemas.openxmlformats.org/officeDocument/2006/relationships/ctrlProp" Target="../ctrlProps/ctrlProp247.xml"/><Relationship Id="rId21" Type="http://schemas.openxmlformats.org/officeDocument/2006/relationships/ctrlProp" Target="../ctrlProps/ctrlProp246.xml"/><Relationship Id="rId20" Type="http://schemas.openxmlformats.org/officeDocument/2006/relationships/ctrlProp" Target="../ctrlProps/ctrlProp245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44.xml"/><Relationship Id="rId18" Type="http://schemas.openxmlformats.org/officeDocument/2006/relationships/ctrlProp" Target="../ctrlProps/ctrlProp243.xml"/><Relationship Id="rId17" Type="http://schemas.openxmlformats.org/officeDocument/2006/relationships/ctrlProp" Target="../ctrlProps/ctrlProp242.xml"/><Relationship Id="rId16" Type="http://schemas.openxmlformats.org/officeDocument/2006/relationships/ctrlProp" Target="../ctrlProps/ctrlProp241.xml"/><Relationship Id="rId15" Type="http://schemas.openxmlformats.org/officeDocument/2006/relationships/ctrlProp" Target="../ctrlProps/ctrlProp240.xml"/><Relationship Id="rId14" Type="http://schemas.openxmlformats.org/officeDocument/2006/relationships/ctrlProp" Target="../ctrlProps/ctrlProp239.xml"/><Relationship Id="rId13" Type="http://schemas.openxmlformats.org/officeDocument/2006/relationships/ctrlProp" Target="../ctrlProps/ctrlProp238.xml"/><Relationship Id="rId12" Type="http://schemas.openxmlformats.org/officeDocument/2006/relationships/ctrlProp" Target="../ctrlProps/ctrlProp237.xml"/><Relationship Id="rId11" Type="http://schemas.openxmlformats.org/officeDocument/2006/relationships/ctrlProp" Target="../ctrlProps/ctrlProp236.xml"/><Relationship Id="rId10" Type="http://schemas.openxmlformats.org/officeDocument/2006/relationships/ctrlProp" Target="../ctrlProps/ctrlProp235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04" customWidth="1"/>
    <col min="3" max="3" width="10.1666666666667" customWidth="1"/>
  </cols>
  <sheetData>
    <row r="1" ht="21" customHeight="1" spans="1:2">
      <c r="A1" s="405"/>
      <c r="B1" s="406" t="s">
        <v>0</v>
      </c>
    </row>
    <row r="2" spans="1:2">
      <c r="A2" s="12">
        <v>1</v>
      </c>
      <c r="B2" s="407" t="s">
        <v>1</v>
      </c>
    </row>
    <row r="3" spans="1:2">
      <c r="A3" s="12">
        <v>2</v>
      </c>
      <c r="B3" s="407" t="s">
        <v>2</v>
      </c>
    </row>
    <row r="4" spans="1:2">
      <c r="A4" s="12">
        <v>3</v>
      </c>
      <c r="B4" s="407" t="s">
        <v>3</v>
      </c>
    </row>
    <row r="5" spans="1:2">
      <c r="A5" s="12">
        <v>4</v>
      </c>
      <c r="B5" s="407" t="s">
        <v>4</v>
      </c>
    </row>
    <row r="6" spans="1:2">
      <c r="A6" s="12">
        <v>5</v>
      </c>
      <c r="B6" s="407" t="s">
        <v>5</v>
      </c>
    </row>
    <row r="7" spans="1:2">
      <c r="A7" s="12">
        <v>6</v>
      </c>
      <c r="B7" s="407" t="s">
        <v>6</v>
      </c>
    </row>
    <row r="8" s="403" customFormat="1" ht="15" customHeight="1" spans="1:2">
      <c r="A8" s="408">
        <v>7</v>
      </c>
      <c r="B8" s="409" t="s">
        <v>7</v>
      </c>
    </row>
    <row r="9" ht="19" customHeight="1" spans="1:2">
      <c r="A9" s="405"/>
      <c r="B9" s="410" t="s">
        <v>8</v>
      </c>
    </row>
    <row r="10" ht="16" customHeight="1" spans="1:2">
      <c r="A10" s="12">
        <v>1</v>
      </c>
      <c r="B10" s="411" t="s">
        <v>9</v>
      </c>
    </row>
    <row r="11" spans="1:2">
      <c r="A11" s="12">
        <v>2</v>
      </c>
      <c r="B11" s="407" t="s">
        <v>10</v>
      </c>
    </row>
    <row r="12" spans="1:2">
      <c r="A12" s="12">
        <v>3</v>
      </c>
      <c r="B12" s="409" t="s">
        <v>11</v>
      </c>
    </row>
    <row r="13" spans="1:2">
      <c r="A13" s="12">
        <v>4</v>
      </c>
      <c r="B13" s="407" t="s">
        <v>12</v>
      </c>
    </row>
    <row r="14" spans="1:2">
      <c r="A14" s="12">
        <v>5</v>
      </c>
      <c r="B14" s="407" t="s">
        <v>13</v>
      </c>
    </row>
    <row r="15" spans="1:2">
      <c r="A15" s="12">
        <v>6</v>
      </c>
      <c r="B15" s="407" t="s">
        <v>14</v>
      </c>
    </row>
    <row r="16" spans="1:2">
      <c r="A16" s="12">
        <v>7</v>
      </c>
      <c r="B16" s="407" t="s">
        <v>15</v>
      </c>
    </row>
    <row r="17" spans="1:2">
      <c r="A17" s="12">
        <v>8</v>
      </c>
      <c r="B17" s="407" t="s">
        <v>16</v>
      </c>
    </row>
    <row r="18" spans="1:2">
      <c r="A18" s="12">
        <v>9</v>
      </c>
      <c r="B18" s="407" t="s">
        <v>17</v>
      </c>
    </row>
    <row r="19" spans="1:2">
      <c r="A19" s="12"/>
      <c r="B19" s="407"/>
    </row>
    <row r="20" ht="20.25" spans="1:2">
      <c r="A20" s="405"/>
      <c r="B20" s="406" t="s">
        <v>18</v>
      </c>
    </row>
    <row r="21" spans="1:2">
      <c r="A21" s="12">
        <v>1</v>
      </c>
      <c r="B21" s="412" t="s">
        <v>19</v>
      </c>
    </row>
    <row r="22" spans="1:2">
      <c r="A22" s="12">
        <v>2</v>
      </c>
      <c r="B22" s="407" t="s">
        <v>20</v>
      </c>
    </row>
    <row r="23" spans="1:2">
      <c r="A23" s="12">
        <v>3</v>
      </c>
      <c r="B23" s="407" t="s">
        <v>21</v>
      </c>
    </row>
    <row r="24" spans="1:2">
      <c r="A24" s="12">
        <v>4</v>
      </c>
      <c r="B24" s="407" t="s">
        <v>22</v>
      </c>
    </row>
    <row r="25" spans="1:2">
      <c r="A25" s="12">
        <v>5</v>
      </c>
      <c r="B25" s="407" t="s">
        <v>23</v>
      </c>
    </row>
    <row r="26" spans="1:2">
      <c r="A26" s="12">
        <v>6</v>
      </c>
      <c r="B26" s="407" t="s">
        <v>24</v>
      </c>
    </row>
    <row r="27" spans="1:2">
      <c r="A27" s="12">
        <v>7</v>
      </c>
      <c r="B27" s="407" t="s">
        <v>25</v>
      </c>
    </row>
    <row r="28" spans="1:2">
      <c r="A28" s="12"/>
      <c r="B28" s="407"/>
    </row>
    <row r="29" ht="20.25" spans="1:2">
      <c r="A29" s="405"/>
      <c r="B29" s="406" t="s">
        <v>26</v>
      </c>
    </row>
    <row r="30" spans="1:2">
      <c r="A30" s="12">
        <v>1</v>
      </c>
      <c r="B30" s="412" t="s">
        <v>27</v>
      </c>
    </row>
    <row r="31" spans="1:2">
      <c r="A31" s="12">
        <v>2</v>
      </c>
      <c r="B31" s="407" t="s">
        <v>28</v>
      </c>
    </row>
    <row r="32" spans="1:2">
      <c r="A32" s="12">
        <v>3</v>
      </c>
      <c r="B32" s="407" t="s">
        <v>29</v>
      </c>
    </row>
    <row r="33" ht="28.5" spans="1:2">
      <c r="A33" s="12">
        <v>4</v>
      </c>
      <c r="B33" s="407" t="s">
        <v>30</v>
      </c>
    </row>
    <row r="34" spans="1:2">
      <c r="A34" s="12">
        <v>5</v>
      </c>
      <c r="B34" s="407" t="s">
        <v>31</v>
      </c>
    </row>
    <row r="35" spans="1:2">
      <c r="A35" s="12">
        <v>6</v>
      </c>
      <c r="B35" s="407" t="s">
        <v>32</v>
      </c>
    </row>
    <row r="36" spans="1:2">
      <c r="A36" s="12">
        <v>7</v>
      </c>
      <c r="B36" s="407" t="s">
        <v>33</v>
      </c>
    </row>
    <row r="37" spans="1:2">
      <c r="A37" s="12"/>
      <c r="B37" s="407"/>
    </row>
    <row r="39" spans="1:2">
      <c r="A39" s="413" t="s">
        <v>34</v>
      </c>
      <c r="B39" s="41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zoomScale="80" zoomScaleNormal="80" workbookViewId="0">
      <selection activeCell="J22" sqref="J22"/>
    </sheetView>
  </sheetViews>
  <sheetFormatPr defaultColWidth="9" defaultRowHeight="26" customHeight="1"/>
  <cols>
    <col min="1" max="1" width="17.1666666666667" style="64" customWidth="1"/>
    <col min="2" max="8" width="9.33333333333333" style="64" customWidth="1"/>
    <col min="9" max="9" width="1.33333333333333" style="64" customWidth="1"/>
    <col min="10" max="10" width="16.5" style="64" customWidth="1"/>
    <col min="11" max="11" width="17" style="64" customWidth="1"/>
    <col min="12" max="12" width="18.5" style="64" customWidth="1"/>
    <col min="13" max="13" width="16.6666666666667" style="64" customWidth="1"/>
    <col min="14" max="14" width="14.1666666666667" style="64" customWidth="1"/>
    <col min="15" max="16384" width="9" style="64"/>
  </cols>
  <sheetData>
    <row r="1" s="64" customFormat="1" ht="22.5" customHeight="1" spans="1:14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ht="22.5" customHeight="1" spans="1:14">
      <c r="A2" s="67" t="s">
        <v>60</v>
      </c>
      <c r="B2" s="68" t="s">
        <v>61</v>
      </c>
      <c r="C2" s="68"/>
      <c r="D2" s="69" t="s">
        <v>67</v>
      </c>
      <c r="E2" s="69"/>
      <c r="F2" s="69"/>
      <c r="G2" s="68" t="s">
        <v>68</v>
      </c>
      <c r="H2" s="68"/>
      <c r="I2" s="82"/>
      <c r="J2" s="83" t="s">
        <v>56</v>
      </c>
      <c r="K2" s="84" t="s">
        <v>201</v>
      </c>
      <c r="L2" s="84"/>
      <c r="M2" s="84"/>
      <c r="N2" s="84"/>
    </row>
    <row r="3" s="64" customFormat="1" ht="22.5" customHeight="1" spans="1:14">
      <c r="A3" s="70" t="s">
        <v>151</v>
      </c>
      <c r="B3" s="71" t="s">
        <v>152</v>
      </c>
      <c r="C3" s="71"/>
      <c r="D3" s="71"/>
      <c r="E3" s="71"/>
      <c r="F3" s="71"/>
      <c r="G3" s="71"/>
      <c r="H3" s="71"/>
      <c r="I3" s="85"/>
      <c r="J3" s="70" t="s">
        <v>153</v>
      </c>
      <c r="K3" s="70"/>
      <c r="L3" s="70"/>
      <c r="M3" s="70"/>
      <c r="N3" s="70"/>
    </row>
    <row r="4" s="64" customFormat="1" ht="22.5" customHeight="1" spans="1:14">
      <c r="A4" s="70"/>
      <c r="B4" s="72" t="s">
        <v>154</v>
      </c>
      <c r="C4" s="72" t="s">
        <v>155</v>
      </c>
      <c r="D4" s="73" t="s">
        <v>156</v>
      </c>
      <c r="E4" s="72" t="s">
        <v>157</v>
      </c>
      <c r="F4" s="72" t="s">
        <v>158</v>
      </c>
      <c r="G4" s="72" t="s">
        <v>159</v>
      </c>
      <c r="H4" s="72" t="s">
        <v>160</v>
      </c>
      <c r="I4" s="85"/>
      <c r="J4" s="86" t="s">
        <v>155</v>
      </c>
      <c r="K4" s="86" t="s">
        <v>156</v>
      </c>
      <c r="L4" s="86" t="s">
        <v>157</v>
      </c>
      <c r="M4" s="86" t="s">
        <v>158</v>
      </c>
      <c r="N4" s="86" t="s">
        <v>159</v>
      </c>
    </row>
    <row r="5" s="64" customFormat="1" ht="22.5" customHeight="1" spans="1:14">
      <c r="A5" s="70"/>
      <c r="B5" s="74" t="s">
        <v>161</v>
      </c>
      <c r="C5" s="74" t="s">
        <v>162</v>
      </c>
      <c r="D5" s="73" t="s">
        <v>163</v>
      </c>
      <c r="E5" s="74" t="s">
        <v>164</v>
      </c>
      <c r="F5" s="74" t="s">
        <v>165</v>
      </c>
      <c r="G5" s="74" t="s">
        <v>166</v>
      </c>
      <c r="H5" s="74" t="s">
        <v>167</v>
      </c>
      <c r="I5" s="85"/>
      <c r="J5" s="87" t="s">
        <v>377</v>
      </c>
      <c r="K5" s="87" t="s">
        <v>248</v>
      </c>
      <c r="L5" s="87" t="s">
        <v>378</v>
      </c>
      <c r="M5" s="87" t="s">
        <v>377</v>
      </c>
      <c r="N5" s="87" t="s">
        <v>378</v>
      </c>
    </row>
    <row r="6" s="64" customFormat="1" ht="22.5" customHeight="1" spans="1:14">
      <c r="A6" s="75" t="s">
        <v>170</v>
      </c>
      <c r="B6" s="76">
        <f>C6-2</f>
        <v>52</v>
      </c>
      <c r="C6" s="76">
        <f>D6-2</f>
        <v>54</v>
      </c>
      <c r="D6" s="76">
        <v>56</v>
      </c>
      <c r="E6" s="76">
        <f>D6+2</f>
        <v>58</v>
      </c>
      <c r="F6" s="76">
        <f>E6+2</f>
        <v>60</v>
      </c>
      <c r="G6" s="76">
        <f>F6+1</f>
        <v>61</v>
      </c>
      <c r="H6" s="76">
        <f>G6+1</f>
        <v>62</v>
      </c>
      <c r="I6" s="85"/>
      <c r="J6" s="87" t="s">
        <v>214</v>
      </c>
      <c r="K6" s="87" t="s">
        <v>379</v>
      </c>
      <c r="L6" s="87" t="s">
        <v>237</v>
      </c>
      <c r="M6" s="87" t="s">
        <v>215</v>
      </c>
      <c r="N6" s="87" t="s">
        <v>237</v>
      </c>
    </row>
    <row r="7" s="64" customFormat="1" ht="22.5" customHeight="1" spans="1:14">
      <c r="A7" s="75" t="s">
        <v>174</v>
      </c>
      <c r="B7" s="76">
        <f>C7-1</f>
        <v>36</v>
      </c>
      <c r="C7" s="76">
        <f>D7-1</f>
        <v>37</v>
      </c>
      <c r="D7" s="76">
        <v>38</v>
      </c>
      <c r="E7" s="76">
        <f>D7+1</f>
        <v>39</v>
      </c>
      <c r="F7" s="76">
        <f>E7+1</f>
        <v>40</v>
      </c>
      <c r="G7" s="76">
        <f>F7+1.2</f>
        <v>41.2</v>
      </c>
      <c r="H7" s="76">
        <f>G7+1.2</f>
        <v>42.4</v>
      </c>
      <c r="I7" s="85"/>
      <c r="J7" s="87" t="s">
        <v>255</v>
      </c>
      <c r="K7" s="87" t="s">
        <v>379</v>
      </c>
      <c r="L7" s="87" t="s">
        <v>214</v>
      </c>
      <c r="M7" s="87" t="s">
        <v>380</v>
      </c>
      <c r="N7" s="87" t="s">
        <v>381</v>
      </c>
    </row>
    <row r="8" s="64" customFormat="1" ht="22.5" customHeight="1" spans="1:14">
      <c r="A8" s="75" t="s">
        <v>176</v>
      </c>
      <c r="B8" s="76">
        <f t="shared" ref="B8:B10" si="0">C8-4</f>
        <v>90</v>
      </c>
      <c r="C8" s="76">
        <f t="shared" ref="C8:C10" si="1">D8-4</f>
        <v>94</v>
      </c>
      <c r="D8" s="76">
        <v>98</v>
      </c>
      <c r="E8" s="76">
        <f t="shared" ref="E8:E10" si="2">D8+4</f>
        <v>102</v>
      </c>
      <c r="F8" s="76">
        <f>E8+4</f>
        <v>106</v>
      </c>
      <c r="G8" s="76">
        <f t="shared" ref="G8:G10" si="3">F8+6</f>
        <v>112</v>
      </c>
      <c r="H8" s="76">
        <f>G8+6</f>
        <v>118</v>
      </c>
      <c r="I8" s="85"/>
      <c r="J8" s="87" t="s">
        <v>262</v>
      </c>
      <c r="K8" s="87" t="s">
        <v>261</v>
      </c>
      <c r="L8" s="87" t="s">
        <v>233</v>
      </c>
      <c r="M8" s="88" t="s">
        <v>214</v>
      </c>
      <c r="N8" s="88" t="s">
        <v>233</v>
      </c>
    </row>
    <row r="9" s="64" customFormat="1" ht="22.5" customHeight="1" spans="1:14">
      <c r="A9" s="75" t="s">
        <v>179</v>
      </c>
      <c r="B9" s="77">
        <f t="shared" si="0"/>
        <v>86</v>
      </c>
      <c r="C9" s="77">
        <f t="shared" si="1"/>
        <v>90</v>
      </c>
      <c r="D9" s="77">
        <v>94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85"/>
      <c r="J9" s="87" t="s">
        <v>214</v>
      </c>
      <c r="K9" s="87" t="s">
        <v>214</v>
      </c>
      <c r="L9" s="87" t="s">
        <v>382</v>
      </c>
      <c r="M9" s="88" t="s">
        <v>212</v>
      </c>
      <c r="N9" s="88" t="s">
        <v>233</v>
      </c>
    </row>
    <row r="10" s="64" customFormat="1" ht="22.5" customHeight="1" spans="1:14">
      <c r="A10" s="75" t="s">
        <v>181</v>
      </c>
      <c r="B10" s="76">
        <f t="shared" si="0"/>
        <v>92</v>
      </c>
      <c r="C10" s="76">
        <f t="shared" si="1"/>
        <v>96</v>
      </c>
      <c r="D10" s="76">
        <v>100</v>
      </c>
      <c r="E10" s="76">
        <f t="shared" si="2"/>
        <v>104</v>
      </c>
      <c r="F10" s="76">
        <f>E10+5</f>
        <v>109</v>
      </c>
      <c r="G10" s="76">
        <f t="shared" si="3"/>
        <v>115</v>
      </c>
      <c r="H10" s="76">
        <f>G10+6</f>
        <v>121</v>
      </c>
      <c r="I10" s="85"/>
      <c r="J10" s="87" t="s">
        <v>383</v>
      </c>
      <c r="K10" s="87" t="s">
        <v>233</v>
      </c>
      <c r="L10" s="87" t="s">
        <v>233</v>
      </c>
      <c r="M10" s="88" t="s">
        <v>218</v>
      </c>
      <c r="N10" s="87" t="s">
        <v>382</v>
      </c>
    </row>
    <row r="11" s="64" customFormat="1" ht="22.5" customHeight="1" spans="1:14">
      <c r="A11" s="75" t="s">
        <v>183</v>
      </c>
      <c r="B11" s="76">
        <f>C11-0.5</f>
        <v>18</v>
      </c>
      <c r="C11" s="76">
        <f>D11-0.5</f>
        <v>18.5</v>
      </c>
      <c r="D11" s="76">
        <v>19</v>
      </c>
      <c r="E11" s="76">
        <f t="shared" ref="E11:H11" si="4">D11+0.5</f>
        <v>19.5</v>
      </c>
      <c r="F11" s="76">
        <f t="shared" si="4"/>
        <v>20</v>
      </c>
      <c r="G11" s="76">
        <f t="shared" si="4"/>
        <v>20.5</v>
      </c>
      <c r="H11" s="76">
        <f t="shared" si="4"/>
        <v>21</v>
      </c>
      <c r="I11" s="85"/>
      <c r="J11" s="88" t="s">
        <v>263</v>
      </c>
      <c r="K11" s="88" t="s">
        <v>233</v>
      </c>
      <c r="L11" s="88" t="s">
        <v>233</v>
      </c>
      <c r="M11" s="88" t="s">
        <v>230</v>
      </c>
      <c r="N11" s="88" t="s">
        <v>216</v>
      </c>
    </row>
    <row r="12" s="64" customFormat="1" ht="22.5" customHeight="1" spans="1:14">
      <c r="A12" s="75" t="s">
        <v>185</v>
      </c>
      <c r="B12" s="76">
        <f>C12-0.7</f>
        <v>15.6</v>
      </c>
      <c r="C12" s="76">
        <f>D12-0.7</f>
        <v>16.3</v>
      </c>
      <c r="D12" s="76">
        <v>17</v>
      </c>
      <c r="E12" s="76">
        <f>D12+0.7</f>
        <v>17.7</v>
      </c>
      <c r="F12" s="76">
        <f>E12+0.7</f>
        <v>18.4</v>
      </c>
      <c r="G12" s="76">
        <f>F12+0.95</f>
        <v>19.35</v>
      </c>
      <c r="H12" s="76">
        <f>G12+0.95</f>
        <v>20.3</v>
      </c>
      <c r="I12" s="85"/>
      <c r="J12" s="88" t="s">
        <v>384</v>
      </c>
      <c r="K12" s="88" t="s">
        <v>215</v>
      </c>
      <c r="L12" s="88" t="s">
        <v>239</v>
      </c>
      <c r="M12" s="88" t="s">
        <v>385</v>
      </c>
      <c r="N12" s="88" t="s">
        <v>231</v>
      </c>
    </row>
    <row r="13" s="64" customFormat="1" ht="22.5" customHeight="1" spans="1:14">
      <c r="A13" s="75" t="s">
        <v>187</v>
      </c>
      <c r="B13" s="76">
        <f>C13-0.7</f>
        <v>15.1</v>
      </c>
      <c r="C13" s="76">
        <f>D13-0.7</f>
        <v>15.8</v>
      </c>
      <c r="D13" s="78">
        <v>16.5</v>
      </c>
      <c r="E13" s="76">
        <f>D13+0.7</f>
        <v>17.2</v>
      </c>
      <c r="F13" s="76">
        <f>E13+0.7</f>
        <v>17.9</v>
      </c>
      <c r="G13" s="76">
        <f>F13+0.95</f>
        <v>18.85</v>
      </c>
      <c r="H13" s="76">
        <f>G13+0.95</f>
        <v>19.8</v>
      </c>
      <c r="I13" s="85"/>
      <c r="J13" s="87" t="s">
        <v>233</v>
      </c>
      <c r="K13" s="87" t="s">
        <v>233</v>
      </c>
      <c r="L13" s="88" t="s">
        <v>239</v>
      </c>
      <c r="M13" s="87" t="s">
        <v>233</v>
      </c>
      <c r="N13" s="87" t="s">
        <v>233</v>
      </c>
    </row>
    <row r="14" s="64" customFormat="1" ht="22.5" customHeight="1" spans="1:14">
      <c r="A14" s="75" t="s">
        <v>189</v>
      </c>
      <c r="B14" s="79">
        <f>C14-0.4</f>
        <v>18.7</v>
      </c>
      <c r="C14" s="79">
        <f>D14-0.4</f>
        <v>19.1</v>
      </c>
      <c r="D14" s="79">
        <v>19.5</v>
      </c>
      <c r="E14" s="79">
        <f>D14+0.4</f>
        <v>19.9</v>
      </c>
      <c r="F14" s="79">
        <f>E14+0.4</f>
        <v>20.3</v>
      </c>
      <c r="G14" s="79">
        <f>F14+0.6</f>
        <v>20.9</v>
      </c>
      <c r="H14" s="79">
        <f>G14+0.6</f>
        <v>21.5</v>
      </c>
      <c r="I14" s="85"/>
      <c r="J14" s="88" t="s">
        <v>263</v>
      </c>
      <c r="K14" s="88" t="s">
        <v>237</v>
      </c>
      <c r="L14" s="88" t="s">
        <v>231</v>
      </c>
      <c r="M14" s="88" t="s">
        <v>386</v>
      </c>
      <c r="N14" s="88" t="s">
        <v>233</v>
      </c>
    </row>
    <row r="15" s="64" customFormat="1" ht="14.25" spans="1:14">
      <c r="A15" s="80" t="s">
        <v>196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="64" customFormat="1" ht="14.25" spans="1:14">
      <c r="A16" s="64" t="s">
        <v>243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64" customFormat="1" ht="14.25" spans="1:14">
      <c r="A17" s="81"/>
      <c r="B17" s="81"/>
      <c r="C17" s="81"/>
      <c r="D17" s="81"/>
      <c r="E17" s="81"/>
      <c r="F17" s="81"/>
      <c r="G17" s="81"/>
      <c r="H17" s="81"/>
      <c r="I17" s="81"/>
      <c r="J17" s="80" t="s">
        <v>387</v>
      </c>
      <c r="K17" s="89"/>
      <c r="L17" s="80" t="s">
        <v>388</v>
      </c>
      <c r="M17" s="80"/>
      <c r="N17" s="80" t="s">
        <v>200</v>
      </c>
    </row>
  </sheetData>
  <mergeCells count="8">
    <mergeCell ref="A1:N1"/>
    <mergeCell ref="B2:C2"/>
    <mergeCell ref="G2:H2"/>
    <mergeCell ref="K2:N2"/>
    <mergeCell ref="B3:H3"/>
    <mergeCell ref="J3:N3"/>
    <mergeCell ref="A3:A5"/>
    <mergeCell ref="I2:I14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" workbookViewId="0">
      <selection activeCell="B6" sqref="B6:C6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0.1666666666667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307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5" spans="1:11">
      <c r="A2" s="94" t="s">
        <v>53</v>
      </c>
      <c r="B2" s="95" t="s">
        <v>308</v>
      </c>
      <c r="C2" s="95"/>
      <c r="D2" s="96" t="s">
        <v>60</v>
      </c>
      <c r="E2" s="97" t="s">
        <v>61</v>
      </c>
      <c r="F2" s="98" t="s">
        <v>309</v>
      </c>
      <c r="G2" s="99" t="s">
        <v>68</v>
      </c>
      <c r="H2" s="100"/>
      <c r="I2" s="131" t="s">
        <v>56</v>
      </c>
      <c r="J2" s="95" t="s">
        <v>55</v>
      </c>
      <c r="K2" s="95"/>
    </row>
    <row r="3" spans="1:11">
      <c r="A3" s="101" t="s">
        <v>74</v>
      </c>
      <c r="B3" s="102">
        <v>27382</v>
      </c>
      <c r="C3" s="102"/>
      <c r="D3" s="103" t="s">
        <v>310</v>
      </c>
      <c r="E3" s="104">
        <v>45762</v>
      </c>
      <c r="F3" s="105"/>
      <c r="G3" s="105"/>
      <c r="H3" s="106" t="s">
        <v>311</v>
      </c>
      <c r="I3" s="106"/>
      <c r="J3" s="106"/>
      <c r="K3" s="159"/>
    </row>
    <row r="4" spans="1:11">
      <c r="A4" s="107" t="s">
        <v>71</v>
      </c>
      <c r="B4" s="108">
        <v>3</v>
      </c>
      <c r="C4" s="108">
        <v>6</v>
      </c>
      <c r="D4" s="109" t="s">
        <v>312</v>
      </c>
      <c r="E4" s="105" t="s">
        <v>313</v>
      </c>
      <c r="F4" s="105"/>
      <c r="G4" s="105"/>
      <c r="H4" s="109" t="s">
        <v>314</v>
      </c>
      <c r="I4" s="109"/>
      <c r="J4" s="122" t="s">
        <v>65</v>
      </c>
      <c r="K4" s="160" t="s">
        <v>66</v>
      </c>
    </row>
    <row r="5" spans="1:11">
      <c r="A5" s="107" t="s">
        <v>315</v>
      </c>
      <c r="B5" s="102" t="s">
        <v>389</v>
      </c>
      <c r="C5" s="102"/>
      <c r="D5" s="103" t="s">
        <v>317</v>
      </c>
      <c r="E5" s="103" t="s">
        <v>318</v>
      </c>
      <c r="F5" s="103" t="s">
        <v>319</v>
      </c>
      <c r="G5" s="103" t="s">
        <v>313</v>
      </c>
      <c r="H5" s="109" t="s">
        <v>320</v>
      </c>
      <c r="I5" s="109"/>
      <c r="J5" s="122" t="s">
        <v>65</v>
      </c>
      <c r="K5" s="160" t="s">
        <v>66</v>
      </c>
    </row>
    <row r="6" ht="15" spans="1:11">
      <c r="A6" s="110" t="s">
        <v>321</v>
      </c>
      <c r="B6" s="111" t="s">
        <v>390</v>
      </c>
      <c r="C6" s="111"/>
      <c r="D6" s="112" t="s">
        <v>323</v>
      </c>
      <c r="E6" s="113"/>
      <c r="F6" s="114">
        <v>27382</v>
      </c>
      <c r="G6" s="112"/>
      <c r="H6" s="115" t="s">
        <v>324</v>
      </c>
      <c r="I6" s="115"/>
      <c r="J6" s="128" t="s">
        <v>65</v>
      </c>
      <c r="K6" s="161" t="s">
        <v>66</v>
      </c>
    </row>
    <row r="7" ht="1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325</v>
      </c>
      <c r="B8" s="98" t="s">
        <v>326</v>
      </c>
      <c r="C8" s="98" t="s">
        <v>327</v>
      </c>
      <c r="D8" s="98" t="s">
        <v>328</v>
      </c>
      <c r="E8" s="98" t="s">
        <v>329</v>
      </c>
      <c r="F8" s="98" t="s">
        <v>330</v>
      </c>
      <c r="G8" s="120" t="s">
        <v>331</v>
      </c>
      <c r="H8" s="121"/>
      <c r="I8" s="121"/>
      <c r="J8" s="121"/>
      <c r="K8" s="162"/>
    </row>
    <row r="9" spans="1:11">
      <c r="A9" s="107" t="s">
        <v>332</v>
      </c>
      <c r="B9" s="109"/>
      <c r="C9" s="122" t="s">
        <v>65</v>
      </c>
      <c r="D9" s="122" t="s">
        <v>66</v>
      </c>
      <c r="E9" s="103" t="s">
        <v>333</v>
      </c>
      <c r="F9" s="123" t="s">
        <v>334</v>
      </c>
      <c r="G9" s="124" t="s">
        <v>335</v>
      </c>
      <c r="H9" s="125"/>
      <c r="I9" s="125"/>
      <c r="J9" s="125"/>
      <c r="K9" s="163"/>
    </row>
    <row r="10" spans="1:11">
      <c r="A10" s="107" t="s">
        <v>336</v>
      </c>
      <c r="B10" s="109"/>
      <c r="C10" s="122" t="s">
        <v>65</v>
      </c>
      <c r="D10" s="122" t="s">
        <v>66</v>
      </c>
      <c r="E10" s="103" t="s">
        <v>337</v>
      </c>
      <c r="F10" s="123" t="s">
        <v>335</v>
      </c>
      <c r="G10" s="124" t="s">
        <v>338</v>
      </c>
      <c r="H10" s="125"/>
      <c r="I10" s="125"/>
      <c r="J10" s="125"/>
      <c r="K10" s="163"/>
    </row>
    <row r="11" spans="1:11">
      <c r="A11" s="126" t="s">
        <v>288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64"/>
    </row>
    <row r="12" spans="1:11">
      <c r="A12" s="101" t="s">
        <v>89</v>
      </c>
      <c r="B12" s="122" t="s">
        <v>85</v>
      </c>
      <c r="C12" s="122" t="s">
        <v>86</v>
      </c>
      <c r="D12" s="123"/>
      <c r="E12" s="103" t="s">
        <v>87</v>
      </c>
      <c r="F12" s="122" t="s">
        <v>85</v>
      </c>
      <c r="G12" s="122" t="s">
        <v>86</v>
      </c>
      <c r="H12" s="122"/>
      <c r="I12" s="103" t="s">
        <v>339</v>
      </c>
      <c r="J12" s="122" t="s">
        <v>85</v>
      </c>
      <c r="K12" s="160" t="s">
        <v>86</v>
      </c>
    </row>
    <row r="13" spans="1:11">
      <c r="A13" s="101" t="s">
        <v>92</v>
      </c>
      <c r="B13" s="122" t="s">
        <v>85</v>
      </c>
      <c r="C13" s="122" t="s">
        <v>86</v>
      </c>
      <c r="D13" s="123"/>
      <c r="E13" s="103" t="s">
        <v>97</v>
      </c>
      <c r="F13" s="122" t="s">
        <v>85</v>
      </c>
      <c r="G13" s="122" t="s">
        <v>86</v>
      </c>
      <c r="H13" s="122"/>
      <c r="I13" s="103" t="s">
        <v>340</v>
      </c>
      <c r="J13" s="122" t="s">
        <v>85</v>
      </c>
      <c r="K13" s="160" t="s">
        <v>86</v>
      </c>
    </row>
    <row r="14" ht="15" spans="1:11">
      <c r="A14" s="110" t="s">
        <v>341</v>
      </c>
      <c r="B14" s="128" t="s">
        <v>85</v>
      </c>
      <c r="C14" s="128" t="s">
        <v>86</v>
      </c>
      <c r="D14" s="113"/>
      <c r="E14" s="112" t="s">
        <v>342</v>
      </c>
      <c r="F14" s="128" t="s">
        <v>85</v>
      </c>
      <c r="G14" s="128" t="s">
        <v>86</v>
      </c>
      <c r="H14" s="128"/>
      <c r="I14" s="112" t="s">
        <v>343</v>
      </c>
      <c r="J14" s="128" t="s">
        <v>85</v>
      </c>
      <c r="K14" s="161" t="s">
        <v>86</v>
      </c>
    </row>
    <row r="15" ht="15" spans="1:11">
      <c r="A15" s="116" t="s">
        <v>196</v>
      </c>
      <c r="B15" s="129" t="s">
        <v>335</v>
      </c>
      <c r="C15" s="130"/>
      <c r="D15" s="117"/>
      <c r="E15" s="116"/>
      <c r="F15" s="130"/>
      <c r="G15" s="130"/>
      <c r="H15" s="130"/>
      <c r="I15" s="116"/>
      <c r="J15" s="130"/>
      <c r="K15" s="130"/>
    </row>
    <row r="16" s="90" customFormat="1" spans="1:11">
      <c r="A16" s="94" t="s">
        <v>344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5"/>
    </row>
    <row r="17" spans="1:11">
      <c r="A17" s="107" t="s">
        <v>345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6"/>
    </row>
    <row r="18" spans="1:11">
      <c r="A18" s="107" t="s">
        <v>346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6"/>
    </row>
    <row r="19" spans="1:11">
      <c r="A19" s="132" t="s">
        <v>391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67"/>
    </row>
    <row r="20" spans="1:11">
      <c r="A20" s="134"/>
      <c r="B20" s="135"/>
      <c r="C20" s="135"/>
      <c r="D20" s="135"/>
      <c r="E20" s="135"/>
      <c r="F20" s="135"/>
      <c r="G20" s="135"/>
      <c r="H20" s="135"/>
      <c r="I20" s="135"/>
      <c r="J20" s="135"/>
      <c r="K20" s="168"/>
    </row>
    <row r="21" spans="1:11">
      <c r="A21" s="136"/>
      <c r="B21" s="125"/>
      <c r="C21" s="125"/>
      <c r="D21" s="125"/>
      <c r="E21" s="125"/>
      <c r="F21" s="125"/>
      <c r="G21" s="125"/>
      <c r="H21" s="125"/>
      <c r="I21" s="125"/>
      <c r="J21" s="125"/>
      <c r="K21" s="163"/>
    </row>
    <row r="22" spans="1:11">
      <c r="A22" s="136"/>
      <c r="B22" s="125"/>
      <c r="C22" s="125"/>
      <c r="D22" s="125"/>
      <c r="E22" s="125"/>
      <c r="F22" s="125"/>
      <c r="G22" s="125"/>
      <c r="H22" s="125"/>
      <c r="I22" s="125"/>
      <c r="J22" s="125"/>
      <c r="K22" s="163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9"/>
    </row>
    <row r="24" spans="1:11">
      <c r="A24" s="107" t="s">
        <v>125</v>
      </c>
      <c r="B24" s="109"/>
      <c r="C24" s="122" t="s">
        <v>65</v>
      </c>
      <c r="D24" s="122" t="s">
        <v>66</v>
      </c>
      <c r="E24" s="106"/>
      <c r="F24" s="106"/>
      <c r="G24" s="106"/>
      <c r="H24" s="106"/>
      <c r="I24" s="106"/>
      <c r="J24" s="106"/>
      <c r="K24" s="159"/>
    </row>
    <row r="25" ht="15" spans="1:11">
      <c r="A25" s="139" t="s">
        <v>348</v>
      </c>
      <c r="B25" s="140" t="s">
        <v>335</v>
      </c>
      <c r="C25" s="141"/>
      <c r="D25" s="141"/>
      <c r="E25" s="141"/>
      <c r="F25" s="141"/>
      <c r="G25" s="141"/>
      <c r="H25" s="141"/>
      <c r="I25" s="141"/>
      <c r="J25" s="141"/>
      <c r="K25" s="170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349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62"/>
    </row>
    <row r="28" spans="1:11">
      <c r="A28" s="144" t="s">
        <v>392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71"/>
    </row>
    <row r="29" spans="1:11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72"/>
    </row>
    <row r="30" spans="1:11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72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2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2"/>
    </row>
    <row r="33" ht="23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2"/>
    </row>
    <row r="34" ht="23" customHeight="1" spans="1:11">
      <c r="A34" s="136"/>
      <c r="B34" s="125"/>
      <c r="C34" s="125"/>
      <c r="D34" s="125"/>
      <c r="E34" s="125"/>
      <c r="F34" s="125"/>
      <c r="G34" s="125"/>
      <c r="H34" s="125"/>
      <c r="I34" s="125"/>
      <c r="J34" s="125"/>
      <c r="K34" s="163"/>
    </row>
    <row r="35" ht="23" customHeight="1" spans="1:11">
      <c r="A35" s="148"/>
      <c r="B35" s="125"/>
      <c r="C35" s="125"/>
      <c r="D35" s="125"/>
      <c r="E35" s="125"/>
      <c r="F35" s="125"/>
      <c r="G35" s="125"/>
      <c r="H35" s="125"/>
      <c r="I35" s="125"/>
      <c r="J35" s="125"/>
      <c r="K35" s="163"/>
    </row>
    <row r="36" ht="23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3"/>
    </row>
    <row r="37" ht="18.75" customHeight="1" spans="1:11">
      <c r="A37" s="151" t="s">
        <v>353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4"/>
    </row>
    <row r="38" s="91" customFormat="1" ht="18.75" customHeight="1" spans="1:11">
      <c r="A38" s="107" t="s">
        <v>354</v>
      </c>
      <c r="B38" s="109"/>
      <c r="C38" s="109"/>
      <c r="D38" s="106" t="s">
        <v>355</v>
      </c>
      <c r="E38" s="106"/>
      <c r="F38" s="153" t="s">
        <v>356</v>
      </c>
      <c r="G38" s="154"/>
      <c r="H38" s="109" t="s">
        <v>357</v>
      </c>
      <c r="I38" s="109"/>
      <c r="J38" s="109" t="s">
        <v>358</v>
      </c>
      <c r="K38" s="166"/>
    </row>
    <row r="39" ht="18.75" customHeight="1" spans="1:13">
      <c r="A39" s="107" t="s">
        <v>196</v>
      </c>
      <c r="B39" s="155" t="s">
        <v>359</v>
      </c>
      <c r="C39" s="155"/>
      <c r="D39" s="155"/>
      <c r="E39" s="155"/>
      <c r="F39" s="155"/>
      <c r="G39" s="155"/>
      <c r="H39" s="155"/>
      <c r="I39" s="155"/>
      <c r="J39" s="155"/>
      <c r="K39" s="175"/>
      <c r="M39" s="91"/>
    </row>
    <row r="40" ht="31" customHeight="1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66"/>
    </row>
    <row r="41" ht="18.75" customHeight="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66"/>
    </row>
    <row r="42" ht="32" customHeight="1" spans="1:11">
      <c r="A42" s="110" t="s">
        <v>141</v>
      </c>
      <c r="B42" s="114" t="s">
        <v>360</v>
      </c>
      <c r="C42" s="114"/>
      <c r="D42" s="112" t="s">
        <v>361</v>
      </c>
      <c r="E42" s="156" t="s">
        <v>362</v>
      </c>
      <c r="F42" s="112" t="s">
        <v>145</v>
      </c>
      <c r="G42" s="157">
        <v>46044</v>
      </c>
      <c r="H42" s="158" t="s">
        <v>146</v>
      </c>
      <c r="I42" s="158"/>
      <c r="J42" s="114" t="s">
        <v>147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80" zoomScaleNormal="80" workbookViewId="0">
      <selection activeCell="J18" sqref="J18"/>
    </sheetView>
  </sheetViews>
  <sheetFormatPr defaultColWidth="9" defaultRowHeight="26" customHeight="1"/>
  <cols>
    <col min="1" max="1" width="17.1666666666667" style="64" customWidth="1"/>
    <col min="2" max="8" width="9.33333333333333" style="64" customWidth="1"/>
    <col min="9" max="9" width="1.33333333333333" style="64" customWidth="1"/>
    <col min="10" max="10" width="16.5" style="64" customWidth="1"/>
    <col min="11" max="11" width="17" style="64" customWidth="1"/>
    <col min="12" max="12" width="18.5" style="64" customWidth="1"/>
    <col min="13" max="13" width="16.6666666666667" style="64" customWidth="1"/>
    <col min="14" max="14" width="14.1666666666667" style="64" customWidth="1"/>
    <col min="15" max="16384" width="9" style="64"/>
  </cols>
  <sheetData>
    <row r="1" s="64" customFormat="1" ht="22.5" customHeight="1" spans="1:14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ht="22.5" customHeight="1" spans="1:14">
      <c r="A2" s="67" t="s">
        <v>60</v>
      </c>
      <c r="B2" s="68" t="s">
        <v>61</v>
      </c>
      <c r="C2" s="68"/>
      <c r="D2" s="69" t="s">
        <v>67</v>
      </c>
      <c r="E2" s="69"/>
      <c r="F2" s="69"/>
      <c r="G2" s="68" t="s">
        <v>68</v>
      </c>
      <c r="H2" s="68"/>
      <c r="I2" s="82"/>
      <c r="J2" s="83" t="s">
        <v>56</v>
      </c>
      <c r="K2" s="84" t="s">
        <v>201</v>
      </c>
      <c r="L2" s="84"/>
      <c r="M2" s="84"/>
      <c r="N2" s="84"/>
    </row>
    <row r="3" s="64" customFormat="1" ht="22.5" customHeight="1" spans="1:14">
      <c r="A3" s="70" t="s">
        <v>151</v>
      </c>
      <c r="B3" s="71" t="s">
        <v>152</v>
      </c>
      <c r="C3" s="71"/>
      <c r="D3" s="71"/>
      <c r="E3" s="71"/>
      <c r="F3" s="71"/>
      <c r="G3" s="71"/>
      <c r="H3" s="71"/>
      <c r="I3" s="85"/>
      <c r="J3" s="70" t="s">
        <v>153</v>
      </c>
      <c r="K3" s="70"/>
      <c r="L3" s="70"/>
      <c r="M3" s="70"/>
      <c r="N3" s="70"/>
    </row>
    <row r="4" s="64" customFormat="1" ht="22.5" customHeight="1" spans="1:14">
      <c r="A4" s="70"/>
      <c r="B4" s="72" t="s">
        <v>154</v>
      </c>
      <c r="C4" s="72" t="s">
        <v>155</v>
      </c>
      <c r="D4" s="73" t="s">
        <v>156</v>
      </c>
      <c r="E4" s="72" t="s">
        <v>157</v>
      </c>
      <c r="F4" s="72" t="s">
        <v>158</v>
      </c>
      <c r="G4" s="72" t="s">
        <v>159</v>
      </c>
      <c r="H4" s="72" t="s">
        <v>160</v>
      </c>
      <c r="I4" s="85"/>
      <c r="J4" s="86" t="s">
        <v>155</v>
      </c>
      <c r="K4" s="86" t="s">
        <v>156</v>
      </c>
      <c r="L4" s="86" t="s">
        <v>157</v>
      </c>
      <c r="M4" s="86" t="s">
        <v>158</v>
      </c>
      <c r="N4" s="86" t="s">
        <v>159</v>
      </c>
    </row>
    <row r="5" s="64" customFormat="1" ht="22.5" customHeight="1" spans="1:14">
      <c r="A5" s="70"/>
      <c r="B5" s="74" t="s">
        <v>161</v>
      </c>
      <c r="C5" s="74" t="s">
        <v>162</v>
      </c>
      <c r="D5" s="73" t="s">
        <v>163</v>
      </c>
      <c r="E5" s="74" t="s">
        <v>164</v>
      </c>
      <c r="F5" s="74" t="s">
        <v>165</v>
      </c>
      <c r="G5" s="74" t="s">
        <v>166</v>
      </c>
      <c r="H5" s="74" t="s">
        <v>167</v>
      </c>
      <c r="I5" s="85"/>
      <c r="J5" s="87" t="s">
        <v>378</v>
      </c>
      <c r="K5" s="87" t="s">
        <v>377</v>
      </c>
      <c r="L5" s="87" t="s">
        <v>378</v>
      </c>
      <c r="M5" s="87" t="s">
        <v>248</v>
      </c>
      <c r="N5" s="87" t="s">
        <v>393</v>
      </c>
    </row>
    <row r="6" s="64" customFormat="1" ht="22.5" customHeight="1" spans="1:14">
      <c r="A6" s="75" t="s">
        <v>170</v>
      </c>
      <c r="B6" s="76">
        <f>C6-2</f>
        <v>52</v>
      </c>
      <c r="C6" s="76">
        <f>D6-2</f>
        <v>54</v>
      </c>
      <c r="D6" s="76">
        <v>56</v>
      </c>
      <c r="E6" s="76">
        <f>D6+2</f>
        <v>58</v>
      </c>
      <c r="F6" s="76">
        <f>E6+2</f>
        <v>60</v>
      </c>
      <c r="G6" s="76">
        <f>F6+1</f>
        <v>61</v>
      </c>
      <c r="H6" s="76">
        <f>G6+1</f>
        <v>62</v>
      </c>
      <c r="I6" s="85"/>
      <c r="J6" s="87" t="s">
        <v>263</v>
      </c>
      <c r="K6" s="87" t="s">
        <v>214</v>
      </c>
      <c r="L6" s="87" t="s">
        <v>214</v>
      </c>
      <c r="M6" s="87" t="s">
        <v>213</v>
      </c>
      <c r="N6" s="87" t="s">
        <v>237</v>
      </c>
    </row>
    <row r="7" s="64" customFormat="1" ht="22.5" customHeight="1" spans="1:14">
      <c r="A7" s="75" t="s">
        <v>174</v>
      </c>
      <c r="B7" s="76">
        <f>C7-1</f>
        <v>36</v>
      </c>
      <c r="C7" s="76">
        <f>D7-1</f>
        <v>37</v>
      </c>
      <c r="D7" s="76">
        <v>38</v>
      </c>
      <c r="E7" s="76">
        <f>D7+1</f>
        <v>39</v>
      </c>
      <c r="F7" s="76">
        <f>E7+1</f>
        <v>40</v>
      </c>
      <c r="G7" s="76">
        <f>F7+1.2</f>
        <v>41.2</v>
      </c>
      <c r="H7" s="76">
        <f>G7+1.2</f>
        <v>42.4</v>
      </c>
      <c r="I7" s="85"/>
      <c r="J7" s="87" t="s">
        <v>394</v>
      </c>
      <c r="K7" s="87" t="s">
        <v>272</v>
      </c>
      <c r="L7" s="87" t="s">
        <v>395</v>
      </c>
      <c r="M7" s="87" t="s">
        <v>214</v>
      </c>
      <c r="N7" s="87" t="s">
        <v>213</v>
      </c>
    </row>
    <row r="8" s="64" customFormat="1" ht="22.5" customHeight="1" spans="1:14">
      <c r="A8" s="75" t="s">
        <v>176</v>
      </c>
      <c r="B8" s="76">
        <f t="shared" ref="B8:B10" si="0">C8-4</f>
        <v>90</v>
      </c>
      <c r="C8" s="76">
        <f t="shared" ref="C8:C10" si="1">D8-4</f>
        <v>94</v>
      </c>
      <c r="D8" s="76">
        <v>98</v>
      </c>
      <c r="E8" s="76">
        <f t="shared" ref="E8:E10" si="2">D8+4</f>
        <v>102</v>
      </c>
      <c r="F8" s="76">
        <f>E8+4</f>
        <v>106</v>
      </c>
      <c r="G8" s="76">
        <f t="shared" ref="G8:G10" si="3">F8+6</f>
        <v>112</v>
      </c>
      <c r="H8" s="76">
        <f>G8+6</f>
        <v>118</v>
      </c>
      <c r="I8" s="85"/>
      <c r="J8" s="87" t="s">
        <v>261</v>
      </c>
      <c r="K8" s="87" t="s">
        <v>214</v>
      </c>
      <c r="L8" s="87" t="s">
        <v>212</v>
      </c>
      <c r="M8" s="88" t="s">
        <v>214</v>
      </c>
      <c r="N8" s="88" t="s">
        <v>233</v>
      </c>
    </row>
    <row r="9" s="64" customFormat="1" ht="22.5" customHeight="1" spans="1:14">
      <c r="A9" s="75" t="s">
        <v>179</v>
      </c>
      <c r="B9" s="77">
        <f t="shared" si="0"/>
        <v>86</v>
      </c>
      <c r="C9" s="77">
        <f t="shared" si="1"/>
        <v>90</v>
      </c>
      <c r="D9" s="77">
        <v>94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85"/>
      <c r="J9" s="87" t="s">
        <v>214</v>
      </c>
      <c r="K9" s="87" t="s">
        <v>259</v>
      </c>
      <c r="L9" s="87" t="s">
        <v>382</v>
      </c>
      <c r="M9" s="88" t="s">
        <v>212</v>
      </c>
      <c r="N9" s="88" t="s">
        <v>233</v>
      </c>
    </row>
    <row r="10" s="64" customFormat="1" ht="22.5" customHeight="1" spans="1:14">
      <c r="A10" s="75" t="s">
        <v>181</v>
      </c>
      <c r="B10" s="76">
        <f t="shared" si="0"/>
        <v>92</v>
      </c>
      <c r="C10" s="76">
        <f t="shared" si="1"/>
        <v>96</v>
      </c>
      <c r="D10" s="76">
        <v>100</v>
      </c>
      <c r="E10" s="76">
        <f t="shared" si="2"/>
        <v>104</v>
      </c>
      <c r="F10" s="76">
        <f>E10+5</f>
        <v>109</v>
      </c>
      <c r="G10" s="76">
        <f t="shared" si="3"/>
        <v>115</v>
      </c>
      <c r="H10" s="76">
        <f>G10+6</f>
        <v>121</v>
      </c>
      <c r="I10" s="85"/>
      <c r="J10" s="87" t="s">
        <v>382</v>
      </c>
      <c r="K10" s="87" t="s">
        <v>233</v>
      </c>
      <c r="L10" s="87" t="s">
        <v>212</v>
      </c>
      <c r="M10" s="88" t="s">
        <v>218</v>
      </c>
      <c r="N10" s="87" t="s">
        <v>382</v>
      </c>
    </row>
    <row r="11" s="64" customFormat="1" ht="22.5" customHeight="1" spans="1:14">
      <c r="A11" s="75" t="s">
        <v>183</v>
      </c>
      <c r="B11" s="76">
        <f>C11-0.5</f>
        <v>18</v>
      </c>
      <c r="C11" s="76">
        <f>D11-0.5</f>
        <v>18.5</v>
      </c>
      <c r="D11" s="76">
        <v>19</v>
      </c>
      <c r="E11" s="76">
        <f t="shared" ref="E11:H11" si="4">D11+0.5</f>
        <v>19.5</v>
      </c>
      <c r="F11" s="76">
        <f t="shared" si="4"/>
        <v>20</v>
      </c>
      <c r="G11" s="76">
        <f t="shared" si="4"/>
        <v>20.5</v>
      </c>
      <c r="H11" s="76">
        <f t="shared" si="4"/>
        <v>21</v>
      </c>
      <c r="I11" s="85"/>
      <c r="J11" s="88" t="s">
        <v>263</v>
      </c>
      <c r="K11" s="88" t="s">
        <v>233</v>
      </c>
      <c r="L11" s="88" t="s">
        <v>233</v>
      </c>
      <c r="M11" s="88" t="s">
        <v>215</v>
      </c>
      <c r="N11" s="88" t="s">
        <v>216</v>
      </c>
    </row>
    <row r="12" s="64" customFormat="1" ht="22.5" customHeight="1" spans="1:14">
      <c r="A12" s="75" t="s">
        <v>185</v>
      </c>
      <c r="B12" s="76">
        <f>C12-0.7</f>
        <v>15.6</v>
      </c>
      <c r="C12" s="76">
        <f>D12-0.7</f>
        <v>16.3</v>
      </c>
      <c r="D12" s="76">
        <v>17</v>
      </c>
      <c r="E12" s="76">
        <f>D12+0.7</f>
        <v>17.7</v>
      </c>
      <c r="F12" s="76">
        <f>E12+0.7</f>
        <v>18.4</v>
      </c>
      <c r="G12" s="76">
        <f>F12+0.95</f>
        <v>19.35</v>
      </c>
      <c r="H12" s="76">
        <f>G12+0.95</f>
        <v>20.3</v>
      </c>
      <c r="I12" s="85"/>
      <c r="J12" s="88" t="s">
        <v>384</v>
      </c>
      <c r="K12" s="88" t="s">
        <v>258</v>
      </c>
      <c r="L12" s="88" t="s">
        <v>239</v>
      </c>
      <c r="M12" s="88" t="s">
        <v>385</v>
      </c>
      <c r="N12" s="88" t="s">
        <v>258</v>
      </c>
    </row>
    <row r="13" s="64" customFormat="1" ht="22.5" customHeight="1" spans="1:14">
      <c r="A13" s="75" t="s">
        <v>187</v>
      </c>
      <c r="B13" s="76">
        <f>C13-0.7</f>
        <v>15.1</v>
      </c>
      <c r="C13" s="76">
        <f>D13-0.7</f>
        <v>15.8</v>
      </c>
      <c r="D13" s="78">
        <v>16.5</v>
      </c>
      <c r="E13" s="76">
        <f>D13+0.7</f>
        <v>17.2</v>
      </c>
      <c r="F13" s="76">
        <f>E13+0.7</f>
        <v>17.9</v>
      </c>
      <c r="G13" s="76">
        <f>F13+0.95</f>
        <v>18.85</v>
      </c>
      <c r="H13" s="76">
        <f>G13+0.95</f>
        <v>19.8</v>
      </c>
      <c r="I13" s="85"/>
      <c r="J13" s="87" t="s">
        <v>233</v>
      </c>
      <c r="K13" s="87" t="s">
        <v>233</v>
      </c>
      <c r="L13" s="88" t="s">
        <v>239</v>
      </c>
      <c r="M13" s="87" t="s">
        <v>233</v>
      </c>
      <c r="N13" s="87" t="s">
        <v>216</v>
      </c>
    </row>
    <row r="14" s="64" customFormat="1" ht="22.5" customHeight="1" spans="1:14">
      <c r="A14" s="75" t="s">
        <v>189</v>
      </c>
      <c r="B14" s="79">
        <f>C14-0.4</f>
        <v>18.7</v>
      </c>
      <c r="C14" s="79">
        <f>D14-0.4</f>
        <v>19.1</v>
      </c>
      <c r="D14" s="79">
        <v>19.5</v>
      </c>
      <c r="E14" s="79">
        <f>D14+0.4</f>
        <v>19.9</v>
      </c>
      <c r="F14" s="79">
        <f>E14+0.4</f>
        <v>20.3</v>
      </c>
      <c r="G14" s="79">
        <f>F14+0.6</f>
        <v>20.9</v>
      </c>
      <c r="H14" s="79">
        <f>G14+0.6</f>
        <v>21.5</v>
      </c>
      <c r="I14" s="85"/>
      <c r="J14" s="88" t="s">
        <v>216</v>
      </c>
      <c r="K14" s="88" t="s">
        <v>215</v>
      </c>
      <c r="L14" s="88" t="s">
        <v>239</v>
      </c>
      <c r="M14" s="88" t="s">
        <v>386</v>
      </c>
      <c r="N14" s="88" t="s">
        <v>233</v>
      </c>
    </row>
    <row r="15" s="64" customFormat="1" ht="14.25" spans="1:14">
      <c r="A15" s="80" t="s">
        <v>196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="64" customFormat="1" ht="14.25" spans="1:14">
      <c r="A16" s="64" t="s">
        <v>243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64" customFormat="1" ht="14.25" spans="1:14">
      <c r="A17" s="81"/>
      <c r="B17" s="81"/>
      <c r="C17" s="81"/>
      <c r="D17" s="81"/>
      <c r="E17" s="81"/>
      <c r="F17" s="81"/>
      <c r="G17" s="81"/>
      <c r="H17" s="81"/>
      <c r="I17" s="81"/>
      <c r="J17" s="80" t="s">
        <v>396</v>
      </c>
      <c r="K17" s="89"/>
      <c r="L17" s="80" t="s">
        <v>388</v>
      </c>
      <c r="M17" s="80"/>
      <c r="N17" s="80" t="s">
        <v>200</v>
      </c>
    </row>
  </sheetData>
  <mergeCells count="8">
    <mergeCell ref="A1:N1"/>
    <mergeCell ref="B2:C2"/>
    <mergeCell ref="G2:H2"/>
    <mergeCell ref="K2:N2"/>
    <mergeCell ref="B3:H3"/>
    <mergeCell ref="J3:N3"/>
    <mergeCell ref="A3:A5"/>
    <mergeCell ref="I2:I14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M45"/>
  <sheetViews>
    <sheetView tabSelected="1" zoomScale="125" zoomScaleNormal="125" topLeftCell="A34" workbookViewId="0">
      <selection activeCell="F50" sqref="F50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0.1666666666667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307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5" spans="1:11">
      <c r="A2" s="94" t="s">
        <v>53</v>
      </c>
      <c r="B2" s="95" t="s">
        <v>308</v>
      </c>
      <c r="C2" s="95"/>
      <c r="D2" s="96" t="s">
        <v>60</v>
      </c>
      <c r="E2" s="97" t="s">
        <v>61</v>
      </c>
      <c r="F2" s="98" t="s">
        <v>309</v>
      </c>
      <c r="G2" s="99" t="s">
        <v>68</v>
      </c>
      <c r="H2" s="100"/>
      <c r="I2" s="131" t="s">
        <v>56</v>
      </c>
      <c r="J2" s="95" t="s">
        <v>55</v>
      </c>
      <c r="K2" s="95"/>
    </row>
    <row r="3" spans="1:11">
      <c r="A3" s="101" t="s">
        <v>74</v>
      </c>
      <c r="B3" s="102">
        <v>27382</v>
      </c>
      <c r="C3" s="102"/>
      <c r="D3" s="103" t="s">
        <v>310</v>
      </c>
      <c r="E3" s="104">
        <v>45762</v>
      </c>
      <c r="F3" s="105"/>
      <c r="G3" s="105"/>
      <c r="H3" s="106" t="s">
        <v>311</v>
      </c>
      <c r="I3" s="106"/>
      <c r="J3" s="106"/>
      <c r="K3" s="159"/>
    </row>
    <row r="4" spans="1:11">
      <c r="A4" s="107" t="s">
        <v>71</v>
      </c>
      <c r="B4" s="108">
        <v>3</v>
      </c>
      <c r="C4" s="108">
        <v>6</v>
      </c>
      <c r="D4" s="109" t="s">
        <v>312</v>
      </c>
      <c r="E4" s="105" t="s">
        <v>313</v>
      </c>
      <c r="F4" s="105"/>
      <c r="G4" s="105"/>
      <c r="H4" s="109" t="s">
        <v>314</v>
      </c>
      <c r="I4" s="109"/>
      <c r="J4" s="122" t="s">
        <v>65</v>
      </c>
      <c r="K4" s="160" t="s">
        <v>66</v>
      </c>
    </row>
    <row r="5" spans="1:11">
      <c r="A5" s="107" t="s">
        <v>315</v>
      </c>
      <c r="B5" s="102" t="s">
        <v>397</v>
      </c>
      <c r="C5" s="102"/>
      <c r="D5" s="103" t="s">
        <v>317</v>
      </c>
      <c r="E5" s="103" t="s">
        <v>318</v>
      </c>
      <c r="F5" s="103" t="s">
        <v>319</v>
      </c>
      <c r="G5" s="103" t="s">
        <v>313</v>
      </c>
      <c r="H5" s="109" t="s">
        <v>320</v>
      </c>
      <c r="I5" s="109"/>
      <c r="J5" s="122" t="s">
        <v>65</v>
      </c>
      <c r="K5" s="160" t="s">
        <v>66</v>
      </c>
    </row>
    <row r="6" ht="15" spans="1:11">
      <c r="A6" s="110" t="s">
        <v>321</v>
      </c>
      <c r="B6" s="111" t="s">
        <v>322</v>
      </c>
      <c r="C6" s="111"/>
      <c r="D6" s="112" t="s">
        <v>323</v>
      </c>
      <c r="E6" s="113"/>
      <c r="F6" s="114">
        <v>27382</v>
      </c>
      <c r="G6" s="112"/>
      <c r="H6" s="115" t="s">
        <v>324</v>
      </c>
      <c r="I6" s="115"/>
      <c r="J6" s="128" t="s">
        <v>65</v>
      </c>
      <c r="K6" s="161" t="s">
        <v>66</v>
      </c>
    </row>
    <row r="7" ht="1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325</v>
      </c>
      <c r="B8" s="98" t="s">
        <v>326</v>
      </c>
      <c r="C8" s="98" t="s">
        <v>327</v>
      </c>
      <c r="D8" s="98" t="s">
        <v>328</v>
      </c>
      <c r="E8" s="98" t="s">
        <v>329</v>
      </c>
      <c r="F8" s="98" t="s">
        <v>330</v>
      </c>
      <c r="G8" s="120" t="s">
        <v>331</v>
      </c>
      <c r="H8" s="121"/>
      <c r="I8" s="121"/>
      <c r="J8" s="121"/>
      <c r="K8" s="162"/>
    </row>
    <row r="9" spans="1:11">
      <c r="A9" s="107" t="s">
        <v>332</v>
      </c>
      <c r="B9" s="109"/>
      <c r="C9" s="122" t="s">
        <v>65</v>
      </c>
      <c r="D9" s="122" t="s">
        <v>66</v>
      </c>
      <c r="E9" s="103" t="s">
        <v>333</v>
      </c>
      <c r="F9" s="123" t="s">
        <v>334</v>
      </c>
      <c r="G9" s="124" t="s">
        <v>335</v>
      </c>
      <c r="H9" s="125"/>
      <c r="I9" s="125"/>
      <c r="J9" s="125"/>
      <c r="K9" s="163"/>
    </row>
    <row r="10" spans="1:11">
      <c r="A10" s="107" t="s">
        <v>336</v>
      </c>
      <c r="B10" s="109"/>
      <c r="C10" s="122" t="s">
        <v>65</v>
      </c>
      <c r="D10" s="122" t="s">
        <v>66</v>
      </c>
      <c r="E10" s="103" t="s">
        <v>337</v>
      </c>
      <c r="F10" s="123" t="s">
        <v>335</v>
      </c>
      <c r="G10" s="124" t="s">
        <v>338</v>
      </c>
      <c r="H10" s="125"/>
      <c r="I10" s="125"/>
      <c r="J10" s="125"/>
      <c r="K10" s="163"/>
    </row>
    <row r="11" spans="1:11">
      <c r="A11" s="126" t="s">
        <v>288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64"/>
    </row>
    <row r="12" spans="1:11">
      <c r="A12" s="101" t="s">
        <v>89</v>
      </c>
      <c r="B12" s="122" t="s">
        <v>85</v>
      </c>
      <c r="C12" s="122" t="s">
        <v>86</v>
      </c>
      <c r="D12" s="123"/>
      <c r="E12" s="103" t="s">
        <v>87</v>
      </c>
      <c r="F12" s="122" t="s">
        <v>85</v>
      </c>
      <c r="G12" s="122" t="s">
        <v>86</v>
      </c>
      <c r="H12" s="122"/>
      <c r="I12" s="103" t="s">
        <v>339</v>
      </c>
      <c r="J12" s="122" t="s">
        <v>85</v>
      </c>
      <c r="K12" s="160" t="s">
        <v>86</v>
      </c>
    </row>
    <row r="13" spans="1:11">
      <c r="A13" s="101" t="s">
        <v>92</v>
      </c>
      <c r="B13" s="122" t="s">
        <v>85</v>
      </c>
      <c r="C13" s="122" t="s">
        <v>86</v>
      </c>
      <c r="D13" s="123"/>
      <c r="E13" s="103" t="s">
        <v>97</v>
      </c>
      <c r="F13" s="122" t="s">
        <v>85</v>
      </c>
      <c r="G13" s="122" t="s">
        <v>86</v>
      </c>
      <c r="H13" s="122"/>
      <c r="I13" s="103" t="s">
        <v>340</v>
      </c>
      <c r="J13" s="122" t="s">
        <v>85</v>
      </c>
      <c r="K13" s="160" t="s">
        <v>86</v>
      </c>
    </row>
    <row r="14" ht="15" spans="1:11">
      <c r="A14" s="110" t="s">
        <v>341</v>
      </c>
      <c r="B14" s="128" t="s">
        <v>85</v>
      </c>
      <c r="C14" s="128" t="s">
        <v>86</v>
      </c>
      <c r="D14" s="113"/>
      <c r="E14" s="112" t="s">
        <v>342</v>
      </c>
      <c r="F14" s="128" t="s">
        <v>85</v>
      </c>
      <c r="G14" s="128" t="s">
        <v>86</v>
      </c>
      <c r="H14" s="128"/>
      <c r="I14" s="112" t="s">
        <v>343</v>
      </c>
      <c r="J14" s="128" t="s">
        <v>85</v>
      </c>
      <c r="K14" s="161" t="s">
        <v>86</v>
      </c>
    </row>
    <row r="15" ht="15" spans="1:11">
      <c r="A15" s="116" t="s">
        <v>196</v>
      </c>
      <c r="B15" s="129" t="s">
        <v>335</v>
      </c>
      <c r="C15" s="130"/>
      <c r="D15" s="117"/>
      <c r="E15" s="116"/>
      <c r="F15" s="130"/>
      <c r="G15" s="130"/>
      <c r="H15" s="130"/>
      <c r="I15" s="116"/>
      <c r="J15" s="130"/>
      <c r="K15" s="130"/>
    </row>
    <row r="16" s="90" customFormat="1" spans="1:11">
      <c r="A16" s="94" t="s">
        <v>344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5"/>
    </row>
    <row r="17" spans="1:11">
      <c r="A17" s="107" t="s">
        <v>345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6"/>
    </row>
    <row r="18" spans="1:11">
      <c r="A18" s="107" t="s">
        <v>346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6"/>
    </row>
    <row r="19" spans="1:11">
      <c r="A19" s="132" t="s">
        <v>347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67"/>
    </row>
    <row r="20" spans="1:11">
      <c r="A20" s="134"/>
      <c r="B20" s="135"/>
      <c r="C20" s="135"/>
      <c r="D20" s="135"/>
      <c r="E20" s="135"/>
      <c r="F20" s="135"/>
      <c r="G20" s="135"/>
      <c r="H20" s="135"/>
      <c r="I20" s="135"/>
      <c r="J20" s="135"/>
      <c r="K20" s="168"/>
    </row>
    <row r="21" spans="1:11">
      <c r="A21" s="136"/>
      <c r="B21" s="125"/>
      <c r="C21" s="125"/>
      <c r="D21" s="125"/>
      <c r="E21" s="125"/>
      <c r="F21" s="125"/>
      <c r="G21" s="125"/>
      <c r="H21" s="125"/>
      <c r="I21" s="125"/>
      <c r="J21" s="125"/>
      <c r="K21" s="163"/>
    </row>
    <row r="22" spans="1:11">
      <c r="A22" s="136"/>
      <c r="B22" s="125"/>
      <c r="C22" s="125"/>
      <c r="D22" s="125"/>
      <c r="E22" s="125"/>
      <c r="F22" s="125"/>
      <c r="G22" s="125"/>
      <c r="H22" s="125"/>
      <c r="I22" s="125"/>
      <c r="J22" s="125"/>
      <c r="K22" s="163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9"/>
    </row>
    <row r="24" spans="1:11">
      <c r="A24" s="107" t="s">
        <v>125</v>
      </c>
      <c r="B24" s="109"/>
      <c r="C24" s="122" t="s">
        <v>65</v>
      </c>
      <c r="D24" s="122" t="s">
        <v>66</v>
      </c>
      <c r="E24" s="106"/>
      <c r="F24" s="106"/>
      <c r="G24" s="106"/>
      <c r="H24" s="106"/>
      <c r="I24" s="106"/>
      <c r="J24" s="106"/>
      <c r="K24" s="159"/>
    </row>
    <row r="25" ht="15" spans="1:11">
      <c r="A25" s="139" t="s">
        <v>348</v>
      </c>
      <c r="B25" s="140" t="s">
        <v>335</v>
      </c>
      <c r="C25" s="141"/>
      <c r="D25" s="141"/>
      <c r="E25" s="141"/>
      <c r="F25" s="141"/>
      <c r="G25" s="141"/>
      <c r="H25" s="141"/>
      <c r="I25" s="141"/>
      <c r="J25" s="141"/>
      <c r="K25" s="170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349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62"/>
    </row>
    <row r="28" spans="1:11">
      <c r="A28" s="144" t="s">
        <v>392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71"/>
    </row>
    <row r="29" spans="1:11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72"/>
    </row>
    <row r="30" spans="1:11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72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2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2"/>
    </row>
    <row r="33" ht="23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2"/>
    </row>
    <row r="34" ht="23" customHeight="1" spans="1:11">
      <c r="A34" s="136"/>
      <c r="B34" s="125"/>
      <c r="C34" s="125"/>
      <c r="D34" s="125"/>
      <c r="E34" s="125"/>
      <c r="F34" s="125"/>
      <c r="G34" s="125"/>
      <c r="H34" s="125"/>
      <c r="I34" s="125"/>
      <c r="J34" s="125"/>
      <c r="K34" s="163"/>
    </row>
    <row r="35" ht="23" customHeight="1" spans="1:11">
      <c r="A35" s="148"/>
      <c r="B35" s="125"/>
      <c r="C35" s="125"/>
      <c r="D35" s="125"/>
      <c r="E35" s="125"/>
      <c r="F35" s="125"/>
      <c r="G35" s="125"/>
      <c r="H35" s="125"/>
      <c r="I35" s="125"/>
      <c r="J35" s="125"/>
      <c r="K35" s="163"/>
    </row>
    <row r="36" ht="23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3"/>
    </row>
    <row r="37" ht="18.75" customHeight="1" spans="1:11">
      <c r="A37" s="151" t="s">
        <v>353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4"/>
    </row>
    <row r="38" s="91" customFormat="1" ht="18.75" customHeight="1" spans="1:11">
      <c r="A38" s="107" t="s">
        <v>354</v>
      </c>
      <c r="B38" s="109"/>
      <c r="C38" s="109"/>
      <c r="D38" s="106" t="s">
        <v>355</v>
      </c>
      <c r="E38" s="106"/>
      <c r="F38" s="153" t="s">
        <v>356</v>
      </c>
      <c r="G38" s="154"/>
      <c r="H38" s="109" t="s">
        <v>357</v>
      </c>
      <c r="I38" s="109"/>
      <c r="J38" s="109" t="s">
        <v>358</v>
      </c>
      <c r="K38" s="166"/>
    </row>
    <row r="39" ht="18.75" customHeight="1" spans="1:13">
      <c r="A39" s="107" t="s">
        <v>196</v>
      </c>
      <c r="B39" s="155" t="s">
        <v>359</v>
      </c>
      <c r="C39" s="155"/>
      <c r="D39" s="155"/>
      <c r="E39" s="155"/>
      <c r="F39" s="155"/>
      <c r="G39" s="155"/>
      <c r="H39" s="155"/>
      <c r="I39" s="155"/>
      <c r="J39" s="155"/>
      <c r="K39" s="175"/>
      <c r="M39" s="91"/>
    </row>
    <row r="40" ht="31" customHeight="1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66"/>
    </row>
    <row r="41" ht="18.75" customHeight="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66"/>
    </row>
    <row r="42" ht="32" customHeight="1" spans="1:11">
      <c r="A42" s="110" t="s">
        <v>141</v>
      </c>
      <c r="B42" s="114" t="s">
        <v>360</v>
      </c>
      <c r="C42" s="114"/>
      <c r="D42" s="112" t="s">
        <v>361</v>
      </c>
      <c r="E42" s="156" t="s">
        <v>362</v>
      </c>
      <c r="F42" s="112" t="s">
        <v>145</v>
      </c>
      <c r="G42" s="157">
        <v>46049</v>
      </c>
      <c r="H42" s="158" t="s">
        <v>146</v>
      </c>
      <c r="I42" s="158"/>
      <c r="J42" s="114" t="s">
        <v>147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456565</xdr:colOff>
                    <xdr:row>11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75565</xdr:colOff>
                    <xdr:row>37</xdr:row>
                    <xdr:rowOff>189865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24765</xdr:colOff>
                    <xdr:row>8</xdr:row>
                    <xdr:rowOff>94615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443865</xdr:colOff>
                    <xdr:row>37</xdr:row>
                    <xdr:rowOff>189865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481965</xdr:colOff>
                    <xdr:row>37</xdr:row>
                    <xdr:rowOff>189865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456565</xdr:colOff>
                    <xdr:row>37</xdr:row>
                    <xdr:rowOff>189865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469265</xdr:colOff>
                    <xdr:row>14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774065</xdr:colOff>
                    <xdr:row>11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329565</xdr:colOff>
                    <xdr:row>12</xdr:row>
                    <xdr:rowOff>75565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329565</xdr:colOff>
                    <xdr:row>13</xdr:row>
                    <xdr:rowOff>50165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774065</xdr:colOff>
                    <xdr:row>13</xdr:row>
                    <xdr:rowOff>164465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329565</xdr:colOff>
                    <xdr:row>14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774065</xdr:colOff>
                    <xdr:row>12</xdr:row>
                    <xdr:rowOff>75565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774065</xdr:colOff>
                    <xdr:row>13</xdr:row>
                    <xdr:rowOff>50165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774065</xdr:colOff>
                    <xdr:row>13</xdr:row>
                    <xdr:rowOff>164465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774065</xdr:colOff>
                    <xdr:row>14</xdr:row>
                    <xdr:rowOff>148590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621665</xdr:colOff>
                    <xdr:row>6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621665</xdr:colOff>
                    <xdr:row>3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621665</xdr:colOff>
                    <xdr:row>4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456565</xdr:colOff>
                    <xdr:row>8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202565</xdr:colOff>
                    <xdr:row>8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202565</xdr:colOff>
                    <xdr:row>9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393065</xdr:colOff>
                    <xdr:row>7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367665</xdr:colOff>
                    <xdr:row>7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37465</xdr:colOff>
                    <xdr:row>7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634365</xdr:colOff>
                    <xdr:row>23</xdr:row>
                    <xdr:rowOff>151765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774065</xdr:colOff>
                    <xdr:row>11</xdr:row>
                    <xdr:rowOff>164465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774065</xdr:colOff>
                    <xdr:row>12</xdr:row>
                    <xdr:rowOff>164465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621665</xdr:colOff>
                    <xdr:row>6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621665</xdr:colOff>
                    <xdr:row>4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621665</xdr:colOff>
                    <xdr:row>3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75565</xdr:colOff>
                    <xdr:row>13</xdr:row>
                    <xdr:rowOff>50165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507365</xdr:colOff>
                    <xdr:row>25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456565</xdr:colOff>
                    <xdr:row>12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183515</xdr:colOff>
                    <xdr:row>14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177165</xdr:colOff>
                    <xdr:row>12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253365</xdr:colOff>
                    <xdr:row>13</xdr:row>
                    <xdr:rowOff>12065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120015</xdr:colOff>
                    <xdr:row>8</xdr:row>
                    <xdr:rowOff>75565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88265</xdr:colOff>
                    <xdr:row>10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558800</xdr:colOff>
                    <xdr:row>24</xdr:row>
                    <xdr:rowOff>179070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31115</xdr:colOff>
                    <xdr:row>9</xdr:row>
                    <xdr:rowOff>12065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5</xdr:col>
                    <xdr:colOff>786765</xdr:colOff>
                    <xdr:row>9</xdr:row>
                    <xdr:rowOff>180340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N17"/>
  <sheetViews>
    <sheetView zoomScale="80" zoomScaleNormal="80" workbookViewId="0">
      <selection activeCell="D23" sqref="D23"/>
    </sheetView>
  </sheetViews>
  <sheetFormatPr defaultColWidth="9" defaultRowHeight="26" customHeight="1"/>
  <cols>
    <col min="1" max="1" width="17.1666666666667" style="64" customWidth="1"/>
    <col min="2" max="8" width="9.33333333333333" style="64" customWidth="1"/>
    <col min="9" max="9" width="1.33333333333333" style="64" customWidth="1"/>
    <col min="10" max="10" width="16.5" style="64" customWidth="1"/>
    <col min="11" max="11" width="17" style="64" customWidth="1"/>
    <col min="12" max="12" width="18.5" style="64" customWidth="1"/>
    <col min="13" max="13" width="16.6666666666667" style="64" customWidth="1"/>
    <col min="14" max="14" width="14.1666666666667" style="64" customWidth="1"/>
    <col min="15" max="16384" width="9" style="64"/>
  </cols>
  <sheetData>
    <row r="1" s="64" customFormat="1" ht="22.5" customHeight="1" spans="1:14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ht="22.5" customHeight="1" spans="1:14">
      <c r="A2" s="67" t="s">
        <v>60</v>
      </c>
      <c r="B2" s="68" t="s">
        <v>61</v>
      </c>
      <c r="C2" s="68"/>
      <c r="D2" s="69" t="s">
        <v>67</v>
      </c>
      <c r="E2" s="69"/>
      <c r="F2" s="69"/>
      <c r="G2" s="68" t="s">
        <v>68</v>
      </c>
      <c r="H2" s="68"/>
      <c r="I2" s="82"/>
      <c r="J2" s="83" t="s">
        <v>56</v>
      </c>
      <c r="K2" s="84" t="s">
        <v>201</v>
      </c>
      <c r="L2" s="84"/>
      <c r="M2" s="84"/>
      <c r="N2" s="84"/>
    </row>
    <row r="3" s="64" customFormat="1" ht="22.5" customHeight="1" spans="1:14">
      <c r="A3" s="70" t="s">
        <v>151</v>
      </c>
      <c r="B3" s="71" t="s">
        <v>152</v>
      </c>
      <c r="C3" s="71"/>
      <c r="D3" s="71"/>
      <c r="E3" s="71"/>
      <c r="F3" s="71"/>
      <c r="G3" s="71"/>
      <c r="H3" s="71"/>
      <c r="I3" s="85"/>
      <c r="J3" s="70" t="s">
        <v>153</v>
      </c>
      <c r="K3" s="70"/>
      <c r="L3" s="70"/>
      <c r="M3" s="70"/>
      <c r="N3" s="70"/>
    </row>
    <row r="4" s="64" customFormat="1" ht="22.5" customHeight="1" spans="1:14">
      <c r="A4" s="70"/>
      <c r="B4" s="72" t="s">
        <v>154</v>
      </c>
      <c r="C4" s="72" t="s">
        <v>155</v>
      </c>
      <c r="D4" s="73" t="s">
        <v>156</v>
      </c>
      <c r="E4" s="72" t="s">
        <v>157</v>
      </c>
      <c r="F4" s="72" t="s">
        <v>158</v>
      </c>
      <c r="G4" s="72" t="s">
        <v>159</v>
      </c>
      <c r="H4" s="72" t="s">
        <v>160</v>
      </c>
      <c r="I4" s="85"/>
      <c r="J4" s="86" t="s">
        <v>155</v>
      </c>
      <c r="K4" s="86" t="s">
        <v>156</v>
      </c>
      <c r="L4" s="86" t="s">
        <v>157</v>
      </c>
      <c r="M4" s="86" t="s">
        <v>158</v>
      </c>
      <c r="N4" s="86" t="s">
        <v>159</v>
      </c>
    </row>
    <row r="5" s="64" customFormat="1" ht="22.5" customHeight="1" spans="1:14">
      <c r="A5" s="70"/>
      <c r="B5" s="74" t="s">
        <v>161</v>
      </c>
      <c r="C5" s="74" t="s">
        <v>162</v>
      </c>
      <c r="D5" s="73" t="s">
        <v>163</v>
      </c>
      <c r="E5" s="74" t="s">
        <v>164</v>
      </c>
      <c r="F5" s="74" t="s">
        <v>165</v>
      </c>
      <c r="G5" s="74" t="s">
        <v>166</v>
      </c>
      <c r="H5" s="74" t="s">
        <v>167</v>
      </c>
      <c r="I5" s="85"/>
      <c r="J5" s="87" t="s">
        <v>248</v>
      </c>
      <c r="K5" s="87" t="s">
        <v>249</v>
      </c>
      <c r="L5" s="87" t="s">
        <v>247</v>
      </c>
      <c r="M5" s="87" t="s">
        <v>249</v>
      </c>
      <c r="N5" s="87" t="s">
        <v>248</v>
      </c>
    </row>
    <row r="6" s="64" customFormat="1" ht="22.5" customHeight="1" spans="1:14">
      <c r="A6" s="75" t="s">
        <v>170</v>
      </c>
      <c r="B6" s="76">
        <f>C6-2</f>
        <v>52</v>
      </c>
      <c r="C6" s="76">
        <f>D6-2</f>
        <v>54</v>
      </c>
      <c r="D6" s="76">
        <v>56</v>
      </c>
      <c r="E6" s="76">
        <f>D6+2</f>
        <v>58</v>
      </c>
      <c r="F6" s="76">
        <f>E6+2</f>
        <v>60</v>
      </c>
      <c r="G6" s="76">
        <f>F6+1</f>
        <v>61</v>
      </c>
      <c r="H6" s="76">
        <f>G6+1</f>
        <v>62</v>
      </c>
      <c r="I6" s="85"/>
      <c r="J6" s="87" t="s">
        <v>214</v>
      </c>
      <c r="K6" s="87" t="s">
        <v>263</v>
      </c>
      <c r="L6" s="87" t="s">
        <v>263</v>
      </c>
      <c r="M6" s="87" t="s">
        <v>237</v>
      </c>
      <c r="N6" s="87" t="s">
        <v>263</v>
      </c>
    </row>
    <row r="7" s="64" customFormat="1" ht="22.5" customHeight="1" spans="1:14">
      <c r="A7" s="75" t="s">
        <v>174</v>
      </c>
      <c r="B7" s="76">
        <f>C7-1</f>
        <v>36</v>
      </c>
      <c r="C7" s="76">
        <f>D7-1</f>
        <v>37</v>
      </c>
      <c r="D7" s="76">
        <v>38</v>
      </c>
      <c r="E7" s="76">
        <f>D7+1</f>
        <v>39</v>
      </c>
      <c r="F7" s="76">
        <f>E7+1</f>
        <v>40</v>
      </c>
      <c r="G7" s="76">
        <f>F7+1.2</f>
        <v>41.2</v>
      </c>
      <c r="H7" s="76">
        <f>G7+1.2</f>
        <v>42.4</v>
      </c>
      <c r="I7" s="85"/>
      <c r="J7" s="87" t="s">
        <v>237</v>
      </c>
      <c r="K7" s="87" t="s">
        <v>216</v>
      </c>
      <c r="L7" s="87" t="s">
        <v>212</v>
      </c>
      <c r="M7" s="87" t="s">
        <v>398</v>
      </c>
      <c r="N7" s="87" t="s">
        <v>399</v>
      </c>
    </row>
    <row r="8" s="64" customFormat="1" ht="22.5" customHeight="1" spans="1:14">
      <c r="A8" s="75" t="s">
        <v>176</v>
      </c>
      <c r="B8" s="76">
        <f t="shared" ref="B8:B10" si="0">C8-4</f>
        <v>90</v>
      </c>
      <c r="C8" s="76">
        <f t="shared" ref="C8:C10" si="1">D8-4</f>
        <v>94</v>
      </c>
      <c r="D8" s="76">
        <v>98</v>
      </c>
      <c r="E8" s="76">
        <f t="shared" ref="E8:E10" si="2">D8+4</f>
        <v>102</v>
      </c>
      <c r="F8" s="76">
        <f>E8+4</f>
        <v>106</v>
      </c>
      <c r="G8" s="76">
        <f t="shared" ref="G8:G10" si="3">F8+6</f>
        <v>112</v>
      </c>
      <c r="H8" s="76">
        <f>G8+6</f>
        <v>118</v>
      </c>
      <c r="I8" s="85"/>
      <c r="J8" s="87" t="s">
        <v>237</v>
      </c>
      <c r="K8" s="87" t="s">
        <v>263</v>
      </c>
      <c r="L8" s="87" t="s">
        <v>212</v>
      </c>
      <c r="M8" s="88" t="s">
        <v>263</v>
      </c>
      <c r="N8" s="88" t="s">
        <v>214</v>
      </c>
    </row>
    <row r="9" s="64" customFormat="1" ht="22.5" customHeight="1" spans="1:14">
      <c r="A9" s="75" t="s">
        <v>179</v>
      </c>
      <c r="B9" s="77">
        <f t="shared" si="0"/>
        <v>86</v>
      </c>
      <c r="C9" s="77">
        <f t="shared" si="1"/>
        <v>90</v>
      </c>
      <c r="D9" s="77">
        <v>94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85"/>
      <c r="J9" s="87" t="s">
        <v>263</v>
      </c>
      <c r="K9" s="87" t="s">
        <v>400</v>
      </c>
      <c r="L9" s="87" t="s">
        <v>382</v>
      </c>
      <c r="M9" s="88" t="s">
        <v>212</v>
      </c>
      <c r="N9" s="88" t="s">
        <v>233</v>
      </c>
    </row>
    <row r="10" s="64" customFormat="1" ht="22.5" customHeight="1" spans="1:14">
      <c r="A10" s="75" t="s">
        <v>181</v>
      </c>
      <c r="B10" s="76">
        <f t="shared" si="0"/>
        <v>92</v>
      </c>
      <c r="C10" s="76">
        <f t="shared" si="1"/>
        <v>96</v>
      </c>
      <c r="D10" s="76">
        <v>100</v>
      </c>
      <c r="E10" s="76">
        <f t="shared" si="2"/>
        <v>104</v>
      </c>
      <c r="F10" s="76">
        <f>E10+5</f>
        <v>109</v>
      </c>
      <c r="G10" s="76">
        <f t="shared" si="3"/>
        <v>115</v>
      </c>
      <c r="H10" s="76">
        <f>G10+6</f>
        <v>121</v>
      </c>
      <c r="I10" s="85"/>
      <c r="J10" s="87" t="s">
        <v>382</v>
      </c>
      <c r="K10" s="87" t="s">
        <v>261</v>
      </c>
      <c r="L10" s="87" t="s">
        <v>237</v>
      </c>
      <c r="M10" s="88" t="s">
        <v>263</v>
      </c>
      <c r="N10" s="87" t="s">
        <v>213</v>
      </c>
    </row>
    <row r="11" s="64" customFormat="1" ht="22.5" customHeight="1" spans="1:14">
      <c r="A11" s="75" t="s">
        <v>183</v>
      </c>
      <c r="B11" s="76">
        <f>C11-0.5</f>
        <v>18</v>
      </c>
      <c r="C11" s="76">
        <f>D11-0.5</f>
        <v>18.5</v>
      </c>
      <c r="D11" s="76">
        <v>19</v>
      </c>
      <c r="E11" s="76">
        <f t="shared" ref="E11:H11" si="4">D11+0.5</f>
        <v>19.5</v>
      </c>
      <c r="F11" s="76">
        <f t="shared" si="4"/>
        <v>20</v>
      </c>
      <c r="G11" s="76">
        <f t="shared" si="4"/>
        <v>20.5</v>
      </c>
      <c r="H11" s="76">
        <f t="shared" si="4"/>
        <v>21</v>
      </c>
      <c r="I11" s="85"/>
      <c r="J11" s="88" t="s">
        <v>237</v>
      </c>
      <c r="K11" s="88" t="s">
        <v>216</v>
      </c>
      <c r="L11" s="88" t="s">
        <v>215</v>
      </c>
      <c r="M11" s="88" t="s">
        <v>233</v>
      </c>
      <c r="N11" s="88" t="s">
        <v>213</v>
      </c>
    </row>
    <row r="12" s="64" customFormat="1" ht="22.5" customHeight="1" spans="1:14">
      <c r="A12" s="75" t="s">
        <v>185</v>
      </c>
      <c r="B12" s="76">
        <f>C12-0.7</f>
        <v>15.6</v>
      </c>
      <c r="C12" s="76">
        <f>D12-0.7</f>
        <v>16.3</v>
      </c>
      <c r="D12" s="76">
        <v>17</v>
      </c>
      <c r="E12" s="76">
        <f>D12+0.7</f>
        <v>17.7</v>
      </c>
      <c r="F12" s="76">
        <f>E12+0.7</f>
        <v>18.4</v>
      </c>
      <c r="G12" s="76">
        <f>F12+0.95</f>
        <v>19.35</v>
      </c>
      <c r="H12" s="76">
        <f>G12+0.95</f>
        <v>20.3</v>
      </c>
      <c r="I12" s="85"/>
      <c r="J12" s="88" t="s">
        <v>239</v>
      </c>
      <c r="K12" s="88" t="s">
        <v>271</v>
      </c>
      <c r="L12" s="88" t="s">
        <v>233</v>
      </c>
      <c r="M12" s="88" t="s">
        <v>232</v>
      </c>
      <c r="N12" s="88" t="s">
        <v>239</v>
      </c>
    </row>
    <row r="13" s="64" customFormat="1" ht="22.5" customHeight="1" spans="1:14">
      <c r="A13" s="75" t="s">
        <v>187</v>
      </c>
      <c r="B13" s="76">
        <f>C13-0.7</f>
        <v>15.1</v>
      </c>
      <c r="C13" s="76">
        <f>D13-0.7</f>
        <v>15.8</v>
      </c>
      <c r="D13" s="78">
        <v>16.5</v>
      </c>
      <c r="E13" s="76">
        <f>D13+0.7</f>
        <v>17.2</v>
      </c>
      <c r="F13" s="76">
        <f>E13+0.7</f>
        <v>17.9</v>
      </c>
      <c r="G13" s="76">
        <f>F13+0.95</f>
        <v>18.85</v>
      </c>
      <c r="H13" s="76">
        <f>G13+0.95</f>
        <v>19.8</v>
      </c>
      <c r="I13" s="85"/>
      <c r="J13" s="87" t="s">
        <v>239</v>
      </c>
      <c r="K13" s="87" t="s">
        <v>227</v>
      </c>
      <c r="L13" s="88" t="s">
        <v>233</v>
      </c>
      <c r="M13" s="87" t="s">
        <v>235</v>
      </c>
      <c r="N13" s="87" t="s">
        <v>233</v>
      </c>
    </row>
    <row r="14" s="64" customFormat="1" ht="22.5" customHeight="1" spans="1:14">
      <c r="A14" s="75" t="s">
        <v>189</v>
      </c>
      <c r="B14" s="79">
        <f>C14-0.4</f>
        <v>18.7</v>
      </c>
      <c r="C14" s="79">
        <f>D14-0.4</f>
        <v>19.1</v>
      </c>
      <c r="D14" s="79">
        <v>19.5</v>
      </c>
      <c r="E14" s="79">
        <f>D14+0.4</f>
        <v>19.9</v>
      </c>
      <c r="F14" s="79">
        <f>E14+0.4</f>
        <v>20.3</v>
      </c>
      <c r="G14" s="79">
        <f>F14+0.6</f>
        <v>20.9</v>
      </c>
      <c r="H14" s="79">
        <f>G14+0.6</f>
        <v>21.5</v>
      </c>
      <c r="I14" s="85"/>
      <c r="J14" s="88" t="s">
        <v>239</v>
      </c>
      <c r="K14" s="88" t="s">
        <v>241</v>
      </c>
      <c r="L14" s="88" t="s">
        <v>233</v>
      </c>
      <c r="M14" s="88" t="s">
        <v>232</v>
      </c>
      <c r="N14" s="88" t="s">
        <v>213</v>
      </c>
    </row>
    <row r="15" s="64" customFormat="1" ht="14.25" spans="1:14">
      <c r="A15" s="80" t="s">
        <v>196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="64" customFormat="1" ht="14.25" spans="1:14">
      <c r="A16" s="64" t="s">
        <v>243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64" customFormat="1" ht="14.25" spans="1:14">
      <c r="A17" s="81"/>
      <c r="B17" s="81"/>
      <c r="C17" s="81"/>
      <c r="D17" s="81"/>
      <c r="E17" s="81"/>
      <c r="F17" s="81"/>
      <c r="G17" s="81"/>
      <c r="H17" s="81"/>
      <c r="I17" s="81"/>
      <c r="J17" s="80" t="s">
        <v>401</v>
      </c>
      <c r="K17" s="89"/>
      <c r="L17" s="80" t="s">
        <v>388</v>
      </c>
      <c r="M17" s="80"/>
      <c r="N17" s="80" t="s">
        <v>200</v>
      </c>
    </row>
  </sheetData>
  <mergeCells count="8">
    <mergeCell ref="A1:N1"/>
    <mergeCell ref="B2:C2"/>
    <mergeCell ref="G2:H2"/>
    <mergeCell ref="K2:N2"/>
    <mergeCell ref="B3:H3"/>
    <mergeCell ref="J3:N3"/>
    <mergeCell ref="A3:A5"/>
    <mergeCell ref="I2:I14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P12"/>
  <sheetViews>
    <sheetView workbookViewId="0">
      <selection activeCell="C9" sqref="C9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7" customWidth="1"/>
    <col min="15" max="15" width="10.6666666666667" customWidth="1"/>
  </cols>
  <sheetData>
    <row r="1" ht="29.25" spans="1:15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403</v>
      </c>
      <c r="B2" s="5" t="s">
        <v>404</v>
      </c>
      <c r="C2" s="5" t="s">
        <v>405</v>
      </c>
      <c r="D2" s="5" t="s">
        <v>406</v>
      </c>
      <c r="E2" s="5" t="s">
        <v>407</v>
      </c>
      <c r="F2" s="5" t="s">
        <v>408</v>
      </c>
      <c r="G2" s="5" t="s">
        <v>409</v>
      </c>
      <c r="H2" s="5" t="s">
        <v>410</v>
      </c>
      <c r="I2" s="4" t="s">
        <v>411</v>
      </c>
      <c r="J2" s="4" t="s">
        <v>412</v>
      </c>
      <c r="K2" s="4" t="s">
        <v>413</v>
      </c>
      <c r="L2" s="4" t="s">
        <v>414</v>
      </c>
      <c r="M2" s="4" t="s">
        <v>415</v>
      </c>
      <c r="N2" s="58" t="s">
        <v>416</v>
      </c>
      <c r="O2" s="5" t="s">
        <v>417</v>
      </c>
    </row>
    <row r="3" s="1" customFormat="1" ht="16.5" spans="1:15">
      <c r="A3" s="4"/>
      <c r="B3" s="23"/>
      <c r="C3" s="23"/>
      <c r="D3" s="23"/>
      <c r="E3" s="23"/>
      <c r="F3" s="23"/>
      <c r="G3" s="23"/>
      <c r="H3" s="23"/>
      <c r="I3" s="4" t="s">
        <v>418</v>
      </c>
      <c r="J3" s="4" t="s">
        <v>418</v>
      </c>
      <c r="K3" s="4" t="s">
        <v>418</v>
      </c>
      <c r="L3" s="4" t="s">
        <v>418</v>
      </c>
      <c r="M3" s="4" t="s">
        <v>418</v>
      </c>
      <c r="N3" s="59"/>
      <c r="O3" s="23"/>
    </row>
    <row r="4" s="56" customFormat="1" spans="1:16">
      <c r="A4" s="7">
        <v>1</v>
      </c>
      <c r="B4" s="8" t="s">
        <v>419</v>
      </c>
      <c r="C4" s="7" t="s">
        <v>420</v>
      </c>
      <c r="D4" s="7" t="s">
        <v>421</v>
      </c>
      <c r="E4" s="7" t="s">
        <v>422</v>
      </c>
      <c r="F4" s="7" t="s">
        <v>423</v>
      </c>
      <c r="G4" s="7" t="s">
        <v>424</v>
      </c>
      <c r="H4" s="10"/>
      <c r="I4" s="10">
        <v>0</v>
      </c>
      <c r="J4" s="10">
        <v>2</v>
      </c>
      <c r="K4" s="10">
        <v>0</v>
      </c>
      <c r="L4" s="10">
        <v>1</v>
      </c>
      <c r="M4" s="10">
        <v>0</v>
      </c>
      <c r="N4" s="60"/>
      <c r="O4" s="7" t="s">
        <v>425</v>
      </c>
      <c r="P4" s="61"/>
    </row>
    <row r="5" s="56" customFormat="1" spans="1:16">
      <c r="A5" s="7">
        <v>2</v>
      </c>
      <c r="B5" s="8" t="s">
        <v>426</v>
      </c>
      <c r="C5" s="7" t="s">
        <v>420</v>
      </c>
      <c r="D5" s="7" t="s">
        <v>427</v>
      </c>
      <c r="E5" s="7" t="s">
        <v>422</v>
      </c>
      <c r="F5" s="7" t="s">
        <v>423</v>
      </c>
      <c r="G5" s="7" t="s">
        <v>424</v>
      </c>
      <c r="H5" s="10"/>
      <c r="I5" s="10">
        <v>0</v>
      </c>
      <c r="J5" s="10">
        <v>1</v>
      </c>
      <c r="K5" s="10">
        <v>0</v>
      </c>
      <c r="L5" s="10">
        <v>0</v>
      </c>
      <c r="M5" s="10">
        <v>0</v>
      </c>
      <c r="N5" s="60"/>
      <c r="O5" s="7" t="s">
        <v>425</v>
      </c>
      <c r="P5" s="61"/>
    </row>
    <row r="6" s="56" customFormat="1" spans="1:16">
      <c r="A6" s="7">
        <v>3</v>
      </c>
      <c r="B6" s="11" t="s">
        <v>428</v>
      </c>
      <c r="C6" s="7" t="s">
        <v>420</v>
      </c>
      <c r="D6" s="7" t="s">
        <v>429</v>
      </c>
      <c r="E6" s="7" t="s">
        <v>422</v>
      </c>
      <c r="F6" s="7" t="s">
        <v>423</v>
      </c>
      <c r="G6" s="7" t="s">
        <v>424</v>
      </c>
      <c r="H6" s="10"/>
      <c r="I6" s="10">
        <v>0</v>
      </c>
      <c r="J6" s="10">
        <v>0</v>
      </c>
      <c r="K6" s="10">
        <v>0</v>
      </c>
      <c r="L6" s="10">
        <v>1</v>
      </c>
      <c r="M6" s="10">
        <v>0</v>
      </c>
      <c r="N6" s="60"/>
      <c r="O6" s="7" t="s">
        <v>425</v>
      </c>
      <c r="P6" s="61"/>
    </row>
    <row r="7" s="56" customFormat="1" spans="1:16">
      <c r="A7" s="7">
        <v>4</v>
      </c>
      <c r="B7" s="11" t="s">
        <v>430</v>
      </c>
      <c r="C7" s="7" t="s">
        <v>420</v>
      </c>
      <c r="D7" s="7" t="s">
        <v>429</v>
      </c>
      <c r="E7" s="7" t="s">
        <v>422</v>
      </c>
      <c r="F7" s="7" t="s">
        <v>423</v>
      </c>
      <c r="G7" s="7" t="s">
        <v>424</v>
      </c>
      <c r="H7" s="10"/>
      <c r="I7" s="10">
        <v>1</v>
      </c>
      <c r="J7" s="10">
        <v>0</v>
      </c>
      <c r="K7" s="10">
        <v>0</v>
      </c>
      <c r="L7" s="10">
        <v>1</v>
      </c>
      <c r="M7" s="10">
        <v>0</v>
      </c>
      <c r="N7" s="60"/>
      <c r="O7" s="7" t="s">
        <v>425</v>
      </c>
      <c r="P7" s="61"/>
    </row>
    <row r="8" s="56" customFormat="1" spans="1:16">
      <c r="A8" s="7"/>
      <c r="B8" s="11"/>
      <c r="C8" s="7"/>
      <c r="D8" s="7"/>
      <c r="E8" s="7"/>
      <c r="F8" s="7"/>
      <c r="G8" s="7"/>
      <c r="H8" s="10"/>
      <c r="I8" s="10"/>
      <c r="J8" s="10"/>
      <c r="K8" s="10"/>
      <c r="L8" s="10"/>
      <c r="M8" s="10"/>
      <c r="N8" s="60"/>
      <c r="O8" s="7"/>
      <c r="P8" s="61"/>
    </row>
    <row r="9" s="56" customFormat="1" spans="1:16">
      <c r="A9" s="7"/>
      <c r="B9" s="11"/>
      <c r="C9" s="7"/>
      <c r="D9" s="7"/>
      <c r="E9" s="7"/>
      <c r="F9" s="7"/>
      <c r="G9" s="7"/>
      <c r="H9" s="10"/>
      <c r="I9" s="10"/>
      <c r="J9" s="10"/>
      <c r="K9" s="10"/>
      <c r="L9" s="10"/>
      <c r="M9" s="10"/>
      <c r="N9" s="60"/>
      <c r="O9" s="7"/>
      <c r="P9" s="61"/>
    </row>
    <row r="10" spans="1: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62"/>
      <c r="O10" s="12"/>
    </row>
    <row r="11" s="2" customFormat="1" ht="18.75" spans="1:15">
      <c r="A11" s="13" t="s">
        <v>431</v>
      </c>
      <c r="B11" s="14"/>
      <c r="C11" s="14"/>
      <c r="D11" s="15"/>
      <c r="E11" s="16"/>
      <c r="F11" s="32"/>
      <c r="G11" s="32"/>
      <c r="H11" s="32"/>
      <c r="I11" s="17"/>
      <c r="J11" s="13" t="s">
        <v>432</v>
      </c>
      <c r="K11" s="14"/>
      <c r="L11" s="14"/>
      <c r="M11" s="15"/>
      <c r="N11" s="63"/>
      <c r="O11" s="21"/>
    </row>
    <row r="12" ht="33" customHeight="1" spans="1:15">
      <c r="A12" s="18" t="s">
        <v>433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2"/>
  <sheetViews>
    <sheetView workbookViewId="0">
      <selection activeCell="C4" sqref="C4:C6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403</v>
      </c>
      <c r="B2" s="5" t="s">
        <v>408</v>
      </c>
      <c r="C2" s="5" t="s">
        <v>404</v>
      </c>
      <c r="D2" s="5" t="s">
        <v>405</v>
      </c>
      <c r="E2" s="5" t="s">
        <v>406</v>
      </c>
      <c r="F2" s="5" t="s">
        <v>407</v>
      </c>
      <c r="G2" s="4" t="s">
        <v>435</v>
      </c>
      <c r="H2" s="4"/>
      <c r="I2" s="4" t="s">
        <v>436</v>
      </c>
      <c r="J2" s="4"/>
      <c r="K2" s="22" t="s">
        <v>437</v>
      </c>
      <c r="L2" s="53" t="s">
        <v>438</v>
      </c>
      <c r="M2" s="25" t="s">
        <v>439</v>
      </c>
    </row>
    <row r="3" s="1" customFormat="1" ht="16.5" spans="1:13">
      <c r="A3" s="4"/>
      <c r="B3" s="23"/>
      <c r="C3" s="23"/>
      <c r="D3" s="23"/>
      <c r="E3" s="23"/>
      <c r="F3" s="23"/>
      <c r="G3" s="4" t="s">
        <v>440</v>
      </c>
      <c r="H3" s="4" t="s">
        <v>441</v>
      </c>
      <c r="I3" s="4" t="s">
        <v>440</v>
      </c>
      <c r="J3" s="4" t="s">
        <v>441</v>
      </c>
      <c r="K3" s="24"/>
      <c r="L3" s="54"/>
      <c r="M3" s="26"/>
    </row>
    <row r="4" spans="1:13">
      <c r="A4" s="6">
        <v>1</v>
      </c>
      <c r="B4" s="7"/>
      <c r="C4" s="8" t="s">
        <v>419</v>
      </c>
      <c r="D4" s="7" t="s">
        <v>420</v>
      </c>
      <c r="E4" s="7" t="s">
        <v>421</v>
      </c>
      <c r="F4" s="7" t="s">
        <v>422</v>
      </c>
      <c r="G4" s="52">
        <v>2</v>
      </c>
      <c r="H4" s="52">
        <v>1</v>
      </c>
      <c r="I4" s="52">
        <v>3.5</v>
      </c>
      <c r="J4" s="52">
        <v>1.5</v>
      </c>
      <c r="K4" s="10" t="s">
        <v>442</v>
      </c>
      <c r="L4" s="10" t="s">
        <v>425</v>
      </c>
      <c r="M4" s="10" t="s">
        <v>425</v>
      </c>
    </row>
    <row r="5" spans="1:13">
      <c r="A5" s="6">
        <v>2</v>
      </c>
      <c r="B5" s="7"/>
      <c r="C5" s="8" t="s">
        <v>426</v>
      </c>
      <c r="D5" s="7" t="s">
        <v>420</v>
      </c>
      <c r="E5" s="7" t="s">
        <v>427</v>
      </c>
      <c r="F5" s="7" t="s">
        <v>422</v>
      </c>
      <c r="G5" s="52">
        <v>2.5</v>
      </c>
      <c r="H5" s="52">
        <v>0.5</v>
      </c>
      <c r="I5" s="52">
        <v>4.5</v>
      </c>
      <c r="J5" s="52">
        <v>2.5</v>
      </c>
      <c r="K5" s="10" t="s">
        <v>443</v>
      </c>
      <c r="L5" s="10" t="s">
        <v>425</v>
      </c>
      <c r="M5" s="10" t="s">
        <v>425</v>
      </c>
    </row>
    <row r="6" spans="1:13">
      <c r="A6" s="6">
        <v>3</v>
      </c>
      <c r="B6" s="7"/>
      <c r="C6" s="11" t="s">
        <v>428</v>
      </c>
      <c r="D6" s="7" t="s">
        <v>420</v>
      </c>
      <c r="E6" s="7" t="s">
        <v>429</v>
      </c>
      <c r="F6" s="7" t="s">
        <v>422</v>
      </c>
      <c r="G6" s="52">
        <v>0.5</v>
      </c>
      <c r="H6" s="52">
        <v>1</v>
      </c>
      <c r="I6" s="52">
        <v>1</v>
      </c>
      <c r="J6" s="52">
        <v>0.5</v>
      </c>
      <c r="K6" s="10" t="s">
        <v>444</v>
      </c>
      <c r="L6" s="10" t="s">
        <v>425</v>
      </c>
      <c r="M6" s="10" t="s">
        <v>425</v>
      </c>
    </row>
    <row r="7" spans="1:13">
      <c r="A7" s="6">
        <v>4</v>
      </c>
      <c r="B7" s="12"/>
      <c r="C7" s="11" t="s">
        <v>430</v>
      </c>
      <c r="D7" s="7" t="s">
        <v>420</v>
      </c>
      <c r="E7" s="7" t="s">
        <v>429</v>
      </c>
      <c r="F7" s="7" t="s">
        <v>422</v>
      </c>
      <c r="G7" s="52">
        <v>2.5</v>
      </c>
      <c r="H7" s="52">
        <v>1.5</v>
      </c>
      <c r="I7" s="52">
        <v>3</v>
      </c>
      <c r="J7" s="52">
        <v>3</v>
      </c>
      <c r="K7" s="10" t="s">
        <v>445</v>
      </c>
      <c r="L7" s="10" t="s">
        <v>425</v>
      </c>
      <c r="M7" s="10" t="s">
        <v>425</v>
      </c>
    </row>
    <row r="8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="2" customFormat="1" ht="18.75" spans="1:13">
      <c r="A11" s="13" t="s">
        <v>446</v>
      </c>
      <c r="B11" s="14"/>
      <c r="C11" s="14"/>
      <c r="D11" s="14"/>
      <c r="E11" s="15"/>
      <c r="F11" s="16"/>
      <c r="G11" s="17"/>
      <c r="H11" s="13" t="s">
        <v>432</v>
      </c>
      <c r="I11" s="14"/>
      <c r="J11" s="14"/>
      <c r="K11" s="15"/>
      <c r="L11" s="55"/>
      <c r="M11" s="21"/>
    </row>
    <row r="12" ht="32" customHeight="1" spans="1:13">
      <c r="A12" s="18" t="s">
        <v>447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M4 L5:L7 M1:M3 M5:M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449</v>
      </c>
      <c r="B2" s="5" t="s">
        <v>408</v>
      </c>
      <c r="C2" s="5" t="s">
        <v>404</v>
      </c>
      <c r="D2" s="5" t="s">
        <v>405</v>
      </c>
      <c r="E2" s="5" t="s">
        <v>406</v>
      </c>
      <c r="F2" s="5" t="s">
        <v>407</v>
      </c>
      <c r="G2" s="33" t="s">
        <v>450</v>
      </c>
      <c r="H2" s="34"/>
      <c r="I2" s="50"/>
      <c r="J2" s="33" t="s">
        <v>451</v>
      </c>
      <c r="K2" s="34"/>
      <c r="L2" s="50"/>
      <c r="M2" s="33" t="s">
        <v>452</v>
      </c>
      <c r="N2" s="34"/>
      <c r="O2" s="50"/>
      <c r="P2" s="33" t="s">
        <v>453</v>
      </c>
      <c r="Q2" s="34"/>
      <c r="R2" s="50"/>
      <c r="S2" s="34" t="s">
        <v>454</v>
      </c>
      <c r="T2" s="34"/>
      <c r="U2" s="50"/>
      <c r="V2" s="28" t="s">
        <v>455</v>
      </c>
      <c r="W2" s="28" t="s">
        <v>417</v>
      </c>
    </row>
    <row r="3" s="1" customFormat="1" ht="16.5" spans="1:23">
      <c r="A3" s="23"/>
      <c r="B3" s="35"/>
      <c r="C3" s="35"/>
      <c r="D3" s="35"/>
      <c r="E3" s="35"/>
      <c r="F3" s="35"/>
      <c r="G3" s="4" t="s">
        <v>456</v>
      </c>
      <c r="H3" s="4" t="s">
        <v>67</v>
      </c>
      <c r="I3" s="4" t="s">
        <v>408</v>
      </c>
      <c r="J3" s="4" t="s">
        <v>456</v>
      </c>
      <c r="K3" s="4" t="s">
        <v>67</v>
      </c>
      <c r="L3" s="4" t="s">
        <v>408</v>
      </c>
      <c r="M3" s="4" t="s">
        <v>456</v>
      </c>
      <c r="N3" s="4" t="s">
        <v>67</v>
      </c>
      <c r="O3" s="4" t="s">
        <v>408</v>
      </c>
      <c r="P3" s="4" t="s">
        <v>456</v>
      </c>
      <c r="Q3" s="4" t="s">
        <v>67</v>
      </c>
      <c r="R3" s="4" t="s">
        <v>408</v>
      </c>
      <c r="S3" s="4" t="s">
        <v>456</v>
      </c>
      <c r="T3" s="4" t="s">
        <v>67</v>
      </c>
      <c r="U3" s="4" t="s">
        <v>408</v>
      </c>
      <c r="V3" s="51"/>
      <c r="W3" s="51"/>
    </row>
    <row r="4" spans="1:23">
      <c r="A4" s="36" t="s">
        <v>457</v>
      </c>
      <c r="B4" s="37" t="s">
        <v>458</v>
      </c>
      <c r="C4" s="38"/>
      <c r="D4" s="38"/>
      <c r="E4" s="38"/>
      <c r="F4" s="39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ht="16.5" spans="1:23">
      <c r="A5" s="40"/>
      <c r="B5" s="41"/>
      <c r="C5" s="42"/>
      <c r="D5" s="42"/>
      <c r="E5" s="42"/>
      <c r="F5" s="43"/>
      <c r="G5" s="33" t="s">
        <v>459</v>
      </c>
      <c r="H5" s="34"/>
      <c r="I5" s="50"/>
      <c r="J5" s="33" t="s">
        <v>460</v>
      </c>
      <c r="K5" s="34"/>
      <c r="L5" s="50"/>
      <c r="M5" s="33" t="s">
        <v>461</v>
      </c>
      <c r="N5" s="34"/>
      <c r="O5" s="50"/>
      <c r="P5" s="33" t="s">
        <v>462</v>
      </c>
      <c r="Q5" s="34"/>
      <c r="R5" s="50"/>
      <c r="S5" s="34" t="s">
        <v>463</v>
      </c>
      <c r="T5" s="34"/>
      <c r="U5" s="50"/>
      <c r="V5" s="20"/>
      <c r="W5" s="20"/>
    </row>
    <row r="6" ht="16.5" spans="1:23">
      <c r="A6" s="40"/>
      <c r="B6" s="41"/>
      <c r="C6" s="42"/>
      <c r="D6" s="42"/>
      <c r="E6" s="42"/>
      <c r="F6" s="43"/>
      <c r="G6" s="4" t="s">
        <v>456</v>
      </c>
      <c r="H6" s="4" t="s">
        <v>67</v>
      </c>
      <c r="I6" s="4" t="s">
        <v>408</v>
      </c>
      <c r="J6" s="4" t="s">
        <v>456</v>
      </c>
      <c r="K6" s="4" t="s">
        <v>67</v>
      </c>
      <c r="L6" s="4" t="s">
        <v>408</v>
      </c>
      <c r="M6" s="4" t="s">
        <v>456</v>
      </c>
      <c r="N6" s="4" t="s">
        <v>67</v>
      </c>
      <c r="O6" s="4" t="s">
        <v>408</v>
      </c>
      <c r="P6" s="4" t="s">
        <v>456</v>
      </c>
      <c r="Q6" s="4" t="s">
        <v>67</v>
      </c>
      <c r="R6" s="4" t="s">
        <v>408</v>
      </c>
      <c r="S6" s="4" t="s">
        <v>456</v>
      </c>
      <c r="T6" s="4" t="s">
        <v>67</v>
      </c>
      <c r="U6" s="4" t="s">
        <v>408</v>
      </c>
      <c r="V6" s="20"/>
      <c r="W6" s="20"/>
    </row>
    <row r="7" spans="1:23">
      <c r="A7" s="44"/>
      <c r="B7" s="45"/>
      <c r="C7" s="46"/>
      <c r="D7" s="46"/>
      <c r="E7" s="46"/>
      <c r="F7" s="47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1:23">
      <c r="A8" s="48"/>
      <c r="B8" s="48"/>
      <c r="C8" s="48"/>
      <c r="D8" s="48"/>
      <c r="E8" s="48"/>
      <c r="F8" s="4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9"/>
      <c r="B9" s="49"/>
      <c r="C9" s="49"/>
      <c r="D9" s="49"/>
      <c r="E9" s="49"/>
      <c r="F9" s="49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464</v>
      </c>
      <c r="B11" s="14"/>
      <c r="C11" s="14"/>
      <c r="D11" s="14"/>
      <c r="E11" s="15"/>
      <c r="F11" s="16"/>
      <c r="G11" s="17"/>
      <c r="H11" s="32"/>
      <c r="I11" s="32"/>
      <c r="J11" s="13" t="s">
        <v>465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1"/>
    </row>
    <row r="12" ht="49" customHeight="1" spans="1:23">
      <c r="A12" s="18" t="s">
        <v>466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468</v>
      </c>
      <c r="B2" s="28" t="s">
        <v>404</v>
      </c>
      <c r="C2" s="28" t="s">
        <v>405</v>
      </c>
      <c r="D2" s="28" t="s">
        <v>406</v>
      </c>
      <c r="E2" s="28" t="s">
        <v>407</v>
      </c>
      <c r="F2" s="28" t="s">
        <v>408</v>
      </c>
      <c r="G2" s="27" t="s">
        <v>469</v>
      </c>
      <c r="H2" s="27" t="s">
        <v>470</v>
      </c>
      <c r="I2" s="27" t="s">
        <v>471</v>
      </c>
      <c r="J2" s="27" t="s">
        <v>470</v>
      </c>
      <c r="K2" s="27" t="s">
        <v>472</v>
      </c>
      <c r="L2" s="27" t="s">
        <v>470</v>
      </c>
      <c r="M2" s="28" t="s">
        <v>455</v>
      </c>
      <c r="N2" s="28" t="s">
        <v>417</v>
      </c>
    </row>
    <row r="3" spans="1:14">
      <c r="A3" s="1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ht="16.5" spans="1:14">
      <c r="A4" s="29" t="s">
        <v>468</v>
      </c>
      <c r="B4" s="30" t="s">
        <v>473</v>
      </c>
      <c r="C4" s="30" t="s">
        <v>456</v>
      </c>
      <c r="D4" s="30" t="s">
        <v>406</v>
      </c>
      <c r="E4" s="28" t="s">
        <v>407</v>
      </c>
      <c r="F4" s="28" t="s">
        <v>408</v>
      </c>
      <c r="G4" s="27" t="s">
        <v>469</v>
      </c>
      <c r="H4" s="27" t="s">
        <v>470</v>
      </c>
      <c r="I4" s="27" t="s">
        <v>471</v>
      </c>
      <c r="J4" s="27" t="s">
        <v>470</v>
      </c>
      <c r="K4" s="27" t="s">
        <v>472</v>
      </c>
      <c r="L4" s="27" t="s">
        <v>470</v>
      </c>
      <c r="M4" s="28" t="s">
        <v>455</v>
      </c>
      <c r="N4" s="28" t="s">
        <v>417</v>
      </c>
    </row>
    <row r="5" spans="1:14">
      <c r="A5" s="12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>
      <c r="A6" s="12"/>
      <c r="B6" s="20"/>
      <c r="C6" s="31" t="s">
        <v>474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464</v>
      </c>
      <c r="B11" s="14"/>
      <c r="C11" s="14"/>
      <c r="D11" s="15"/>
      <c r="E11" s="16"/>
      <c r="F11" s="32"/>
      <c r="G11" s="17"/>
      <c r="H11" s="32"/>
      <c r="I11" s="13" t="s">
        <v>475</v>
      </c>
      <c r="J11" s="14"/>
      <c r="K11" s="14"/>
      <c r="L11" s="14"/>
      <c r="M11" s="14"/>
      <c r="N11" s="21"/>
    </row>
    <row r="12" ht="48" customHeight="1" spans="1:14">
      <c r="A12" s="18" t="s">
        <v>476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0"/>
  <sheetViews>
    <sheetView workbookViewId="0">
      <selection activeCell="D4" sqref="D4:D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403</v>
      </c>
      <c r="B2" s="5" t="s">
        <v>408</v>
      </c>
      <c r="C2" s="5" t="s">
        <v>456</v>
      </c>
      <c r="D2" s="5" t="s">
        <v>406</v>
      </c>
      <c r="E2" s="5" t="s">
        <v>407</v>
      </c>
      <c r="F2" s="4" t="s">
        <v>478</v>
      </c>
      <c r="G2" s="4" t="s">
        <v>436</v>
      </c>
      <c r="H2" s="22" t="s">
        <v>437</v>
      </c>
      <c r="I2" s="25" t="s">
        <v>439</v>
      </c>
    </row>
    <row r="3" s="1" customFormat="1" ht="16.5" spans="1:9">
      <c r="A3" s="4"/>
      <c r="B3" s="23"/>
      <c r="C3" s="23"/>
      <c r="D3" s="23"/>
      <c r="E3" s="23"/>
      <c r="F3" s="4" t="s">
        <v>479</v>
      </c>
      <c r="G3" s="4" t="s">
        <v>440</v>
      </c>
      <c r="H3" s="24"/>
      <c r="I3" s="26"/>
    </row>
    <row r="4" spans="1:9">
      <c r="A4" s="6">
        <v>1</v>
      </c>
      <c r="B4" s="6" t="s">
        <v>480</v>
      </c>
      <c r="C4" s="10" t="s">
        <v>481</v>
      </c>
      <c r="D4" s="9" t="s">
        <v>117</v>
      </c>
      <c r="E4" s="7" t="s">
        <v>61</v>
      </c>
      <c r="F4" s="10">
        <v>-1</v>
      </c>
      <c r="G4" s="10">
        <v>-0.8</v>
      </c>
      <c r="H4" s="10">
        <v>1.8</v>
      </c>
      <c r="I4" s="10" t="s">
        <v>425</v>
      </c>
    </row>
    <row r="5" spans="1:9">
      <c r="A5" s="6">
        <v>1</v>
      </c>
      <c r="B5" s="6" t="s">
        <v>480</v>
      </c>
      <c r="C5" s="10" t="s">
        <v>481</v>
      </c>
      <c r="D5" s="9" t="s">
        <v>119</v>
      </c>
      <c r="E5" s="7" t="s">
        <v>61</v>
      </c>
      <c r="F5" s="10">
        <v>-0.8</v>
      </c>
      <c r="G5" s="10">
        <v>-0.8</v>
      </c>
      <c r="H5" s="10">
        <v>1.6</v>
      </c>
      <c r="I5" s="10" t="s">
        <v>425</v>
      </c>
    </row>
    <row r="6" spans="1:9">
      <c r="A6" s="6">
        <v>1</v>
      </c>
      <c r="B6" s="6" t="s">
        <v>480</v>
      </c>
      <c r="C6" s="10" t="s">
        <v>481</v>
      </c>
      <c r="D6" s="9" t="s">
        <v>120</v>
      </c>
      <c r="E6" s="7" t="s">
        <v>61</v>
      </c>
      <c r="F6" s="10">
        <v>-1</v>
      </c>
      <c r="G6" s="10">
        <v>-0.8</v>
      </c>
      <c r="H6" s="10">
        <v>1.8</v>
      </c>
      <c r="I6" s="10" t="s">
        <v>425</v>
      </c>
    </row>
    <row r="7" spans="1:9">
      <c r="A7" s="12"/>
      <c r="B7" s="12"/>
      <c r="C7" s="12"/>
      <c r="D7" s="12"/>
      <c r="E7" s="12"/>
      <c r="F7" s="12"/>
      <c r="G7" s="12"/>
      <c r="H7" s="12"/>
      <c r="I7" s="12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="2" customFormat="1" ht="18.75" spans="1:9">
      <c r="A9" s="13" t="s">
        <v>482</v>
      </c>
      <c r="B9" s="14"/>
      <c r="C9" s="14"/>
      <c r="D9" s="15"/>
      <c r="E9" s="16"/>
      <c r="F9" s="13" t="s">
        <v>483</v>
      </c>
      <c r="G9" s="14"/>
      <c r="H9" s="15"/>
      <c r="I9" s="21"/>
    </row>
    <row r="10" ht="32" customHeight="1" spans="1:9">
      <c r="A10" s="18" t="s">
        <v>484</v>
      </c>
      <c r="B10" s="18"/>
      <c r="C10" s="19"/>
      <c r="D10" s="19"/>
      <c r="E10" s="19"/>
      <c r="F10" s="19"/>
      <c r="G10" s="19"/>
      <c r="H10" s="19"/>
      <c r="I10" s="19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83" t="s">
        <v>35</v>
      </c>
      <c r="C2" s="384"/>
      <c r="D2" s="384"/>
      <c r="E2" s="384"/>
      <c r="F2" s="384"/>
      <c r="G2" s="384"/>
      <c r="H2" s="384"/>
      <c r="I2" s="398"/>
    </row>
    <row r="3" ht="28" customHeight="1" spans="2:9">
      <c r="B3" s="385"/>
      <c r="C3" s="386"/>
      <c r="D3" s="387" t="s">
        <v>36</v>
      </c>
      <c r="E3" s="388"/>
      <c r="F3" s="389" t="s">
        <v>37</v>
      </c>
      <c r="G3" s="390"/>
      <c r="H3" s="387" t="s">
        <v>38</v>
      </c>
      <c r="I3" s="399"/>
    </row>
    <row r="4" ht="28" customHeight="1" spans="2:9">
      <c r="B4" s="385" t="s">
        <v>39</v>
      </c>
      <c r="C4" s="386" t="s">
        <v>40</v>
      </c>
      <c r="D4" s="386" t="s">
        <v>41</v>
      </c>
      <c r="E4" s="386" t="s">
        <v>42</v>
      </c>
      <c r="F4" s="391" t="s">
        <v>41</v>
      </c>
      <c r="G4" s="391" t="s">
        <v>42</v>
      </c>
      <c r="H4" s="386" t="s">
        <v>41</v>
      </c>
      <c r="I4" s="400" t="s">
        <v>42</v>
      </c>
    </row>
    <row r="5" ht="28" customHeight="1" spans="2:9">
      <c r="B5" s="392" t="s">
        <v>43</v>
      </c>
      <c r="C5" s="12">
        <v>13</v>
      </c>
      <c r="D5" s="12">
        <v>0</v>
      </c>
      <c r="E5" s="12">
        <v>1</v>
      </c>
      <c r="F5" s="393">
        <v>0</v>
      </c>
      <c r="G5" s="393">
        <v>1</v>
      </c>
      <c r="H5" s="12">
        <v>1</v>
      </c>
      <c r="I5" s="401">
        <v>2</v>
      </c>
    </row>
    <row r="6" ht="28" customHeight="1" spans="2:9">
      <c r="B6" s="392" t="s">
        <v>44</v>
      </c>
      <c r="C6" s="12">
        <v>20</v>
      </c>
      <c r="D6" s="12">
        <v>0</v>
      </c>
      <c r="E6" s="12">
        <v>1</v>
      </c>
      <c r="F6" s="393">
        <v>1</v>
      </c>
      <c r="G6" s="393">
        <v>2</v>
      </c>
      <c r="H6" s="12">
        <v>2</v>
      </c>
      <c r="I6" s="401">
        <v>3</v>
      </c>
    </row>
    <row r="7" ht="28" customHeight="1" spans="2:9">
      <c r="B7" s="392" t="s">
        <v>45</v>
      </c>
      <c r="C7" s="12">
        <v>32</v>
      </c>
      <c r="D7" s="12">
        <v>0</v>
      </c>
      <c r="E7" s="12">
        <v>1</v>
      </c>
      <c r="F7" s="393">
        <v>2</v>
      </c>
      <c r="G7" s="393">
        <v>3</v>
      </c>
      <c r="H7" s="12">
        <v>3</v>
      </c>
      <c r="I7" s="401">
        <v>4</v>
      </c>
    </row>
    <row r="8" ht="28" customHeight="1" spans="2:9">
      <c r="B8" s="392" t="s">
        <v>46</v>
      </c>
      <c r="C8" s="12">
        <v>50</v>
      </c>
      <c r="D8" s="12">
        <v>1</v>
      </c>
      <c r="E8" s="12">
        <v>2</v>
      </c>
      <c r="F8" s="393">
        <v>3</v>
      </c>
      <c r="G8" s="393">
        <v>4</v>
      </c>
      <c r="H8" s="12">
        <v>5</v>
      </c>
      <c r="I8" s="401">
        <v>6</v>
      </c>
    </row>
    <row r="9" ht="28" customHeight="1" spans="2:9">
      <c r="B9" s="392" t="s">
        <v>47</v>
      </c>
      <c r="C9" s="12">
        <v>80</v>
      </c>
      <c r="D9" s="12">
        <v>2</v>
      </c>
      <c r="E9" s="12">
        <v>3</v>
      </c>
      <c r="F9" s="393">
        <v>5</v>
      </c>
      <c r="G9" s="393">
        <v>6</v>
      </c>
      <c r="H9" s="12">
        <v>7</v>
      </c>
      <c r="I9" s="401">
        <v>8</v>
      </c>
    </row>
    <row r="10" ht="28" customHeight="1" spans="2:9">
      <c r="B10" s="392" t="s">
        <v>48</v>
      </c>
      <c r="C10" s="12">
        <v>125</v>
      </c>
      <c r="D10" s="12">
        <v>3</v>
      </c>
      <c r="E10" s="12">
        <v>4</v>
      </c>
      <c r="F10" s="393">
        <v>7</v>
      </c>
      <c r="G10" s="393">
        <v>8</v>
      </c>
      <c r="H10" s="12">
        <v>10</v>
      </c>
      <c r="I10" s="401">
        <v>11</v>
      </c>
    </row>
    <row r="11" ht="28" customHeight="1" spans="2:9">
      <c r="B11" s="392" t="s">
        <v>49</v>
      </c>
      <c r="C11" s="12">
        <v>200</v>
      </c>
      <c r="D11" s="12">
        <v>5</v>
      </c>
      <c r="E11" s="12">
        <v>6</v>
      </c>
      <c r="F11" s="393">
        <v>10</v>
      </c>
      <c r="G11" s="393">
        <v>11</v>
      </c>
      <c r="H11" s="12">
        <v>14</v>
      </c>
      <c r="I11" s="401">
        <v>15</v>
      </c>
    </row>
    <row r="12" ht="28" customHeight="1" spans="2:9">
      <c r="B12" s="394" t="s">
        <v>50</v>
      </c>
      <c r="C12" s="395">
        <v>315</v>
      </c>
      <c r="D12" s="395">
        <v>7</v>
      </c>
      <c r="E12" s="395">
        <v>8</v>
      </c>
      <c r="F12" s="396">
        <v>14</v>
      </c>
      <c r="G12" s="396">
        <v>15</v>
      </c>
      <c r="H12" s="395">
        <v>21</v>
      </c>
      <c r="I12" s="402">
        <v>22</v>
      </c>
    </row>
    <row r="14" spans="2:4">
      <c r="B14" s="397" t="s">
        <v>51</v>
      </c>
      <c r="C14" s="397"/>
      <c r="D14" s="39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3"/>
  <sheetViews>
    <sheetView workbookViewId="0">
      <selection activeCell="E24" sqref="E24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8" width="18.75" customWidth="1"/>
    <col min="9" max="9" width="14" customWidth="1"/>
    <col min="10" max="10" width="11.5" customWidth="1"/>
  </cols>
  <sheetData>
    <row r="1" ht="29.25" spans="1:10">
      <c r="A1" s="3" t="s">
        <v>485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449</v>
      </c>
      <c r="B2" s="5" t="s">
        <v>408</v>
      </c>
      <c r="C2" s="5" t="s">
        <v>404</v>
      </c>
      <c r="D2" s="5" t="s">
        <v>405</v>
      </c>
      <c r="E2" s="5" t="s">
        <v>406</v>
      </c>
      <c r="F2" s="5" t="s">
        <v>407</v>
      </c>
      <c r="G2" s="4" t="s">
        <v>486</v>
      </c>
      <c r="H2" s="4" t="s">
        <v>487</v>
      </c>
      <c r="I2" s="4" t="s">
        <v>488</v>
      </c>
      <c r="J2" s="4" t="s">
        <v>489</v>
      </c>
      <c r="K2" s="5" t="s">
        <v>455</v>
      </c>
      <c r="L2" s="5" t="s">
        <v>417</v>
      </c>
    </row>
    <row r="3" spans="1:12">
      <c r="A3" s="6" t="s">
        <v>457</v>
      </c>
      <c r="B3" s="7" t="s">
        <v>423</v>
      </c>
      <c r="C3" s="8" t="s">
        <v>426</v>
      </c>
      <c r="D3" s="7" t="s">
        <v>420</v>
      </c>
      <c r="E3" s="9" t="s">
        <v>117</v>
      </c>
      <c r="F3" s="7" t="s">
        <v>422</v>
      </c>
      <c r="G3" s="10" t="s">
        <v>490</v>
      </c>
      <c r="H3" s="10" t="s">
        <v>491</v>
      </c>
      <c r="I3" s="20"/>
      <c r="J3" s="20"/>
      <c r="K3" s="10" t="s">
        <v>424</v>
      </c>
      <c r="L3" s="10" t="s">
        <v>425</v>
      </c>
    </row>
    <row r="4" spans="1:12">
      <c r="A4" s="6" t="s">
        <v>492</v>
      </c>
      <c r="B4" s="7" t="s">
        <v>423</v>
      </c>
      <c r="C4" s="8" t="s">
        <v>419</v>
      </c>
      <c r="D4" s="7" t="s">
        <v>420</v>
      </c>
      <c r="E4" s="9" t="s">
        <v>119</v>
      </c>
      <c r="F4" s="7" t="s">
        <v>422</v>
      </c>
      <c r="G4" s="10" t="s">
        <v>490</v>
      </c>
      <c r="H4" s="10" t="s">
        <v>491</v>
      </c>
      <c r="I4" s="20"/>
      <c r="J4" s="20"/>
      <c r="K4" s="10" t="s">
        <v>424</v>
      </c>
      <c r="L4" s="10" t="s">
        <v>425</v>
      </c>
    </row>
    <row r="5" spans="1:12">
      <c r="A5" s="6" t="s">
        <v>493</v>
      </c>
      <c r="B5" s="7" t="s">
        <v>423</v>
      </c>
      <c r="C5" s="11" t="s">
        <v>428</v>
      </c>
      <c r="D5" s="7" t="s">
        <v>420</v>
      </c>
      <c r="E5" s="9" t="s">
        <v>120</v>
      </c>
      <c r="F5" s="7" t="s">
        <v>422</v>
      </c>
      <c r="G5" s="10" t="s">
        <v>490</v>
      </c>
      <c r="H5" s="10" t="s">
        <v>491</v>
      </c>
      <c r="I5" s="20"/>
      <c r="J5" s="20"/>
      <c r="K5" s="10" t="s">
        <v>424</v>
      </c>
      <c r="L5" s="10" t="s">
        <v>425</v>
      </c>
    </row>
    <row r="6" spans="1:12">
      <c r="A6" s="6" t="s">
        <v>494</v>
      </c>
      <c r="B6" s="7" t="s">
        <v>423</v>
      </c>
      <c r="C6" s="8" t="s">
        <v>426</v>
      </c>
      <c r="D6" s="7" t="s">
        <v>420</v>
      </c>
      <c r="E6" s="9" t="s">
        <v>117</v>
      </c>
      <c r="F6" s="7" t="s">
        <v>422</v>
      </c>
      <c r="G6" s="10" t="s">
        <v>495</v>
      </c>
      <c r="H6" s="10" t="s">
        <v>496</v>
      </c>
      <c r="I6" s="20"/>
      <c r="J6" s="20"/>
      <c r="K6" s="10" t="s">
        <v>424</v>
      </c>
      <c r="L6" s="10" t="s">
        <v>425</v>
      </c>
    </row>
    <row r="7" spans="1:12">
      <c r="A7" s="6" t="s">
        <v>497</v>
      </c>
      <c r="B7" s="7" t="s">
        <v>423</v>
      </c>
      <c r="C7" s="8" t="s">
        <v>419</v>
      </c>
      <c r="D7" s="7" t="s">
        <v>420</v>
      </c>
      <c r="E7" s="9" t="s">
        <v>119</v>
      </c>
      <c r="F7" s="7" t="s">
        <v>422</v>
      </c>
      <c r="G7" s="10" t="s">
        <v>495</v>
      </c>
      <c r="H7" s="10" t="s">
        <v>496</v>
      </c>
      <c r="I7" s="20"/>
      <c r="J7" s="20"/>
      <c r="K7" s="10" t="s">
        <v>424</v>
      </c>
      <c r="L7" s="10" t="s">
        <v>425</v>
      </c>
    </row>
    <row r="8" spans="1:12">
      <c r="A8" s="6" t="s">
        <v>498</v>
      </c>
      <c r="B8" s="7" t="s">
        <v>423</v>
      </c>
      <c r="C8" s="11" t="s">
        <v>428</v>
      </c>
      <c r="D8" s="7" t="s">
        <v>420</v>
      </c>
      <c r="E8" s="9" t="s">
        <v>120</v>
      </c>
      <c r="F8" s="7" t="s">
        <v>422</v>
      </c>
      <c r="G8" s="10" t="s">
        <v>495</v>
      </c>
      <c r="H8" s="10" t="s">
        <v>496</v>
      </c>
      <c r="I8" s="20"/>
      <c r="J8" s="20"/>
      <c r="K8" s="10" t="s">
        <v>424</v>
      </c>
      <c r="L8" s="10" t="s">
        <v>425</v>
      </c>
    </row>
    <row r="9" spans="1:12">
      <c r="A9" s="6"/>
      <c r="B9" s="7"/>
      <c r="C9" s="8"/>
      <c r="D9" s="7"/>
      <c r="E9" s="7"/>
      <c r="F9" s="7"/>
      <c r="G9" s="10"/>
      <c r="H9" s="10"/>
      <c r="I9" s="12"/>
      <c r="J9" s="12"/>
      <c r="K9" s="10"/>
      <c r="L9" s="10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="2" customFormat="1" ht="18.75" spans="1:12">
      <c r="A12" s="13" t="s">
        <v>499</v>
      </c>
      <c r="B12" s="14"/>
      <c r="C12" s="14"/>
      <c r="D12" s="14"/>
      <c r="E12" s="15"/>
      <c r="F12" s="16"/>
      <c r="G12" s="17"/>
      <c r="H12" s="13" t="s">
        <v>500</v>
      </c>
      <c r="I12" s="14"/>
      <c r="J12" s="14"/>
      <c r="K12" s="14"/>
      <c r="L12" s="21"/>
    </row>
    <row r="13" ht="67" customHeight="1" spans="1:12">
      <c r="A13" s="18" t="s">
        <v>501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F4" sqref="F4:G4"/>
    </sheetView>
  </sheetViews>
  <sheetFormatPr defaultColWidth="10.3333333333333" defaultRowHeight="16.5" customHeight="1"/>
  <cols>
    <col min="1" max="1" width="11.0833333333333" style="181" customWidth="1"/>
    <col min="2" max="9" width="10.3333333333333" style="181"/>
    <col min="10" max="10" width="8.83333333333333" style="181" customWidth="1"/>
    <col min="11" max="11" width="12" style="181" customWidth="1"/>
    <col min="12" max="16384" width="10.3333333333333" style="181"/>
  </cols>
  <sheetData>
    <row r="1" ht="21" spans="1:11">
      <c r="A1" s="311" t="s">
        <v>52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ht="15" spans="1:11">
      <c r="A2" s="183" t="s">
        <v>53</v>
      </c>
      <c r="B2" s="95"/>
      <c r="C2" s="95"/>
      <c r="D2" s="184" t="s">
        <v>54</v>
      </c>
      <c r="E2" s="184"/>
      <c r="F2" s="95" t="s">
        <v>55</v>
      </c>
      <c r="G2" s="95"/>
      <c r="H2" s="185" t="s">
        <v>56</v>
      </c>
      <c r="I2" s="268" t="s">
        <v>55</v>
      </c>
      <c r="J2" s="268"/>
      <c r="K2" s="269"/>
    </row>
    <row r="3" ht="14.25" spans="1:11">
      <c r="A3" s="186" t="s">
        <v>57</v>
      </c>
      <c r="B3" s="187"/>
      <c r="C3" s="188"/>
      <c r="D3" s="189" t="s">
        <v>58</v>
      </c>
      <c r="E3" s="190"/>
      <c r="F3" s="190"/>
      <c r="G3" s="191"/>
      <c r="H3" s="189" t="s">
        <v>59</v>
      </c>
      <c r="I3" s="190"/>
      <c r="J3" s="190"/>
      <c r="K3" s="191"/>
    </row>
    <row r="4" ht="14.25" spans="1:11">
      <c r="A4" s="192" t="s">
        <v>60</v>
      </c>
      <c r="B4" s="193" t="s">
        <v>61</v>
      </c>
      <c r="C4" s="194"/>
      <c r="D4" s="192" t="s">
        <v>62</v>
      </c>
      <c r="E4" s="195"/>
      <c r="F4" s="196" t="s">
        <v>63</v>
      </c>
      <c r="G4" s="197"/>
      <c r="H4" s="192" t="s">
        <v>64</v>
      </c>
      <c r="I4" s="195"/>
      <c r="J4" s="221" t="s">
        <v>65</v>
      </c>
      <c r="K4" s="270" t="s">
        <v>66</v>
      </c>
    </row>
    <row r="5" ht="14.25" spans="1:11">
      <c r="A5" s="198" t="s">
        <v>67</v>
      </c>
      <c r="B5" s="193" t="s">
        <v>68</v>
      </c>
      <c r="C5" s="194"/>
      <c r="D5" s="192" t="s">
        <v>69</v>
      </c>
      <c r="E5" s="195"/>
      <c r="F5" s="196">
        <v>45988</v>
      </c>
      <c r="G5" s="197"/>
      <c r="H5" s="192" t="s">
        <v>70</v>
      </c>
      <c r="I5" s="195"/>
      <c r="J5" s="221" t="s">
        <v>65</v>
      </c>
      <c r="K5" s="270" t="s">
        <v>66</v>
      </c>
    </row>
    <row r="6" ht="14.25" spans="1:11">
      <c r="A6" s="192" t="s">
        <v>71</v>
      </c>
      <c r="B6" s="201">
        <v>3</v>
      </c>
      <c r="C6" s="202">
        <v>6</v>
      </c>
      <c r="D6" s="198" t="s">
        <v>72</v>
      </c>
      <c r="E6" s="223"/>
      <c r="F6" s="196">
        <v>46011</v>
      </c>
      <c r="G6" s="197"/>
      <c r="H6" s="192" t="s">
        <v>73</v>
      </c>
      <c r="I6" s="195"/>
      <c r="J6" s="221" t="s">
        <v>65</v>
      </c>
      <c r="K6" s="270" t="s">
        <v>66</v>
      </c>
    </row>
    <row r="7" ht="14.25" spans="1:11">
      <c r="A7" s="192" t="s">
        <v>74</v>
      </c>
      <c r="B7" s="204" t="s">
        <v>75</v>
      </c>
      <c r="C7" s="205"/>
      <c r="D7" s="198" t="s">
        <v>76</v>
      </c>
      <c r="E7" s="222"/>
      <c r="F7" s="196">
        <v>46016</v>
      </c>
      <c r="G7" s="197"/>
      <c r="H7" s="192" t="s">
        <v>77</v>
      </c>
      <c r="I7" s="195"/>
      <c r="J7" s="221" t="s">
        <v>65</v>
      </c>
      <c r="K7" s="270" t="s">
        <v>66</v>
      </c>
    </row>
    <row r="8" ht="15" spans="1:11">
      <c r="A8" s="207" t="s">
        <v>78</v>
      </c>
      <c r="B8" s="208" t="s">
        <v>79</v>
      </c>
      <c r="C8" s="209"/>
      <c r="D8" s="210" t="s">
        <v>80</v>
      </c>
      <c r="E8" s="211"/>
      <c r="F8" s="212">
        <v>46017</v>
      </c>
      <c r="G8" s="213"/>
      <c r="H8" s="210" t="s">
        <v>81</v>
      </c>
      <c r="I8" s="211"/>
      <c r="J8" s="228" t="s">
        <v>65</v>
      </c>
      <c r="K8" s="279" t="s">
        <v>66</v>
      </c>
    </row>
    <row r="9" ht="15" spans="1:11">
      <c r="A9" s="312" t="s">
        <v>82</v>
      </c>
      <c r="B9" s="313"/>
      <c r="C9" s="313"/>
      <c r="D9" s="313"/>
      <c r="E9" s="313"/>
      <c r="F9" s="313"/>
      <c r="G9" s="313"/>
      <c r="H9" s="313"/>
      <c r="I9" s="313"/>
      <c r="J9" s="313"/>
      <c r="K9" s="363"/>
    </row>
    <row r="10" ht="15" spans="1:11">
      <c r="A10" s="314" t="s">
        <v>83</v>
      </c>
      <c r="B10" s="315"/>
      <c r="C10" s="315"/>
      <c r="D10" s="315"/>
      <c r="E10" s="315"/>
      <c r="F10" s="315"/>
      <c r="G10" s="315"/>
      <c r="H10" s="315"/>
      <c r="I10" s="315"/>
      <c r="J10" s="315"/>
      <c r="K10" s="364"/>
    </row>
    <row r="11" ht="14.25" spans="1:11">
      <c r="A11" s="316" t="s">
        <v>84</v>
      </c>
      <c r="B11" s="317" t="s">
        <v>85</v>
      </c>
      <c r="C11" s="318" t="s">
        <v>86</v>
      </c>
      <c r="D11" s="319"/>
      <c r="E11" s="320" t="s">
        <v>87</v>
      </c>
      <c r="F11" s="317" t="s">
        <v>85</v>
      </c>
      <c r="G11" s="318" t="s">
        <v>86</v>
      </c>
      <c r="H11" s="318" t="s">
        <v>88</v>
      </c>
      <c r="I11" s="320" t="s">
        <v>89</v>
      </c>
      <c r="J11" s="317" t="s">
        <v>85</v>
      </c>
      <c r="K11" s="365" t="s">
        <v>86</v>
      </c>
    </row>
    <row r="12" ht="14.25" spans="1:11">
      <c r="A12" s="198" t="s">
        <v>90</v>
      </c>
      <c r="B12" s="220" t="s">
        <v>85</v>
      </c>
      <c r="C12" s="221" t="s">
        <v>86</v>
      </c>
      <c r="D12" s="222"/>
      <c r="E12" s="223" t="s">
        <v>91</v>
      </c>
      <c r="F12" s="220" t="s">
        <v>85</v>
      </c>
      <c r="G12" s="221" t="s">
        <v>86</v>
      </c>
      <c r="H12" s="221" t="s">
        <v>88</v>
      </c>
      <c r="I12" s="223" t="s">
        <v>92</v>
      </c>
      <c r="J12" s="220" t="s">
        <v>85</v>
      </c>
      <c r="K12" s="270" t="s">
        <v>86</v>
      </c>
    </row>
    <row r="13" ht="14.25" spans="1:11">
      <c r="A13" s="198" t="s">
        <v>93</v>
      </c>
      <c r="B13" s="220" t="s">
        <v>85</v>
      </c>
      <c r="C13" s="221" t="s">
        <v>86</v>
      </c>
      <c r="D13" s="222"/>
      <c r="E13" s="223" t="s">
        <v>94</v>
      </c>
      <c r="F13" s="221" t="s">
        <v>95</v>
      </c>
      <c r="G13" s="221" t="s">
        <v>96</v>
      </c>
      <c r="H13" s="221" t="s">
        <v>88</v>
      </c>
      <c r="I13" s="223" t="s">
        <v>97</v>
      </c>
      <c r="J13" s="220" t="s">
        <v>85</v>
      </c>
      <c r="K13" s="270" t="s">
        <v>86</v>
      </c>
    </row>
    <row r="14" ht="15" spans="1:11">
      <c r="A14" s="210" t="s">
        <v>98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72"/>
    </row>
    <row r="15" ht="15" spans="1:11">
      <c r="A15" s="314" t="s">
        <v>99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64"/>
    </row>
    <row r="16" ht="14.25" spans="1:11">
      <c r="A16" s="321" t="s">
        <v>100</v>
      </c>
      <c r="B16" s="318" t="s">
        <v>95</v>
      </c>
      <c r="C16" s="318" t="s">
        <v>96</v>
      </c>
      <c r="D16" s="322"/>
      <c r="E16" s="323" t="s">
        <v>101</v>
      </c>
      <c r="F16" s="318" t="s">
        <v>95</v>
      </c>
      <c r="G16" s="318" t="s">
        <v>96</v>
      </c>
      <c r="H16" s="324"/>
      <c r="I16" s="323" t="s">
        <v>102</v>
      </c>
      <c r="J16" s="318" t="s">
        <v>95</v>
      </c>
      <c r="K16" s="365" t="s">
        <v>96</v>
      </c>
    </row>
    <row r="17" customHeight="1" spans="1:22">
      <c r="A17" s="203" t="s">
        <v>103</v>
      </c>
      <c r="B17" s="221" t="s">
        <v>95</v>
      </c>
      <c r="C17" s="221" t="s">
        <v>96</v>
      </c>
      <c r="D17" s="325"/>
      <c r="E17" s="244" t="s">
        <v>104</v>
      </c>
      <c r="F17" s="221" t="s">
        <v>95</v>
      </c>
      <c r="G17" s="221" t="s">
        <v>96</v>
      </c>
      <c r="H17" s="326"/>
      <c r="I17" s="244" t="s">
        <v>105</v>
      </c>
      <c r="J17" s="221" t="s">
        <v>95</v>
      </c>
      <c r="K17" s="270" t="s">
        <v>96</v>
      </c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</row>
    <row r="18" ht="18" customHeight="1" spans="1:11">
      <c r="A18" s="327" t="s">
        <v>106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67"/>
    </row>
    <row r="19" s="310" customFormat="1" ht="18" customHeight="1" spans="1:11">
      <c r="A19" s="314" t="s">
        <v>107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64"/>
    </row>
    <row r="20" customHeight="1" spans="1:11">
      <c r="A20" s="329" t="s">
        <v>108</v>
      </c>
      <c r="B20" s="330"/>
      <c r="C20" s="330"/>
      <c r="D20" s="330"/>
      <c r="E20" s="330"/>
      <c r="F20" s="330"/>
      <c r="G20" s="330"/>
      <c r="H20" s="330"/>
      <c r="I20" s="330"/>
      <c r="J20" s="330"/>
      <c r="K20" s="368"/>
    </row>
    <row r="21" ht="21.75" customHeight="1" spans="1:11">
      <c r="A21" s="331" t="s">
        <v>109</v>
      </c>
      <c r="B21" s="332" t="s">
        <v>110</v>
      </c>
      <c r="C21" s="332" t="s">
        <v>111</v>
      </c>
      <c r="D21" s="332" t="s">
        <v>112</v>
      </c>
      <c r="E21" s="332" t="s">
        <v>113</v>
      </c>
      <c r="F21" s="332" t="s">
        <v>114</v>
      </c>
      <c r="G21" s="332" t="s">
        <v>115</v>
      </c>
      <c r="H21" s="244"/>
      <c r="I21" s="244"/>
      <c r="J21" s="244"/>
      <c r="K21" s="282" t="s">
        <v>116</v>
      </c>
    </row>
    <row r="22" customHeight="1" spans="1:11">
      <c r="A22" s="9" t="s">
        <v>117</v>
      </c>
      <c r="B22" s="333">
        <v>1</v>
      </c>
      <c r="C22" s="333">
        <v>1</v>
      </c>
      <c r="D22" s="333">
        <v>1</v>
      </c>
      <c r="E22" s="333">
        <v>1</v>
      </c>
      <c r="F22" s="333">
        <v>1</v>
      </c>
      <c r="G22" s="333">
        <v>1</v>
      </c>
      <c r="H22" s="334"/>
      <c r="I22" s="334"/>
      <c r="J22" s="334"/>
      <c r="K22" s="369" t="s">
        <v>118</v>
      </c>
    </row>
    <row r="23" customHeight="1" spans="1:11">
      <c r="A23" s="9" t="s">
        <v>119</v>
      </c>
      <c r="B23" s="333">
        <v>1</v>
      </c>
      <c r="C23" s="333">
        <v>1</v>
      </c>
      <c r="D23" s="333">
        <v>1</v>
      </c>
      <c r="E23" s="333">
        <v>1</v>
      </c>
      <c r="F23" s="333">
        <v>1</v>
      </c>
      <c r="G23" s="333">
        <v>1</v>
      </c>
      <c r="H23" s="334"/>
      <c r="I23" s="334"/>
      <c r="J23" s="334"/>
      <c r="K23" s="369" t="s">
        <v>118</v>
      </c>
    </row>
    <row r="24" customHeight="1" spans="1:11">
      <c r="A24" s="9" t="s">
        <v>120</v>
      </c>
      <c r="B24" s="333">
        <v>1</v>
      </c>
      <c r="C24" s="333">
        <v>1</v>
      </c>
      <c r="D24" s="333">
        <v>1</v>
      </c>
      <c r="E24" s="333">
        <v>1</v>
      </c>
      <c r="F24" s="333">
        <v>1</v>
      </c>
      <c r="G24" s="333">
        <v>1</v>
      </c>
      <c r="H24" s="334"/>
      <c r="I24" s="334"/>
      <c r="J24" s="334"/>
      <c r="K24" s="369" t="s">
        <v>118</v>
      </c>
    </row>
    <row r="25" customHeight="1" spans="1:11">
      <c r="A25" s="9"/>
      <c r="B25" s="333"/>
      <c r="C25" s="333"/>
      <c r="D25" s="333"/>
      <c r="E25" s="333"/>
      <c r="F25" s="333"/>
      <c r="G25" s="333"/>
      <c r="H25" s="334"/>
      <c r="I25" s="334"/>
      <c r="J25" s="334"/>
      <c r="K25" s="369"/>
    </row>
    <row r="26" customHeight="1" spans="1:11">
      <c r="A26" s="335"/>
      <c r="B26" s="334"/>
      <c r="C26" s="334"/>
      <c r="D26" s="334"/>
      <c r="E26" s="334"/>
      <c r="F26" s="334"/>
      <c r="G26" s="334"/>
      <c r="H26" s="334"/>
      <c r="I26" s="334"/>
      <c r="J26" s="334"/>
      <c r="K26" s="370"/>
    </row>
    <row r="27" customHeight="1" spans="1:11">
      <c r="A27" s="336"/>
      <c r="B27" s="334"/>
      <c r="C27" s="334"/>
      <c r="D27" s="334"/>
      <c r="E27" s="334"/>
      <c r="F27" s="334"/>
      <c r="G27" s="334"/>
      <c r="H27" s="334"/>
      <c r="I27" s="334"/>
      <c r="J27" s="334"/>
      <c r="K27" s="370"/>
    </row>
    <row r="28" customHeight="1" spans="1:11">
      <c r="A28" s="336"/>
      <c r="B28" s="334"/>
      <c r="C28" s="334"/>
      <c r="D28" s="334"/>
      <c r="E28" s="334"/>
      <c r="F28" s="334"/>
      <c r="G28" s="334"/>
      <c r="H28" s="334"/>
      <c r="I28" s="334"/>
      <c r="J28" s="334"/>
      <c r="K28" s="370"/>
    </row>
    <row r="29" ht="18" customHeight="1" spans="1:11">
      <c r="A29" s="337" t="s">
        <v>121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71"/>
    </row>
    <row r="30" ht="18.75" customHeight="1" spans="1:11">
      <c r="A30" s="339" t="s">
        <v>122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72"/>
    </row>
    <row r="31" ht="18.75" customHeight="1" spans="1:11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73"/>
    </row>
    <row r="32" ht="18" customHeight="1" spans="1:11">
      <c r="A32" s="337" t="s">
        <v>123</v>
      </c>
      <c r="B32" s="338"/>
      <c r="C32" s="338"/>
      <c r="D32" s="338"/>
      <c r="E32" s="338"/>
      <c r="F32" s="338"/>
      <c r="G32" s="338"/>
      <c r="H32" s="338"/>
      <c r="I32" s="338"/>
      <c r="J32" s="338"/>
      <c r="K32" s="371"/>
    </row>
    <row r="33" ht="14.25" spans="1:11">
      <c r="A33" s="343" t="s">
        <v>124</v>
      </c>
      <c r="B33" s="344"/>
      <c r="C33" s="344"/>
      <c r="D33" s="344"/>
      <c r="E33" s="344"/>
      <c r="F33" s="344"/>
      <c r="G33" s="344"/>
      <c r="H33" s="344"/>
      <c r="I33" s="344"/>
      <c r="J33" s="344"/>
      <c r="K33" s="374"/>
    </row>
    <row r="34" ht="15" spans="1:11">
      <c r="A34" s="107" t="s">
        <v>125</v>
      </c>
      <c r="B34" s="109"/>
      <c r="C34" s="221" t="s">
        <v>65</v>
      </c>
      <c r="D34" s="221" t="s">
        <v>66</v>
      </c>
      <c r="E34" s="345" t="s">
        <v>126</v>
      </c>
      <c r="F34" s="346"/>
      <c r="G34" s="346"/>
      <c r="H34" s="346"/>
      <c r="I34" s="346"/>
      <c r="J34" s="346"/>
      <c r="K34" s="375"/>
    </row>
    <row r="35" ht="15" spans="1:11">
      <c r="A35" s="347" t="s">
        <v>127</v>
      </c>
      <c r="B35" s="347"/>
      <c r="C35" s="347"/>
      <c r="D35" s="347"/>
      <c r="E35" s="347"/>
      <c r="F35" s="347"/>
      <c r="G35" s="347"/>
      <c r="H35" s="347"/>
      <c r="I35" s="347"/>
      <c r="J35" s="347"/>
      <c r="K35" s="347"/>
    </row>
    <row r="36" ht="14.25" spans="1:11">
      <c r="A36" s="348" t="s">
        <v>128</v>
      </c>
      <c r="B36" s="349"/>
      <c r="C36" s="349"/>
      <c r="D36" s="349"/>
      <c r="E36" s="349"/>
      <c r="F36" s="349"/>
      <c r="G36" s="349"/>
      <c r="H36" s="349"/>
      <c r="I36" s="349"/>
      <c r="J36" s="349"/>
      <c r="K36" s="376"/>
    </row>
    <row r="37" ht="14.25" spans="1:11">
      <c r="A37" s="348" t="s">
        <v>129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76"/>
    </row>
    <row r="38" ht="14.25" spans="1:11">
      <c r="A38" s="348" t="s">
        <v>130</v>
      </c>
      <c r="B38" s="350"/>
      <c r="C38" s="350"/>
      <c r="D38" s="350"/>
      <c r="E38" s="350"/>
      <c r="F38" s="350"/>
      <c r="G38" s="350"/>
      <c r="H38" s="350"/>
      <c r="I38" s="350"/>
      <c r="J38" s="350"/>
      <c r="K38" s="377"/>
    </row>
    <row r="39" ht="14.25" spans="1:11">
      <c r="A39" s="351" t="s">
        <v>131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85"/>
    </row>
    <row r="40" ht="14.25" spans="1:11">
      <c r="A40" s="351" t="s">
        <v>132</v>
      </c>
      <c r="B40" s="252"/>
      <c r="C40" s="252"/>
      <c r="D40" s="252"/>
      <c r="E40" s="252"/>
      <c r="F40" s="252"/>
      <c r="G40" s="252"/>
      <c r="H40" s="252"/>
      <c r="I40" s="252"/>
      <c r="J40" s="252"/>
      <c r="K40" s="285"/>
    </row>
    <row r="41" ht="14.25" spans="1:11">
      <c r="A41" s="351"/>
      <c r="B41" s="252"/>
      <c r="C41" s="252"/>
      <c r="D41" s="252"/>
      <c r="E41" s="252"/>
      <c r="F41" s="252"/>
      <c r="G41" s="252"/>
      <c r="H41" s="252"/>
      <c r="I41" s="252"/>
      <c r="J41" s="252"/>
      <c r="K41" s="285"/>
    </row>
    <row r="42" ht="14.25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5"/>
    </row>
    <row r="43" ht="15" spans="1:11">
      <c r="A43" s="246" t="s">
        <v>133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3"/>
    </row>
    <row r="44" ht="15" spans="1:11">
      <c r="A44" s="314" t="s">
        <v>134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64"/>
    </row>
    <row r="45" ht="14.25" spans="1:11">
      <c r="A45" s="321" t="s">
        <v>135</v>
      </c>
      <c r="B45" s="318" t="s">
        <v>95</v>
      </c>
      <c r="C45" s="318" t="s">
        <v>96</v>
      </c>
      <c r="D45" s="318" t="s">
        <v>88</v>
      </c>
      <c r="E45" s="323" t="s">
        <v>136</v>
      </c>
      <c r="F45" s="318" t="s">
        <v>95</v>
      </c>
      <c r="G45" s="318" t="s">
        <v>96</v>
      </c>
      <c r="H45" s="318" t="s">
        <v>88</v>
      </c>
      <c r="I45" s="323" t="s">
        <v>137</v>
      </c>
      <c r="J45" s="318" t="s">
        <v>95</v>
      </c>
      <c r="K45" s="365" t="s">
        <v>96</v>
      </c>
    </row>
    <row r="46" ht="14.25" spans="1:11">
      <c r="A46" s="203" t="s">
        <v>87</v>
      </c>
      <c r="B46" s="221" t="s">
        <v>95</v>
      </c>
      <c r="C46" s="221" t="s">
        <v>96</v>
      </c>
      <c r="D46" s="221" t="s">
        <v>88</v>
      </c>
      <c r="E46" s="244" t="s">
        <v>94</v>
      </c>
      <c r="F46" s="221" t="s">
        <v>95</v>
      </c>
      <c r="G46" s="221" t="s">
        <v>96</v>
      </c>
      <c r="H46" s="221" t="s">
        <v>88</v>
      </c>
      <c r="I46" s="244" t="s">
        <v>105</v>
      </c>
      <c r="J46" s="221" t="s">
        <v>95</v>
      </c>
      <c r="K46" s="270" t="s">
        <v>96</v>
      </c>
    </row>
    <row r="47" ht="15" spans="1:11">
      <c r="A47" s="210" t="s">
        <v>138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72"/>
    </row>
    <row r="48" ht="15" spans="1:11">
      <c r="A48" s="347" t="s">
        <v>139</v>
      </c>
      <c r="B48" s="347"/>
      <c r="C48" s="347"/>
      <c r="D48" s="347"/>
      <c r="E48" s="347"/>
      <c r="F48" s="347"/>
      <c r="G48" s="347"/>
      <c r="H48" s="347"/>
      <c r="I48" s="347"/>
      <c r="J48" s="347"/>
      <c r="K48" s="347"/>
    </row>
    <row r="49" ht="15" spans="1:11">
      <c r="A49" s="348" t="s">
        <v>140</v>
      </c>
      <c r="B49" s="350"/>
      <c r="C49" s="350"/>
      <c r="D49" s="350"/>
      <c r="E49" s="350"/>
      <c r="F49" s="350"/>
      <c r="G49" s="350"/>
      <c r="H49" s="350"/>
      <c r="I49" s="350"/>
      <c r="J49" s="350"/>
      <c r="K49" s="377"/>
    </row>
    <row r="50" ht="15" spans="1:11">
      <c r="A50" s="352" t="s">
        <v>141</v>
      </c>
      <c r="B50" s="256" t="s">
        <v>142</v>
      </c>
      <c r="C50" s="256"/>
      <c r="D50" s="353" t="s">
        <v>143</v>
      </c>
      <c r="E50" s="354" t="s">
        <v>144</v>
      </c>
      <c r="F50" s="355" t="s">
        <v>145</v>
      </c>
      <c r="G50" s="356">
        <v>45989</v>
      </c>
      <c r="H50" s="357" t="s">
        <v>146</v>
      </c>
      <c r="I50" s="378"/>
      <c r="J50" s="99" t="s">
        <v>147</v>
      </c>
      <c r="K50" s="379"/>
    </row>
    <row r="51" ht="15" spans="1:11">
      <c r="A51" s="347" t="s">
        <v>148</v>
      </c>
      <c r="B51" s="347"/>
      <c r="C51" s="347"/>
      <c r="D51" s="347"/>
      <c r="E51" s="347"/>
      <c r="F51" s="347"/>
      <c r="G51" s="347"/>
      <c r="H51" s="347"/>
      <c r="I51" s="347"/>
      <c r="J51" s="347"/>
      <c r="K51" s="347"/>
    </row>
    <row r="52" ht="15" spans="1:11">
      <c r="A52" s="358"/>
      <c r="B52" s="359"/>
      <c r="C52" s="359"/>
      <c r="D52" s="359"/>
      <c r="E52" s="359"/>
      <c r="F52" s="359"/>
      <c r="G52" s="359"/>
      <c r="H52" s="359"/>
      <c r="I52" s="359"/>
      <c r="J52" s="359"/>
      <c r="K52" s="380"/>
    </row>
    <row r="53" ht="15" spans="1:11">
      <c r="A53" s="352" t="s">
        <v>141</v>
      </c>
      <c r="B53" s="360"/>
      <c r="C53" s="360"/>
      <c r="D53" s="353" t="s">
        <v>143</v>
      </c>
      <c r="E53" s="361"/>
      <c r="F53" s="355" t="s">
        <v>149</v>
      </c>
      <c r="G53" s="362"/>
      <c r="H53" s="357" t="s">
        <v>146</v>
      </c>
      <c r="I53" s="378"/>
      <c r="J53" s="381"/>
      <c r="K53" s="3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9"/>
  <sheetViews>
    <sheetView workbookViewId="0">
      <selection activeCell="A6" sqref="A6:A16"/>
    </sheetView>
  </sheetViews>
  <sheetFormatPr defaultColWidth="9" defaultRowHeight="26" customHeight="1"/>
  <cols>
    <col min="1" max="1" width="17.1666666666667" style="64" customWidth="1"/>
    <col min="2" max="8" width="9.33333333333333" style="64" customWidth="1"/>
    <col min="9" max="9" width="1.33333333333333" style="64" customWidth="1"/>
    <col min="10" max="10" width="16.5" style="300" customWidth="1"/>
    <col min="11" max="11" width="17" style="300" customWidth="1"/>
    <col min="12" max="12" width="18.5" style="64" customWidth="1"/>
    <col min="13" max="13" width="16.6666666666667" style="64" customWidth="1"/>
    <col min="14" max="14" width="14.1666666666667" style="64" customWidth="1"/>
    <col min="15" max="16384" width="9" style="64"/>
  </cols>
  <sheetData>
    <row r="1" ht="19.5" customHeight="1" spans="1:14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19.5" customHeight="1" spans="1:14">
      <c r="A2" s="67" t="s">
        <v>60</v>
      </c>
      <c r="B2" s="68" t="s">
        <v>61</v>
      </c>
      <c r="C2" s="68"/>
      <c r="D2" s="69" t="s">
        <v>67</v>
      </c>
      <c r="E2" s="68" t="s">
        <v>68</v>
      </c>
      <c r="F2" s="68"/>
      <c r="G2" s="68"/>
      <c r="H2" s="68"/>
      <c r="I2" s="85"/>
      <c r="J2" s="306" t="s">
        <v>56</v>
      </c>
      <c r="K2" s="68" t="s">
        <v>56</v>
      </c>
      <c r="L2" s="68"/>
      <c r="M2" s="68"/>
      <c r="N2" s="68"/>
    </row>
    <row r="3" ht="19.5" customHeight="1" spans="1:14">
      <c r="A3" s="70" t="s">
        <v>151</v>
      </c>
      <c r="B3" s="71" t="s">
        <v>152</v>
      </c>
      <c r="C3" s="71"/>
      <c r="D3" s="71"/>
      <c r="E3" s="71"/>
      <c r="F3" s="71"/>
      <c r="G3" s="71"/>
      <c r="H3" s="71"/>
      <c r="I3" s="85"/>
      <c r="J3" s="70" t="s">
        <v>153</v>
      </c>
      <c r="K3" s="70"/>
      <c r="L3" s="70"/>
      <c r="M3" s="70"/>
      <c r="N3" s="70"/>
    </row>
    <row r="4" ht="19.5" customHeight="1" spans="1:14">
      <c r="A4" s="70"/>
      <c r="B4" s="72" t="s">
        <v>154</v>
      </c>
      <c r="C4" s="72" t="s">
        <v>155</v>
      </c>
      <c r="D4" s="301" t="s">
        <v>156</v>
      </c>
      <c r="E4" s="72" t="s">
        <v>157</v>
      </c>
      <c r="F4" s="72" t="s">
        <v>158</v>
      </c>
      <c r="G4" s="72" t="s">
        <v>159</v>
      </c>
      <c r="H4" s="72" t="s">
        <v>160</v>
      </c>
      <c r="I4" s="85"/>
      <c r="J4" s="70" t="s">
        <v>114</v>
      </c>
      <c r="K4" s="70" t="s">
        <v>114</v>
      </c>
      <c r="L4" s="70" t="s">
        <v>114</v>
      </c>
      <c r="M4" s="70" t="s">
        <v>114</v>
      </c>
      <c r="N4" s="70" t="s">
        <v>114</v>
      </c>
    </row>
    <row r="5" ht="19.5" customHeight="1" spans="1:14">
      <c r="A5" s="70"/>
      <c r="B5" s="74" t="s">
        <v>161</v>
      </c>
      <c r="C5" s="74" t="s">
        <v>162</v>
      </c>
      <c r="D5" s="301" t="s">
        <v>163</v>
      </c>
      <c r="E5" s="74" t="s">
        <v>164</v>
      </c>
      <c r="F5" s="74" t="s">
        <v>165</v>
      </c>
      <c r="G5" s="74" t="s">
        <v>166</v>
      </c>
      <c r="H5" s="74" t="s">
        <v>167</v>
      </c>
      <c r="I5" s="85"/>
      <c r="J5" s="307" t="s">
        <v>168</v>
      </c>
      <c r="K5" s="307" t="s">
        <v>169</v>
      </c>
      <c r="L5" s="307" t="s">
        <v>168</v>
      </c>
      <c r="M5" s="307" t="s">
        <v>168</v>
      </c>
      <c r="N5" s="307" t="s">
        <v>168</v>
      </c>
    </row>
    <row r="6" ht="19.5" customHeight="1" spans="1:14">
      <c r="A6" s="75" t="s">
        <v>170</v>
      </c>
      <c r="B6" s="76">
        <f>C6-2</f>
        <v>52</v>
      </c>
      <c r="C6" s="76">
        <f>D6-2</f>
        <v>54</v>
      </c>
      <c r="D6" s="302">
        <v>56</v>
      </c>
      <c r="E6" s="76">
        <f>D6+2</f>
        <v>58</v>
      </c>
      <c r="F6" s="76">
        <f>E6+2</f>
        <v>60</v>
      </c>
      <c r="G6" s="76">
        <f>F6+1</f>
        <v>61</v>
      </c>
      <c r="H6" s="76">
        <f>G6+1</f>
        <v>62</v>
      </c>
      <c r="I6" s="85"/>
      <c r="J6" s="87" t="s">
        <v>171</v>
      </c>
      <c r="K6" s="87" t="s">
        <v>172</v>
      </c>
      <c r="L6" s="87" t="s">
        <v>171</v>
      </c>
      <c r="M6" s="87" t="s">
        <v>173</v>
      </c>
      <c r="N6" s="87" t="s">
        <v>173</v>
      </c>
    </row>
    <row r="7" ht="19.5" customHeight="1" spans="1:14">
      <c r="A7" s="75" t="s">
        <v>174</v>
      </c>
      <c r="B7" s="76">
        <f>C7-1</f>
        <v>36</v>
      </c>
      <c r="C7" s="76">
        <f>D7-1</f>
        <v>37</v>
      </c>
      <c r="D7" s="302">
        <v>38</v>
      </c>
      <c r="E7" s="76">
        <f>D7+1</f>
        <v>39</v>
      </c>
      <c r="F7" s="76">
        <f>E7+1</f>
        <v>40</v>
      </c>
      <c r="G7" s="76">
        <f>F7+1.2</f>
        <v>41.2</v>
      </c>
      <c r="H7" s="76">
        <f>G7+1.2</f>
        <v>42.4</v>
      </c>
      <c r="I7" s="85"/>
      <c r="J7" s="87" t="s">
        <v>171</v>
      </c>
      <c r="K7" s="87" t="s">
        <v>171</v>
      </c>
      <c r="L7" s="87" t="s">
        <v>175</v>
      </c>
      <c r="M7" s="87" t="s">
        <v>171</v>
      </c>
      <c r="N7" s="87" t="s">
        <v>175</v>
      </c>
    </row>
    <row r="8" ht="19.5" customHeight="1" spans="1:14">
      <c r="A8" s="75" t="s">
        <v>176</v>
      </c>
      <c r="B8" s="76">
        <f t="shared" ref="B8:B10" si="0">C8-4</f>
        <v>90</v>
      </c>
      <c r="C8" s="76">
        <f t="shared" ref="C8:C10" si="1">D8-4</f>
        <v>94</v>
      </c>
      <c r="D8" s="302">
        <v>98</v>
      </c>
      <c r="E8" s="76">
        <f t="shared" ref="E8:E10" si="2">D8+4</f>
        <v>102</v>
      </c>
      <c r="F8" s="76">
        <f>E8+4</f>
        <v>106</v>
      </c>
      <c r="G8" s="76">
        <f t="shared" ref="G8:G10" si="3">F8+6</f>
        <v>112</v>
      </c>
      <c r="H8" s="76">
        <f>G8+6</f>
        <v>118</v>
      </c>
      <c r="I8" s="85"/>
      <c r="J8" s="87" t="s">
        <v>173</v>
      </c>
      <c r="K8" s="87" t="s">
        <v>177</v>
      </c>
      <c r="L8" s="87" t="s">
        <v>178</v>
      </c>
      <c r="M8" s="87" t="s">
        <v>173</v>
      </c>
      <c r="N8" s="87" t="s">
        <v>173</v>
      </c>
    </row>
    <row r="9" ht="19.5" customHeight="1" spans="1:14">
      <c r="A9" s="75" t="s">
        <v>179</v>
      </c>
      <c r="B9" s="77">
        <f t="shared" si="0"/>
        <v>86</v>
      </c>
      <c r="C9" s="77">
        <f t="shared" si="1"/>
        <v>90</v>
      </c>
      <c r="D9" s="303">
        <v>94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85"/>
      <c r="J9" s="87"/>
      <c r="K9" s="87"/>
      <c r="L9" s="87" t="s">
        <v>180</v>
      </c>
      <c r="M9" s="87" t="s">
        <v>173</v>
      </c>
      <c r="N9" s="87" t="s">
        <v>173</v>
      </c>
    </row>
    <row r="10" ht="19.5" customHeight="1" spans="1:14">
      <c r="A10" s="75" t="s">
        <v>181</v>
      </c>
      <c r="B10" s="76">
        <f t="shared" si="0"/>
        <v>92</v>
      </c>
      <c r="C10" s="76">
        <f t="shared" si="1"/>
        <v>96</v>
      </c>
      <c r="D10" s="302">
        <v>100</v>
      </c>
      <c r="E10" s="76">
        <f t="shared" si="2"/>
        <v>104</v>
      </c>
      <c r="F10" s="76">
        <f>E10+5</f>
        <v>109</v>
      </c>
      <c r="G10" s="76">
        <f t="shared" si="3"/>
        <v>115</v>
      </c>
      <c r="H10" s="76">
        <f>G10+6</f>
        <v>121</v>
      </c>
      <c r="I10" s="85"/>
      <c r="J10" s="88" t="s">
        <v>177</v>
      </c>
      <c r="K10" s="87" t="s">
        <v>182</v>
      </c>
      <c r="L10" s="87" t="s">
        <v>173</v>
      </c>
      <c r="M10" s="87" t="s">
        <v>171</v>
      </c>
      <c r="N10" s="87" t="s">
        <v>171</v>
      </c>
    </row>
    <row r="11" ht="19.5" customHeight="1" spans="1:14">
      <c r="A11" s="75" t="s">
        <v>183</v>
      </c>
      <c r="B11" s="76">
        <f>C11-0.5</f>
        <v>18</v>
      </c>
      <c r="C11" s="76">
        <f>D11-0.5</f>
        <v>18.5</v>
      </c>
      <c r="D11" s="302">
        <v>19</v>
      </c>
      <c r="E11" s="76">
        <f t="shared" ref="E11:H11" si="4">D11+0.5</f>
        <v>19.5</v>
      </c>
      <c r="F11" s="76">
        <f t="shared" si="4"/>
        <v>20</v>
      </c>
      <c r="G11" s="76">
        <f t="shared" si="4"/>
        <v>20.5</v>
      </c>
      <c r="H11" s="76">
        <f t="shared" si="4"/>
        <v>21</v>
      </c>
      <c r="I11" s="85"/>
      <c r="J11" s="88" t="s">
        <v>172</v>
      </c>
      <c r="K11" s="87" t="s">
        <v>177</v>
      </c>
      <c r="L11" s="87" t="s">
        <v>171</v>
      </c>
      <c r="M11" s="87" t="s">
        <v>184</v>
      </c>
      <c r="N11" s="87" t="s">
        <v>171</v>
      </c>
    </row>
    <row r="12" ht="19.5" customHeight="1" spans="1:14">
      <c r="A12" s="75" t="s">
        <v>185</v>
      </c>
      <c r="B12" s="76">
        <f>C12-0.7</f>
        <v>15.6</v>
      </c>
      <c r="C12" s="76">
        <f>D12-0.7</f>
        <v>16.3</v>
      </c>
      <c r="D12" s="302">
        <v>17</v>
      </c>
      <c r="E12" s="76">
        <f>D12+0.7</f>
        <v>17.7</v>
      </c>
      <c r="F12" s="76">
        <f>E12+0.7</f>
        <v>18.4</v>
      </c>
      <c r="G12" s="76">
        <f>F12+0.95</f>
        <v>19.35</v>
      </c>
      <c r="H12" s="76">
        <f>G12+0.95</f>
        <v>20.3</v>
      </c>
      <c r="I12" s="85"/>
      <c r="J12" s="88" t="s">
        <v>171</v>
      </c>
      <c r="K12" s="87" t="s">
        <v>171</v>
      </c>
      <c r="L12" s="87" t="s">
        <v>186</v>
      </c>
      <c r="M12" s="87" t="s">
        <v>186</v>
      </c>
      <c r="N12" s="87" t="s">
        <v>186</v>
      </c>
    </row>
    <row r="13" ht="19.5" customHeight="1" spans="1:14">
      <c r="A13" s="75" t="s">
        <v>187</v>
      </c>
      <c r="B13" s="76">
        <f>C13-0.7</f>
        <v>15.1</v>
      </c>
      <c r="C13" s="76">
        <f>D13-0.7</f>
        <v>15.8</v>
      </c>
      <c r="D13" s="304">
        <v>16.5</v>
      </c>
      <c r="E13" s="76">
        <f>D13+0.7</f>
        <v>17.2</v>
      </c>
      <c r="F13" s="76">
        <f>E13+0.7</f>
        <v>17.9</v>
      </c>
      <c r="G13" s="76">
        <f>F13+0.95</f>
        <v>18.85</v>
      </c>
      <c r="H13" s="76">
        <f>G13+0.95</f>
        <v>19.8</v>
      </c>
      <c r="I13" s="85"/>
      <c r="J13" s="88" t="s">
        <v>171</v>
      </c>
      <c r="K13" s="87" t="s">
        <v>188</v>
      </c>
      <c r="L13" s="87" t="s">
        <v>171</v>
      </c>
      <c r="M13" s="87" t="s">
        <v>171</v>
      </c>
      <c r="N13" s="87" t="s">
        <v>171</v>
      </c>
    </row>
    <row r="14" ht="19.5" customHeight="1" spans="1:14">
      <c r="A14" s="75" t="s">
        <v>189</v>
      </c>
      <c r="B14" s="79">
        <f>C14-0.4</f>
        <v>18.7</v>
      </c>
      <c r="C14" s="79">
        <f>D14-0.4</f>
        <v>19.1</v>
      </c>
      <c r="D14" s="305">
        <v>19.5</v>
      </c>
      <c r="E14" s="79">
        <f>D14+0.4</f>
        <v>19.9</v>
      </c>
      <c r="F14" s="79">
        <f>E14+0.4</f>
        <v>20.3</v>
      </c>
      <c r="G14" s="79">
        <f>F14+0.6</f>
        <v>20.9</v>
      </c>
      <c r="H14" s="79">
        <f>G14+0.6</f>
        <v>21.5</v>
      </c>
      <c r="I14" s="85"/>
      <c r="J14" s="88" t="s">
        <v>171</v>
      </c>
      <c r="K14" s="87" t="s">
        <v>171</v>
      </c>
      <c r="L14" s="87" t="s">
        <v>190</v>
      </c>
      <c r="M14" s="87" t="s">
        <v>190</v>
      </c>
      <c r="N14" s="87" t="s">
        <v>191</v>
      </c>
    </row>
    <row r="15" ht="19.5" customHeight="1" spans="1:14">
      <c r="A15" s="75" t="s">
        <v>192</v>
      </c>
      <c r="B15" s="79">
        <f>C15-0.2</f>
        <v>10.1</v>
      </c>
      <c r="C15" s="79">
        <f>D15-0.2</f>
        <v>10.3</v>
      </c>
      <c r="D15" s="305">
        <v>10.5</v>
      </c>
      <c r="E15" s="79">
        <f>D15+0.2</f>
        <v>10.7</v>
      </c>
      <c r="F15" s="79">
        <f>E15+0.2</f>
        <v>10.9</v>
      </c>
      <c r="G15" s="79">
        <f>F15+0.25</f>
        <v>11.15</v>
      </c>
      <c r="H15" s="79">
        <f>G15+0.25</f>
        <v>11.4</v>
      </c>
      <c r="I15" s="85"/>
      <c r="J15" s="88" t="s">
        <v>171</v>
      </c>
      <c r="K15" s="87" t="s">
        <v>171</v>
      </c>
      <c r="L15" s="87" t="s">
        <v>184</v>
      </c>
      <c r="M15" s="87" t="s">
        <v>184</v>
      </c>
      <c r="N15" s="87" t="s">
        <v>193</v>
      </c>
    </row>
    <row r="16" ht="19.5" customHeight="1" spans="1:14">
      <c r="A16" s="75" t="s">
        <v>194</v>
      </c>
      <c r="B16" s="79">
        <f>C16</f>
        <v>1.5</v>
      </c>
      <c r="C16" s="79">
        <f>D16</f>
        <v>1.5</v>
      </c>
      <c r="D16" s="305">
        <v>1.5</v>
      </c>
      <c r="E16" s="79">
        <f t="shared" ref="E16:H16" si="5">D16</f>
        <v>1.5</v>
      </c>
      <c r="F16" s="79">
        <f t="shared" si="5"/>
        <v>1.5</v>
      </c>
      <c r="G16" s="79">
        <f t="shared" si="5"/>
        <v>1.5</v>
      </c>
      <c r="H16" s="79">
        <f t="shared" si="5"/>
        <v>1.5</v>
      </c>
      <c r="I16" s="85"/>
      <c r="J16" s="88" t="s">
        <v>171</v>
      </c>
      <c r="K16" s="87" t="s">
        <v>195</v>
      </c>
      <c r="L16" s="87" t="s">
        <v>171</v>
      </c>
      <c r="M16" s="87" t="s">
        <v>171</v>
      </c>
      <c r="N16" s="87" t="s">
        <v>171</v>
      </c>
    </row>
    <row r="17" ht="14.25" spans="1:14">
      <c r="A17" s="80" t="s">
        <v>196</v>
      </c>
      <c r="D17" s="81"/>
      <c r="E17" s="81"/>
      <c r="F17" s="81"/>
      <c r="G17" s="81"/>
      <c r="H17" s="81"/>
      <c r="I17" s="81"/>
      <c r="J17" s="308"/>
      <c r="K17" s="308"/>
      <c r="L17" s="81"/>
      <c r="M17" s="81"/>
      <c r="N17" s="81"/>
    </row>
    <row r="18" ht="14.25" spans="1:14">
      <c r="A18" s="64" t="s">
        <v>197</v>
      </c>
      <c r="D18" s="81"/>
      <c r="E18" s="81"/>
      <c r="F18" s="81"/>
      <c r="G18" s="81"/>
      <c r="H18" s="81"/>
      <c r="I18" s="81"/>
      <c r="J18" s="308"/>
      <c r="K18" s="308"/>
      <c r="L18" s="81"/>
      <c r="M18" s="81"/>
      <c r="N18" s="81"/>
    </row>
    <row r="19" ht="14.25" spans="1:14">
      <c r="A19" s="81"/>
      <c r="B19" s="81"/>
      <c r="C19" s="81"/>
      <c r="D19" s="81"/>
      <c r="E19" s="81"/>
      <c r="F19" s="81"/>
      <c r="G19" s="81"/>
      <c r="H19" s="81"/>
      <c r="I19" s="81"/>
      <c r="J19" s="309" t="s">
        <v>198</v>
      </c>
      <c r="K19" s="309"/>
      <c r="L19" s="80" t="s">
        <v>199</v>
      </c>
      <c r="M19" s="80"/>
      <c r="N19" s="80" t="s">
        <v>200</v>
      </c>
    </row>
  </sheetData>
  <mergeCells count="8">
    <mergeCell ref="A1:N1"/>
    <mergeCell ref="B2:C2"/>
    <mergeCell ref="E2:H2"/>
    <mergeCell ref="K2:N2"/>
    <mergeCell ref="B3:H3"/>
    <mergeCell ref="J3:N3"/>
    <mergeCell ref="A3:A5"/>
    <mergeCell ref="I2:I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19"/>
  <sheetViews>
    <sheetView topLeftCell="A2" workbookViewId="0">
      <selection activeCell="A2" sqref="$A1:$XFD1048576"/>
    </sheetView>
  </sheetViews>
  <sheetFormatPr defaultColWidth="9" defaultRowHeight="26" customHeight="1"/>
  <cols>
    <col min="1" max="1" width="17.1666666666667" style="64" customWidth="1"/>
    <col min="2" max="8" width="9.33333333333333" style="64" customWidth="1"/>
    <col min="9" max="9" width="1.33333333333333" style="64" customWidth="1"/>
    <col min="10" max="10" width="16.5" style="64" customWidth="1"/>
    <col min="11" max="11" width="17" style="64" customWidth="1"/>
    <col min="12" max="12" width="18.5" style="64" customWidth="1"/>
    <col min="13" max="13" width="16.6666666666667" style="64" customWidth="1"/>
    <col min="14" max="14" width="14.1666666666667" style="64" customWidth="1"/>
    <col min="15" max="15" width="16.3333333333333" style="64" customWidth="1"/>
    <col min="16" max="16384" width="9" style="64"/>
  </cols>
  <sheetData>
    <row r="1" ht="22.5" customHeight="1" spans="1:15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ht="22.5" customHeight="1" spans="1:15">
      <c r="A2" s="67" t="s">
        <v>60</v>
      </c>
      <c r="B2" s="68" t="s">
        <v>61</v>
      </c>
      <c r="C2" s="68"/>
      <c r="D2" s="69" t="s">
        <v>67</v>
      </c>
      <c r="E2" s="69"/>
      <c r="F2" s="69"/>
      <c r="G2" s="68" t="s">
        <v>68</v>
      </c>
      <c r="H2" s="68"/>
      <c r="I2" s="82"/>
      <c r="J2" s="83" t="s">
        <v>56</v>
      </c>
      <c r="K2" s="84" t="s">
        <v>201</v>
      </c>
      <c r="L2" s="84"/>
      <c r="M2" s="84"/>
      <c r="N2" s="84"/>
      <c r="O2" s="294"/>
    </row>
    <row r="3" ht="22.5" customHeight="1" spans="1:15">
      <c r="A3" s="70" t="s">
        <v>151</v>
      </c>
      <c r="B3" s="71" t="s">
        <v>152</v>
      </c>
      <c r="C3" s="71"/>
      <c r="D3" s="71"/>
      <c r="E3" s="71"/>
      <c r="F3" s="71"/>
      <c r="G3" s="71"/>
      <c r="H3" s="71"/>
      <c r="I3" s="85"/>
      <c r="J3" s="70" t="s">
        <v>153</v>
      </c>
      <c r="K3" s="70"/>
      <c r="L3" s="70"/>
      <c r="M3" s="70"/>
      <c r="N3" s="70"/>
      <c r="O3" s="296"/>
    </row>
    <row r="4" ht="22.5" customHeight="1" spans="1:15">
      <c r="A4" s="70"/>
      <c r="B4" s="72" t="s">
        <v>154</v>
      </c>
      <c r="C4" s="72" t="s">
        <v>155</v>
      </c>
      <c r="D4" s="73" t="s">
        <v>156</v>
      </c>
      <c r="E4" s="72" t="s">
        <v>157</v>
      </c>
      <c r="F4" s="72" t="s">
        <v>158</v>
      </c>
      <c r="G4" s="72" t="s">
        <v>159</v>
      </c>
      <c r="H4" s="72" t="s">
        <v>160</v>
      </c>
      <c r="I4" s="85"/>
      <c r="J4" s="86" t="s">
        <v>202</v>
      </c>
      <c r="K4" s="86" t="s">
        <v>203</v>
      </c>
      <c r="L4" s="86" t="s">
        <v>204</v>
      </c>
      <c r="M4" s="86" t="s">
        <v>205</v>
      </c>
      <c r="N4" s="86" t="s">
        <v>206</v>
      </c>
      <c r="O4" s="86" t="s">
        <v>207</v>
      </c>
    </row>
    <row r="5" ht="22.5" customHeight="1" spans="1:15">
      <c r="A5" s="70"/>
      <c r="B5" s="74" t="s">
        <v>161</v>
      </c>
      <c r="C5" s="74" t="s">
        <v>162</v>
      </c>
      <c r="D5" s="73" t="s">
        <v>163</v>
      </c>
      <c r="E5" s="74" t="s">
        <v>164</v>
      </c>
      <c r="F5" s="74" t="s">
        <v>165</v>
      </c>
      <c r="G5" s="74" t="s">
        <v>166</v>
      </c>
      <c r="H5" s="74" t="s">
        <v>167</v>
      </c>
      <c r="I5" s="85"/>
      <c r="J5" s="87" t="s">
        <v>208</v>
      </c>
      <c r="K5" s="87" t="s">
        <v>208</v>
      </c>
      <c r="L5" s="87" t="s">
        <v>208</v>
      </c>
      <c r="M5" s="87" t="s">
        <v>208</v>
      </c>
      <c r="N5" s="87" t="s">
        <v>208</v>
      </c>
      <c r="O5" s="87" t="s">
        <v>208</v>
      </c>
    </row>
    <row r="6" ht="22.5" customHeight="1" spans="1:15">
      <c r="A6" s="75" t="s">
        <v>170</v>
      </c>
      <c r="B6" s="76">
        <f>C6-2</f>
        <v>52</v>
      </c>
      <c r="C6" s="76">
        <f>D6-2</f>
        <v>54</v>
      </c>
      <c r="D6" s="76">
        <v>56</v>
      </c>
      <c r="E6" s="76">
        <f>D6+2</f>
        <v>58</v>
      </c>
      <c r="F6" s="76">
        <f>E6+2</f>
        <v>60</v>
      </c>
      <c r="G6" s="76">
        <f>F6+1</f>
        <v>61</v>
      </c>
      <c r="H6" s="76">
        <f>G6+1</f>
        <v>62</v>
      </c>
      <c r="I6" s="85"/>
      <c r="J6" s="87" t="s">
        <v>209</v>
      </c>
      <c r="K6" s="87" t="s">
        <v>210</v>
      </c>
      <c r="L6" s="87" t="s">
        <v>211</v>
      </c>
      <c r="M6" s="87" t="s">
        <v>209</v>
      </c>
      <c r="N6" s="87" t="s">
        <v>212</v>
      </c>
      <c r="O6" s="298" t="s">
        <v>212</v>
      </c>
    </row>
    <row r="7" ht="22.5" customHeight="1" spans="1:15">
      <c r="A7" s="75" t="s">
        <v>174</v>
      </c>
      <c r="B7" s="76">
        <f>C7-1</f>
        <v>36</v>
      </c>
      <c r="C7" s="76">
        <f>D7-1</f>
        <v>37</v>
      </c>
      <c r="D7" s="76">
        <v>38</v>
      </c>
      <c r="E7" s="76">
        <f>D7+1</f>
        <v>39</v>
      </c>
      <c r="F7" s="76">
        <f>E7+1</f>
        <v>40</v>
      </c>
      <c r="G7" s="76">
        <f>F7+1.2</f>
        <v>41.2</v>
      </c>
      <c r="H7" s="76">
        <f>G7+1.2</f>
        <v>42.4</v>
      </c>
      <c r="I7" s="85"/>
      <c r="J7" s="87" t="s">
        <v>213</v>
      </c>
      <c r="K7" s="87" t="s">
        <v>214</v>
      </c>
      <c r="L7" s="87" t="s">
        <v>215</v>
      </c>
      <c r="M7" s="87" t="s">
        <v>216</v>
      </c>
      <c r="N7" s="87" t="s">
        <v>213</v>
      </c>
      <c r="O7" s="298" t="s">
        <v>215</v>
      </c>
    </row>
    <row r="8" ht="22.5" customHeight="1" spans="1:15">
      <c r="A8" s="75" t="s">
        <v>176</v>
      </c>
      <c r="B8" s="76">
        <f t="shared" ref="B8:B10" si="0">C8-4</f>
        <v>90</v>
      </c>
      <c r="C8" s="76">
        <f t="shared" ref="C8:C10" si="1">D8-4</f>
        <v>94</v>
      </c>
      <c r="D8" s="76">
        <v>98</v>
      </c>
      <c r="E8" s="76">
        <f t="shared" ref="E8:E10" si="2">D8+4</f>
        <v>102</v>
      </c>
      <c r="F8" s="76">
        <f>E8+4</f>
        <v>106</v>
      </c>
      <c r="G8" s="76">
        <f t="shared" ref="G8:G10" si="3">F8+6</f>
        <v>112</v>
      </c>
      <c r="H8" s="76">
        <f>G8+6</f>
        <v>118</v>
      </c>
      <c r="I8" s="85"/>
      <c r="J8" s="87" t="s">
        <v>217</v>
      </c>
      <c r="K8" s="87" t="s">
        <v>212</v>
      </c>
      <c r="L8" s="87" t="s">
        <v>218</v>
      </c>
      <c r="M8" s="88" t="s">
        <v>212</v>
      </c>
      <c r="N8" s="88" t="s">
        <v>219</v>
      </c>
      <c r="O8" s="298" t="s">
        <v>218</v>
      </c>
    </row>
    <row r="9" ht="22.5" customHeight="1" spans="1:15">
      <c r="A9" s="75" t="s">
        <v>179</v>
      </c>
      <c r="B9" s="77">
        <f t="shared" si="0"/>
        <v>86</v>
      </c>
      <c r="C9" s="77">
        <f t="shared" si="1"/>
        <v>90</v>
      </c>
      <c r="D9" s="77">
        <v>94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85"/>
      <c r="J9" s="87"/>
      <c r="K9" s="87"/>
      <c r="L9" s="87"/>
      <c r="M9" s="88"/>
      <c r="N9" s="88"/>
      <c r="O9" s="298"/>
    </row>
    <row r="10" ht="22.5" customHeight="1" spans="1:15">
      <c r="A10" s="75" t="s">
        <v>181</v>
      </c>
      <c r="B10" s="76">
        <f t="shared" si="0"/>
        <v>92</v>
      </c>
      <c r="C10" s="76">
        <f t="shared" si="1"/>
        <v>96</v>
      </c>
      <c r="D10" s="76">
        <v>100</v>
      </c>
      <c r="E10" s="76">
        <f t="shared" si="2"/>
        <v>104</v>
      </c>
      <c r="F10" s="76">
        <f>E10+5</f>
        <v>109</v>
      </c>
      <c r="G10" s="76">
        <f t="shared" si="3"/>
        <v>115</v>
      </c>
      <c r="H10" s="76">
        <f>G10+6</f>
        <v>121</v>
      </c>
      <c r="I10" s="85"/>
      <c r="J10" s="87" t="s">
        <v>220</v>
      </c>
      <c r="K10" s="87" t="s">
        <v>221</v>
      </c>
      <c r="L10" s="87" t="s">
        <v>222</v>
      </c>
      <c r="M10" s="88" t="s">
        <v>212</v>
      </c>
      <c r="N10" s="87" t="s">
        <v>218</v>
      </c>
      <c r="O10" s="298" t="s">
        <v>223</v>
      </c>
    </row>
    <row r="11" ht="22.5" customHeight="1" spans="1:15">
      <c r="A11" s="75" t="s">
        <v>183</v>
      </c>
      <c r="B11" s="76">
        <f>C11-0.5</f>
        <v>18</v>
      </c>
      <c r="C11" s="76">
        <f>D11-0.5</f>
        <v>18.5</v>
      </c>
      <c r="D11" s="76">
        <v>19</v>
      </c>
      <c r="E11" s="76">
        <f t="shared" ref="E11:H11" si="4">D11+0.5</f>
        <v>19.5</v>
      </c>
      <c r="F11" s="76">
        <f t="shared" si="4"/>
        <v>20</v>
      </c>
      <c r="G11" s="76">
        <f t="shared" si="4"/>
        <v>20.5</v>
      </c>
      <c r="H11" s="76">
        <f t="shared" si="4"/>
        <v>21</v>
      </c>
      <c r="I11" s="85"/>
      <c r="J11" s="88" t="s">
        <v>224</v>
      </c>
      <c r="K11" s="88" t="s">
        <v>225</v>
      </c>
      <c r="L11" s="88" t="s">
        <v>226</v>
      </c>
      <c r="M11" s="88" t="s">
        <v>227</v>
      </c>
      <c r="N11" s="88" t="s">
        <v>228</v>
      </c>
      <c r="O11" s="298" t="s">
        <v>229</v>
      </c>
    </row>
    <row r="12" ht="22.5" customHeight="1" spans="1:15">
      <c r="A12" s="75" t="s">
        <v>185</v>
      </c>
      <c r="B12" s="76">
        <f>C12-0.7</f>
        <v>15.6</v>
      </c>
      <c r="C12" s="76">
        <f>D12-0.7</f>
        <v>16.3</v>
      </c>
      <c r="D12" s="76">
        <v>17</v>
      </c>
      <c r="E12" s="76">
        <f>D12+0.7</f>
        <v>17.7</v>
      </c>
      <c r="F12" s="76">
        <f>E12+0.7</f>
        <v>18.4</v>
      </c>
      <c r="G12" s="76">
        <f>F12+0.95</f>
        <v>19.35</v>
      </c>
      <c r="H12" s="76">
        <f>G12+0.95</f>
        <v>20.3</v>
      </c>
      <c r="I12" s="85"/>
      <c r="J12" s="88" t="s">
        <v>230</v>
      </c>
      <c r="K12" s="88" t="s">
        <v>231</v>
      </c>
      <c r="L12" s="88" t="s">
        <v>216</v>
      </c>
      <c r="M12" s="88" t="s">
        <v>232</v>
      </c>
      <c r="N12" s="88" t="s">
        <v>213</v>
      </c>
      <c r="O12" s="298" t="s">
        <v>233</v>
      </c>
    </row>
    <row r="13" ht="22.5" customHeight="1" spans="1:15">
      <c r="A13" s="75" t="s">
        <v>187</v>
      </c>
      <c r="B13" s="76">
        <f>C13-0.7</f>
        <v>15.1</v>
      </c>
      <c r="C13" s="76">
        <f>D13-0.7</f>
        <v>15.8</v>
      </c>
      <c r="D13" s="78">
        <v>16.5</v>
      </c>
      <c r="E13" s="76">
        <f>D13+0.7</f>
        <v>17.2</v>
      </c>
      <c r="F13" s="76">
        <f>E13+0.7</f>
        <v>17.9</v>
      </c>
      <c r="G13" s="76">
        <f>F13+0.95</f>
        <v>18.85</v>
      </c>
      <c r="H13" s="76">
        <f>G13+0.95</f>
        <v>19.8</v>
      </c>
      <c r="I13" s="85"/>
      <c r="J13" s="87" t="s">
        <v>226</v>
      </c>
      <c r="K13" s="87" t="s">
        <v>233</v>
      </c>
      <c r="L13" s="88" t="s">
        <v>228</v>
      </c>
      <c r="M13" s="87" t="s">
        <v>234</v>
      </c>
      <c r="N13" s="87" t="s">
        <v>235</v>
      </c>
      <c r="O13" s="298" t="s">
        <v>229</v>
      </c>
    </row>
    <row r="14" ht="22.5" customHeight="1" spans="1:15">
      <c r="A14" s="75" t="s">
        <v>189</v>
      </c>
      <c r="B14" s="79">
        <f>C14-0.4</f>
        <v>18.7</v>
      </c>
      <c r="C14" s="79">
        <f>D14-0.4</f>
        <v>19.1</v>
      </c>
      <c r="D14" s="79">
        <v>19.5</v>
      </c>
      <c r="E14" s="79">
        <f>D14+0.4</f>
        <v>19.9</v>
      </c>
      <c r="F14" s="79">
        <f>E14+0.4</f>
        <v>20.3</v>
      </c>
      <c r="G14" s="79">
        <f>F14+0.6</f>
        <v>20.9</v>
      </c>
      <c r="H14" s="79">
        <f>G14+0.6</f>
        <v>21.5</v>
      </c>
      <c r="I14" s="85"/>
      <c r="J14" s="88" t="s">
        <v>233</v>
      </c>
      <c r="K14" s="88" t="s">
        <v>236</v>
      </c>
      <c r="L14" s="88" t="s">
        <v>237</v>
      </c>
      <c r="M14" s="88" t="s">
        <v>238</v>
      </c>
      <c r="N14" s="88" t="s">
        <v>215</v>
      </c>
      <c r="O14" s="298" t="s">
        <v>233</v>
      </c>
    </row>
    <row r="15" ht="22.5" customHeight="1" spans="1:15">
      <c r="A15" s="75" t="s">
        <v>192</v>
      </c>
      <c r="B15" s="79">
        <f>C15-0.2</f>
        <v>10.1</v>
      </c>
      <c r="C15" s="79">
        <f>D15-0.2</f>
        <v>10.3</v>
      </c>
      <c r="D15" s="79">
        <v>10.5</v>
      </c>
      <c r="E15" s="79">
        <f>D15+0.2</f>
        <v>10.7</v>
      </c>
      <c r="F15" s="79">
        <f>E15+0.2</f>
        <v>10.9</v>
      </c>
      <c r="G15" s="79">
        <f>F15+0.25</f>
        <v>11.15</v>
      </c>
      <c r="H15" s="79">
        <f>G15+0.25</f>
        <v>11.4</v>
      </c>
      <c r="I15" s="85"/>
      <c r="J15" s="88" t="s">
        <v>233</v>
      </c>
      <c r="K15" s="88" t="s">
        <v>239</v>
      </c>
      <c r="L15" s="88" t="s">
        <v>240</v>
      </c>
      <c r="M15" s="88" t="s">
        <v>233</v>
      </c>
      <c r="N15" s="88" t="s">
        <v>228</v>
      </c>
      <c r="O15" s="298" t="s">
        <v>241</v>
      </c>
    </row>
    <row r="16" ht="22.5" customHeight="1" spans="1:15">
      <c r="A16" s="75" t="s">
        <v>194</v>
      </c>
      <c r="B16" s="79">
        <f>C16</f>
        <v>1.5</v>
      </c>
      <c r="C16" s="79">
        <f>D16</f>
        <v>1.5</v>
      </c>
      <c r="D16" s="79">
        <v>1.5</v>
      </c>
      <c r="E16" s="79">
        <f t="shared" ref="E16:H16" si="5">D16</f>
        <v>1.5</v>
      </c>
      <c r="F16" s="79">
        <f t="shared" si="5"/>
        <v>1.5</v>
      </c>
      <c r="G16" s="79">
        <f t="shared" si="5"/>
        <v>1.5</v>
      </c>
      <c r="H16" s="79">
        <f t="shared" si="5"/>
        <v>1.5</v>
      </c>
      <c r="I16" s="85"/>
      <c r="J16" s="297" t="s">
        <v>233</v>
      </c>
      <c r="K16" s="297" t="s">
        <v>233</v>
      </c>
      <c r="L16" s="297" t="s">
        <v>233</v>
      </c>
      <c r="M16" s="297" t="s">
        <v>233</v>
      </c>
      <c r="N16" s="297" t="s">
        <v>242</v>
      </c>
      <c r="O16" s="299" t="s">
        <v>233</v>
      </c>
    </row>
    <row r="17" ht="14.25" spans="1:15">
      <c r="A17" s="80" t="s">
        <v>196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ht="14.25" spans="1:15">
      <c r="A18" s="64" t="s">
        <v>243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ht="14.25" spans="1:14">
      <c r="A19" s="81"/>
      <c r="B19" s="81"/>
      <c r="C19" s="81"/>
      <c r="D19" s="81"/>
      <c r="E19" s="81"/>
      <c r="F19" s="81"/>
      <c r="G19" s="81"/>
      <c r="H19" s="81"/>
      <c r="I19" s="81"/>
      <c r="J19" s="80" t="s">
        <v>244</v>
      </c>
      <c r="K19" s="89"/>
      <c r="L19" s="80" t="s">
        <v>245</v>
      </c>
      <c r="M19" s="80"/>
      <c r="N19" s="80" t="s">
        <v>246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P19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4" customWidth="1"/>
    <col min="2" max="8" width="9.33333333333333" style="64" customWidth="1"/>
    <col min="9" max="9" width="1.33333333333333" style="64" customWidth="1"/>
    <col min="10" max="10" width="16.5" style="64" customWidth="1"/>
    <col min="11" max="11" width="17" style="64" customWidth="1"/>
    <col min="12" max="12" width="18.5" style="64" customWidth="1"/>
    <col min="13" max="13" width="16.6666666666667" style="64" customWidth="1"/>
    <col min="14" max="15" width="14.1666666666667" style="64" customWidth="1"/>
    <col min="16" max="16" width="16.3333333333333" style="64" customWidth="1"/>
    <col min="17" max="16384" width="9" style="64"/>
  </cols>
  <sheetData>
    <row r="1" ht="22.5" customHeight="1" spans="1:16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ht="22.5" customHeight="1" spans="1:16">
      <c r="A2" s="67" t="s">
        <v>60</v>
      </c>
      <c r="B2" s="68" t="s">
        <v>61</v>
      </c>
      <c r="C2" s="68"/>
      <c r="D2" s="69" t="s">
        <v>67</v>
      </c>
      <c r="E2" s="69"/>
      <c r="F2" s="69"/>
      <c r="G2" s="68" t="s">
        <v>68</v>
      </c>
      <c r="H2" s="68"/>
      <c r="I2" s="82"/>
      <c r="J2" s="83" t="s">
        <v>56</v>
      </c>
      <c r="K2" s="84" t="s">
        <v>201</v>
      </c>
      <c r="L2" s="84"/>
      <c r="M2" s="84"/>
      <c r="N2" s="84"/>
      <c r="O2" s="293"/>
      <c r="P2" s="294"/>
    </row>
    <row r="3" ht="22.5" customHeight="1" spans="1:16">
      <c r="A3" s="70" t="s">
        <v>151</v>
      </c>
      <c r="B3" s="71" t="s">
        <v>152</v>
      </c>
      <c r="C3" s="71"/>
      <c r="D3" s="71"/>
      <c r="E3" s="71"/>
      <c r="F3" s="71"/>
      <c r="G3" s="71"/>
      <c r="H3" s="71"/>
      <c r="I3" s="85"/>
      <c r="J3" s="70" t="s">
        <v>153</v>
      </c>
      <c r="K3" s="70"/>
      <c r="L3" s="70"/>
      <c r="M3" s="70"/>
      <c r="N3" s="70"/>
      <c r="O3" s="295"/>
      <c r="P3" s="296"/>
    </row>
    <row r="4" ht="22.5" customHeight="1" spans="1:16">
      <c r="A4" s="70"/>
      <c r="B4" s="72" t="s">
        <v>154</v>
      </c>
      <c r="C4" s="72" t="s">
        <v>155</v>
      </c>
      <c r="D4" s="73" t="s">
        <v>156</v>
      </c>
      <c r="E4" s="72" t="s">
        <v>157</v>
      </c>
      <c r="F4" s="72" t="s">
        <v>158</v>
      </c>
      <c r="G4" s="72" t="s">
        <v>159</v>
      </c>
      <c r="H4" s="72" t="s">
        <v>160</v>
      </c>
      <c r="I4" s="85"/>
      <c r="J4" s="86" t="s">
        <v>247</v>
      </c>
      <c r="K4" s="86" t="s">
        <v>247</v>
      </c>
      <c r="L4" s="86" t="s">
        <v>248</v>
      </c>
      <c r="M4" s="86" t="s">
        <v>248</v>
      </c>
      <c r="N4" s="86" t="s">
        <v>248</v>
      </c>
      <c r="O4" s="86" t="s">
        <v>249</v>
      </c>
      <c r="P4" s="86" t="s">
        <v>249</v>
      </c>
    </row>
    <row r="5" ht="22.5" customHeight="1" spans="1:16">
      <c r="A5" s="70"/>
      <c r="B5" s="74" t="s">
        <v>161</v>
      </c>
      <c r="C5" s="74" t="s">
        <v>162</v>
      </c>
      <c r="D5" s="73" t="s">
        <v>163</v>
      </c>
      <c r="E5" s="74" t="s">
        <v>164</v>
      </c>
      <c r="F5" s="74" t="s">
        <v>165</v>
      </c>
      <c r="G5" s="74" t="s">
        <v>166</v>
      </c>
      <c r="H5" s="74" t="s">
        <v>167</v>
      </c>
      <c r="I5" s="85"/>
      <c r="J5" s="87" t="s">
        <v>250</v>
      </c>
      <c r="K5" s="87" t="s">
        <v>251</v>
      </c>
      <c r="L5" s="87" t="s">
        <v>252</v>
      </c>
      <c r="M5" s="87" t="s">
        <v>253</v>
      </c>
      <c r="N5" s="87" t="s">
        <v>254</v>
      </c>
      <c r="O5" s="87" t="s">
        <v>252</v>
      </c>
      <c r="P5" s="87" t="s">
        <v>251</v>
      </c>
    </row>
    <row r="6" ht="22.5" customHeight="1" spans="1:16">
      <c r="A6" s="75" t="s">
        <v>170</v>
      </c>
      <c r="B6" s="76">
        <f>C6-2</f>
        <v>52</v>
      </c>
      <c r="C6" s="76">
        <f>D6-2</f>
        <v>54</v>
      </c>
      <c r="D6" s="76">
        <v>56</v>
      </c>
      <c r="E6" s="76">
        <f>D6+2</f>
        <v>58</v>
      </c>
      <c r="F6" s="76">
        <f>E6+2</f>
        <v>60</v>
      </c>
      <c r="G6" s="76">
        <f>F6+1</f>
        <v>61</v>
      </c>
      <c r="H6" s="76">
        <f>G6+1</f>
        <v>62</v>
      </c>
      <c r="I6" s="85"/>
      <c r="J6" s="87" t="s">
        <v>255</v>
      </c>
      <c r="K6" s="87" t="s">
        <v>256</v>
      </c>
      <c r="L6" s="87" t="s">
        <v>237</v>
      </c>
      <c r="M6" s="87" t="s">
        <v>255</v>
      </c>
      <c r="N6" s="87" t="s">
        <v>173</v>
      </c>
      <c r="O6" s="87" t="s">
        <v>214</v>
      </c>
      <c r="P6" s="87" t="s">
        <v>237</v>
      </c>
    </row>
    <row r="7" ht="22.5" customHeight="1" spans="1:16">
      <c r="A7" s="75" t="s">
        <v>174</v>
      </c>
      <c r="B7" s="76">
        <f>C7-1</f>
        <v>36</v>
      </c>
      <c r="C7" s="76">
        <f>D7-1</f>
        <v>37</v>
      </c>
      <c r="D7" s="76">
        <v>38</v>
      </c>
      <c r="E7" s="76">
        <f>D7+1</f>
        <v>39</v>
      </c>
      <c r="F7" s="76">
        <f>E7+1</f>
        <v>40</v>
      </c>
      <c r="G7" s="76">
        <f>F7+1.2</f>
        <v>41.2</v>
      </c>
      <c r="H7" s="76">
        <f>G7+1.2</f>
        <v>42.4</v>
      </c>
      <c r="I7" s="85"/>
      <c r="J7" s="87" t="s">
        <v>216</v>
      </c>
      <c r="K7" s="87" t="s">
        <v>257</v>
      </c>
      <c r="L7" s="87" t="s">
        <v>216</v>
      </c>
      <c r="M7" s="87" t="s">
        <v>212</v>
      </c>
      <c r="N7" s="87" t="s">
        <v>171</v>
      </c>
      <c r="O7" s="87" t="s">
        <v>239</v>
      </c>
      <c r="P7" s="87" t="s">
        <v>258</v>
      </c>
    </row>
    <row r="8" ht="22.5" customHeight="1" spans="1:16">
      <c r="A8" s="75" t="s">
        <v>176</v>
      </c>
      <c r="B8" s="76">
        <f t="shared" ref="B8:B10" si="0">C8-4</f>
        <v>90</v>
      </c>
      <c r="C8" s="76">
        <f t="shared" ref="C8:C10" si="1">D8-4</f>
        <v>94</v>
      </c>
      <c r="D8" s="76">
        <v>98</v>
      </c>
      <c r="E8" s="76">
        <f t="shared" ref="E8:E10" si="2">D8+4</f>
        <v>102</v>
      </c>
      <c r="F8" s="76">
        <f>E8+4</f>
        <v>106</v>
      </c>
      <c r="G8" s="76">
        <f t="shared" ref="G8:G10" si="3">F8+6</f>
        <v>112</v>
      </c>
      <c r="H8" s="76">
        <f>G8+6</f>
        <v>118</v>
      </c>
      <c r="I8" s="85"/>
      <c r="J8" s="87" t="s">
        <v>259</v>
      </c>
      <c r="K8" s="87" t="s">
        <v>212</v>
      </c>
      <c r="L8" s="87" t="s">
        <v>260</v>
      </c>
      <c r="M8" s="88" t="s">
        <v>214</v>
      </c>
      <c r="N8" s="88" t="s">
        <v>173</v>
      </c>
      <c r="O8" s="88" t="s">
        <v>261</v>
      </c>
      <c r="P8" s="87" t="s">
        <v>261</v>
      </c>
    </row>
    <row r="9" ht="22.5" customHeight="1" spans="1:16">
      <c r="A9" s="75" t="s">
        <v>179</v>
      </c>
      <c r="B9" s="77">
        <f t="shared" si="0"/>
        <v>86</v>
      </c>
      <c r="C9" s="77">
        <f t="shared" si="1"/>
        <v>90</v>
      </c>
      <c r="D9" s="77">
        <v>94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85"/>
      <c r="J9" s="87" t="s">
        <v>214</v>
      </c>
      <c r="K9" s="87" t="s">
        <v>212</v>
      </c>
      <c r="L9" s="87" t="s">
        <v>214</v>
      </c>
      <c r="M9" s="88" t="s">
        <v>214</v>
      </c>
      <c r="N9" s="88" t="s">
        <v>180</v>
      </c>
      <c r="O9" s="88" t="s">
        <v>262</v>
      </c>
      <c r="P9" s="87" t="s">
        <v>261</v>
      </c>
    </row>
    <row r="10" ht="22.5" customHeight="1" spans="1:16">
      <c r="A10" s="75" t="s">
        <v>181</v>
      </c>
      <c r="B10" s="76">
        <f t="shared" si="0"/>
        <v>92</v>
      </c>
      <c r="C10" s="76">
        <f t="shared" si="1"/>
        <v>96</v>
      </c>
      <c r="D10" s="76">
        <v>100</v>
      </c>
      <c r="E10" s="76">
        <f t="shared" si="2"/>
        <v>104</v>
      </c>
      <c r="F10" s="76">
        <f>E10+5</f>
        <v>109</v>
      </c>
      <c r="G10" s="76">
        <f t="shared" si="3"/>
        <v>115</v>
      </c>
      <c r="H10" s="76">
        <f>G10+6</f>
        <v>121</v>
      </c>
      <c r="I10" s="85"/>
      <c r="J10" s="87" t="s">
        <v>259</v>
      </c>
      <c r="K10" s="87" t="s">
        <v>233</v>
      </c>
      <c r="L10" s="87" t="s">
        <v>233</v>
      </c>
      <c r="M10" s="88" t="s">
        <v>259</v>
      </c>
      <c r="N10" s="87" t="s">
        <v>171</v>
      </c>
      <c r="O10" s="87" t="s">
        <v>219</v>
      </c>
      <c r="P10" s="87" t="s">
        <v>263</v>
      </c>
    </row>
    <row r="11" ht="22.5" customHeight="1" spans="1:16">
      <c r="A11" s="75" t="s">
        <v>183</v>
      </c>
      <c r="B11" s="76">
        <f>C11-0.5</f>
        <v>18</v>
      </c>
      <c r="C11" s="76">
        <f>D11-0.5</f>
        <v>18.5</v>
      </c>
      <c r="D11" s="76">
        <v>19</v>
      </c>
      <c r="E11" s="76">
        <f t="shared" ref="E11:H11" si="4">D11+0.5</f>
        <v>19.5</v>
      </c>
      <c r="F11" s="76">
        <f t="shared" si="4"/>
        <v>20</v>
      </c>
      <c r="G11" s="76">
        <f t="shared" si="4"/>
        <v>20.5</v>
      </c>
      <c r="H11" s="76">
        <f t="shared" si="4"/>
        <v>21</v>
      </c>
      <c r="I11" s="85"/>
      <c r="J11" s="88" t="s">
        <v>216</v>
      </c>
      <c r="K11" s="88" t="s">
        <v>258</v>
      </c>
      <c r="L11" s="88" t="s">
        <v>239</v>
      </c>
      <c r="M11" s="88" t="s">
        <v>233</v>
      </c>
      <c r="N11" s="88" t="s">
        <v>175</v>
      </c>
      <c r="O11" s="88" t="s">
        <v>216</v>
      </c>
      <c r="P11" s="87" t="s">
        <v>264</v>
      </c>
    </row>
    <row r="12" ht="22.5" customHeight="1" spans="1:16">
      <c r="A12" s="75" t="s">
        <v>185</v>
      </c>
      <c r="B12" s="76">
        <f>C12-0.7</f>
        <v>15.6</v>
      </c>
      <c r="C12" s="76">
        <f>D12-0.7</f>
        <v>16.3</v>
      </c>
      <c r="D12" s="76">
        <v>17</v>
      </c>
      <c r="E12" s="76">
        <f>D12+0.7</f>
        <v>17.7</v>
      </c>
      <c r="F12" s="76">
        <f>E12+0.7</f>
        <v>18.4</v>
      </c>
      <c r="G12" s="76">
        <f>F12+0.95</f>
        <v>19.35</v>
      </c>
      <c r="H12" s="76">
        <f>G12+0.95</f>
        <v>20.3</v>
      </c>
      <c r="I12" s="85"/>
      <c r="J12" s="88" t="s">
        <v>265</v>
      </c>
      <c r="K12" s="88" t="s">
        <v>266</v>
      </c>
      <c r="L12" s="88" t="s">
        <v>267</v>
      </c>
      <c r="M12" s="88" t="s">
        <v>268</v>
      </c>
      <c r="N12" s="88" t="s">
        <v>190</v>
      </c>
      <c r="O12" s="88" t="s">
        <v>269</v>
      </c>
      <c r="P12" s="87" t="s">
        <v>270</v>
      </c>
    </row>
    <row r="13" ht="22.5" customHeight="1" spans="1:16">
      <c r="A13" s="75" t="s">
        <v>187</v>
      </c>
      <c r="B13" s="76">
        <f>C13-0.7</f>
        <v>15.1</v>
      </c>
      <c r="C13" s="76">
        <f>D13-0.7</f>
        <v>15.8</v>
      </c>
      <c r="D13" s="78">
        <v>16.5</v>
      </c>
      <c r="E13" s="76">
        <f>D13+0.7</f>
        <v>17.2</v>
      </c>
      <c r="F13" s="76">
        <f>E13+0.7</f>
        <v>17.9</v>
      </c>
      <c r="G13" s="76">
        <f>F13+0.95</f>
        <v>18.85</v>
      </c>
      <c r="H13" s="76">
        <f>G13+0.95</f>
        <v>19.8</v>
      </c>
      <c r="I13" s="85"/>
      <c r="J13" s="87" t="s">
        <v>233</v>
      </c>
      <c r="K13" s="87" t="s">
        <v>233</v>
      </c>
      <c r="L13" s="88" t="s">
        <v>271</v>
      </c>
      <c r="M13" s="87" t="s">
        <v>233</v>
      </c>
      <c r="N13" s="87" t="s">
        <v>188</v>
      </c>
      <c r="O13" s="87" t="s">
        <v>272</v>
      </c>
      <c r="P13" s="87" t="s">
        <v>273</v>
      </c>
    </row>
    <row r="14" ht="22.5" customHeight="1" spans="1:16">
      <c r="A14" s="75" t="s">
        <v>189</v>
      </c>
      <c r="B14" s="79">
        <f>C14-0.4</f>
        <v>18.7</v>
      </c>
      <c r="C14" s="79">
        <f>D14-0.4</f>
        <v>19.1</v>
      </c>
      <c r="D14" s="79">
        <v>19.5</v>
      </c>
      <c r="E14" s="79">
        <f>D14+0.4</f>
        <v>19.9</v>
      </c>
      <c r="F14" s="79">
        <f>E14+0.4</f>
        <v>20.3</v>
      </c>
      <c r="G14" s="79">
        <f>F14+0.6</f>
        <v>20.9</v>
      </c>
      <c r="H14" s="79">
        <f>G14+0.6</f>
        <v>21.5</v>
      </c>
      <c r="I14" s="85"/>
      <c r="J14" s="88" t="s">
        <v>274</v>
      </c>
      <c r="K14" s="88" t="s">
        <v>275</v>
      </c>
      <c r="L14" s="88" t="s">
        <v>276</v>
      </c>
      <c r="M14" s="88" t="s">
        <v>277</v>
      </c>
      <c r="N14" s="88" t="s">
        <v>171</v>
      </c>
      <c r="O14" s="88" t="s">
        <v>278</v>
      </c>
      <c r="P14" s="87" t="s">
        <v>263</v>
      </c>
    </row>
    <row r="15" ht="22.5" customHeight="1" spans="1:16">
      <c r="A15" s="75" t="s">
        <v>192</v>
      </c>
      <c r="B15" s="79">
        <f>C15-0.2</f>
        <v>10.1</v>
      </c>
      <c r="C15" s="79">
        <f>D15-0.2</f>
        <v>10.3</v>
      </c>
      <c r="D15" s="79">
        <v>10.5</v>
      </c>
      <c r="E15" s="79">
        <f>D15+0.2</f>
        <v>10.7</v>
      </c>
      <c r="F15" s="79">
        <f>E15+0.2</f>
        <v>10.9</v>
      </c>
      <c r="G15" s="79">
        <f>F15+0.25</f>
        <v>11.15</v>
      </c>
      <c r="H15" s="79">
        <f>G15+0.25</f>
        <v>11.4</v>
      </c>
      <c r="I15" s="85"/>
      <c r="J15" s="88" t="s">
        <v>258</v>
      </c>
      <c r="K15" s="88" t="s">
        <v>279</v>
      </c>
      <c r="L15" s="88" t="s">
        <v>233</v>
      </c>
      <c r="M15" s="88" t="s">
        <v>271</v>
      </c>
      <c r="N15" s="88" t="s">
        <v>171</v>
      </c>
      <c r="O15" s="88" t="s">
        <v>233</v>
      </c>
      <c r="P15" s="87" t="s">
        <v>233</v>
      </c>
    </row>
    <row r="16" ht="22.5" customHeight="1" spans="1:16">
      <c r="A16" s="75" t="s">
        <v>194</v>
      </c>
      <c r="B16" s="79">
        <f>C16</f>
        <v>1.5</v>
      </c>
      <c r="C16" s="79">
        <f>D16</f>
        <v>1.5</v>
      </c>
      <c r="D16" s="79">
        <v>1.5</v>
      </c>
      <c r="E16" s="79">
        <f t="shared" ref="E16:H16" si="5">D16</f>
        <v>1.5</v>
      </c>
      <c r="F16" s="79">
        <f t="shared" si="5"/>
        <v>1.5</v>
      </c>
      <c r="G16" s="79">
        <f t="shared" si="5"/>
        <v>1.5</v>
      </c>
      <c r="H16" s="79">
        <f t="shared" si="5"/>
        <v>1.5</v>
      </c>
      <c r="I16" s="85"/>
      <c r="J16" s="297" t="s">
        <v>233</v>
      </c>
      <c r="K16" s="297" t="s">
        <v>233</v>
      </c>
      <c r="L16" s="297" t="s">
        <v>233</v>
      </c>
      <c r="M16" s="297" t="s">
        <v>233</v>
      </c>
      <c r="N16" s="297" t="s">
        <v>171</v>
      </c>
      <c r="O16" s="297" t="s">
        <v>233</v>
      </c>
      <c r="P16" s="297" t="s">
        <v>233</v>
      </c>
    </row>
    <row r="17" ht="14.25" spans="1:16">
      <c r="A17" s="80" t="s">
        <v>196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</row>
    <row r="18" ht="14.25" spans="1:16">
      <c r="A18" s="64" t="s">
        <v>243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</row>
    <row r="19" ht="14.25" spans="1:15">
      <c r="A19" s="81"/>
      <c r="B19" s="81"/>
      <c r="C19" s="81"/>
      <c r="D19" s="81"/>
      <c r="E19" s="81"/>
      <c r="F19" s="81"/>
      <c r="G19" s="81"/>
      <c r="H19" s="81"/>
      <c r="I19" s="81"/>
      <c r="J19" s="80" t="s">
        <v>244</v>
      </c>
      <c r="K19" s="89"/>
      <c r="L19" s="80" t="s">
        <v>245</v>
      </c>
      <c r="M19" s="80"/>
      <c r="N19" s="80" t="s">
        <v>246</v>
      </c>
      <c r="O19" s="80"/>
    </row>
  </sheetData>
  <mergeCells count="8">
    <mergeCell ref="A1:P1"/>
    <mergeCell ref="B2:C2"/>
    <mergeCell ref="G2:H2"/>
    <mergeCell ref="K2:P2"/>
    <mergeCell ref="B3:H3"/>
    <mergeCell ref="J3:P3"/>
    <mergeCell ref="A3:A5"/>
    <mergeCell ref="I2:I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333333333333" style="181" customWidth="1"/>
    <col min="2" max="16384" width="10" style="181"/>
  </cols>
  <sheetData>
    <row r="1" ht="22.5" customHeight="1" spans="1:11">
      <c r="A1" s="182" t="s">
        <v>280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.25" customHeight="1" spans="1:11">
      <c r="A2" s="183" t="s">
        <v>53</v>
      </c>
      <c r="B2" s="95"/>
      <c r="C2" s="95"/>
      <c r="D2" s="184" t="s">
        <v>54</v>
      </c>
      <c r="E2" s="184"/>
      <c r="F2" s="95" t="s">
        <v>55</v>
      </c>
      <c r="G2" s="95"/>
      <c r="H2" s="185" t="s">
        <v>56</v>
      </c>
      <c r="I2" s="268" t="s">
        <v>55</v>
      </c>
      <c r="J2" s="268"/>
      <c r="K2" s="269"/>
    </row>
    <row r="3" customHeight="1" spans="1:11">
      <c r="A3" s="186" t="s">
        <v>57</v>
      </c>
      <c r="B3" s="187"/>
      <c r="C3" s="188"/>
      <c r="D3" s="189" t="s">
        <v>58</v>
      </c>
      <c r="E3" s="190"/>
      <c r="F3" s="190"/>
      <c r="G3" s="191"/>
      <c r="H3" s="189" t="s">
        <v>59</v>
      </c>
      <c r="I3" s="190"/>
      <c r="J3" s="190"/>
      <c r="K3" s="191"/>
    </row>
    <row r="4" customHeight="1" spans="1:11">
      <c r="A4" s="192" t="s">
        <v>60</v>
      </c>
      <c r="B4" s="193" t="s">
        <v>61</v>
      </c>
      <c r="C4" s="194"/>
      <c r="D4" s="192" t="s">
        <v>62</v>
      </c>
      <c r="E4" s="195"/>
      <c r="F4" s="196" t="s">
        <v>63</v>
      </c>
      <c r="G4" s="197"/>
      <c r="H4" s="192" t="s">
        <v>281</v>
      </c>
      <c r="I4" s="195"/>
      <c r="J4" s="221" t="s">
        <v>65</v>
      </c>
      <c r="K4" s="270" t="s">
        <v>66</v>
      </c>
    </row>
    <row r="5" customHeight="1" spans="1:11">
      <c r="A5" s="198" t="s">
        <v>67</v>
      </c>
      <c r="B5" s="193" t="s">
        <v>68</v>
      </c>
      <c r="C5" s="194"/>
      <c r="D5" s="192" t="s">
        <v>282</v>
      </c>
      <c r="E5" s="195"/>
      <c r="F5" s="199">
        <v>1</v>
      </c>
      <c r="G5" s="200"/>
      <c r="H5" s="192" t="s">
        <v>283</v>
      </c>
      <c r="I5" s="195"/>
      <c r="J5" s="221" t="s">
        <v>65</v>
      </c>
      <c r="K5" s="270" t="s">
        <v>66</v>
      </c>
    </row>
    <row r="6" customHeight="1" spans="1:11">
      <c r="A6" s="192" t="s">
        <v>71</v>
      </c>
      <c r="B6" s="201">
        <v>3</v>
      </c>
      <c r="C6" s="202">
        <v>6</v>
      </c>
      <c r="D6" s="192" t="s">
        <v>284</v>
      </c>
      <c r="E6" s="195"/>
      <c r="F6" s="199">
        <v>0.5</v>
      </c>
      <c r="G6" s="200"/>
      <c r="H6" s="203" t="s">
        <v>285</v>
      </c>
      <c r="I6" s="244"/>
      <c r="J6" s="244"/>
      <c r="K6" s="271"/>
    </row>
    <row r="7" customHeight="1" spans="1:11">
      <c r="A7" s="192" t="s">
        <v>74</v>
      </c>
      <c r="B7" s="204" t="s">
        <v>75</v>
      </c>
      <c r="C7" s="205"/>
      <c r="D7" s="192" t="s">
        <v>286</v>
      </c>
      <c r="E7" s="195"/>
      <c r="F7" s="199">
        <v>0.3</v>
      </c>
      <c r="G7" s="200"/>
      <c r="H7" s="206" t="s">
        <v>287</v>
      </c>
      <c r="I7" s="221"/>
      <c r="J7" s="221"/>
      <c r="K7" s="270"/>
    </row>
    <row r="8" customHeight="1" spans="1:11">
      <c r="A8" s="207" t="s">
        <v>78</v>
      </c>
      <c r="B8" s="208" t="s">
        <v>79</v>
      </c>
      <c r="C8" s="209"/>
      <c r="D8" s="210" t="s">
        <v>80</v>
      </c>
      <c r="E8" s="211"/>
      <c r="F8" s="212">
        <v>45662</v>
      </c>
      <c r="G8" s="213"/>
      <c r="H8" s="210"/>
      <c r="I8" s="211"/>
      <c r="J8" s="211"/>
      <c r="K8" s="272"/>
    </row>
    <row r="9" customHeight="1" spans="1:11">
      <c r="A9" s="214" t="s">
        <v>288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customHeight="1" spans="1:11">
      <c r="A10" s="215" t="s">
        <v>84</v>
      </c>
      <c r="B10" s="216" t="s">
        <v>85</v>
      </c>
      <c r="C10" s="217" t="s">
        <v>86</v>
      </c>
      <c r="D10" s="218"/>
      <c r="E10" s="219" t="s">
        <v>89</v>
      </c>
      <c r="F10" s="216" t="s">
        <v>85</v>
      </c>
      <c r="G10" s="217" t="s">
        <v>86</v>
      </c>
      <c r="H10" s="216"/>
      <c r="I10" s="219" t="s">
        <v>87</v>
      </c>
      <c r="J10" s="216" t="s">
        <v>85</v>
      </c>
      <c r="K10" s="273" t="s">
        <v>86</v>
      </c>
    </row>
    <row r="11" customHeight="1" spans="1:11">
      <c r="A11" s="198" t="s">
        <v>90</v>
      </c>
      <c r="B11" s="220" t="s">
        <v>85</v>
      </c>
      <c r="C11" s="221" t="s">
        <v>86</v>
      </c>
      <c r="D11" s="222"/>
      <c r="E11" s="223" t="s">
        <v>92</v>
      </c>
      <c r="F11" s="220" t="s">
        <v>85</v>
      </c>
      <c r="G11" s="221" t="s">
        <v>86</v>
      </c>
      <c r="H11" s="220"/>
      <c r="I11" s="223" t="s">
        <v>97</v>
      </c>
      <c r="J11" s="220" t="s">
        <v>85</v>
      </c>
      <c r="K11" s="270" t="s">
        <v>86</v>
      </c>
    </row>
    <row r="12" customHeight="1" spans="1:11">
      <c r="A12" s="210" t="s">
        <v>289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72"/>
    </row>
    <row r="13" customHeight="1" spans="1:11">
      <c r="A13" s="224" t="s">
        <v>290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</row>
    <row r="14" customHeight="1" spans="1:11">
      <c r="A14" s="225" t="s">
        <v>291</v>
      </c>
      <c r="B14" s="226"/>
      <c r="C14" s="226"/>
      <c r="D14" s="226"/>
      <c r="E14" s="226"/>
      <c r="F14" s="226"/>
      <c r="G14" s="226"/>
      <c r="H14" s="227"/>
      <c r="I14" s="274"/>
      <c r="J14" s="274"/>
      <c r="K14" s="275"/>
    </row>
    <row r="15" customHeight="1" spans="1:11">
      <c r="A15" s="225" t="s">
        <v>292</v>
      </c>
      <c r="B15" s="226"/>
      <c r="C15" s="226"/>
      <c r="D15" s="226"/>
      <c r="E15" s="226"/>
      <c r="F15" s="226"/>
      <c r="G15" s="226"/>
      <c r="H15" s="227"/>
      <c r="I15" s="276"/>
      <c r="J15" s="277"/>
      <c r="K15" s="278"/>
    </row>
    <row r="16" customHeight="1" spans="1:11">
      <c r="A16" s="225" t="s">
        <v>293</v>
      </c>
      <c r="B16" s="226"/>
      <c r="C16" s="226"/>
      <c r="D16" s="226"/>
      <c r="E16" s="228"/>
      <c r="F16" s="228"/>
      <c r="G16" s="228"/>
      <c r="H16" s="228"/>
      <c r="I16" s="228"/>
      <c r="J16" s="228"/>
      <c r="K16" s="279"/>
    </row>
    <row r="17" customHeight="1" spans="1:11">
      <c r="A17" s="224" t="s">
        <v>294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customHeight="1" spans="1:11">
      <c r="A18" s="229" t="s">
        <v>295</v>
      </c>
      <c r="B18" s="230"/>
      <c r="C18" s="230"/>
      <c r="D18" s="230"/>
      <c r="E18" s="231"/>
      <c r="F18" s="231"/>
      <c r="G18" s="231"/>
      <c r="H18" s="231"/>
      <c r="I18" s="274"/>
      <c r="J18" s="274"/>
      <c r="K18" s="275"/>
    </row>
    <row r="19" customHeight="1" spans="1:11">
      <c r="A19" s="232" t="s">
        <v>296</v>
      </c>
      <c r="B19" s="233"/>
      <c r="C19" s="233"/>
      <c r="D19" s="234"/>
      <c r="E19" s="235"/>
      <c r="F19" s="236"/>
      <c r="G19" s="236"/>
      <c r="H19" s="237"/>
      <c r="I19" s="276"/>
      <c r="J19" s="277"/>
      <c r="K19" s="278"/>
    </row>
    <row r="20" customHeight="1" spans="1:11">
      <c r="A20" s="238"/>
      <c r="B20" s="228"/>
      <c r="C20" s="228"/>
      <c r="D20" s="228"/>
      <c r="E20" s="228"/>
      <c r="F20" s="228"/>
      <c r="G20" s="228"/>
      <c r="H20" s="228"/>
      <c r="I20" s="228"/>
      <c r="J20" s="228"/>
      <c r="K20" s="279"/>
    </row>
    <row r="21" customHeight="1" spans="1:11">
      <c r="A21" s="239" t="s">
        <v>123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customHeight="1" spans="1:11">
      <c r="A22" s="94" t="s">
        <v>124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5"/>
    </row>
    <row r="23" customHeight="1" spans="1:11">
      <c r="A23" s="107" t="s">
        <v>125</v>
      </c>
      <c r="B23" s="109"/>
      <c r="C23" s="221" t="s">
        <v>65</v>
      </c>
      <c r="D23" s="221" t="s">
        <v>66</v>
      </c>
      <c r="E23" s="106"/>
      <c r="F23" s="106"/>
      <c r="G23" s="106"/>
      <c r="H23" s="106"/>
      <c r="I23" s="106"/>
      <c r="J23" s="106"/>
      <c r="K23" s="159"/>
    </row>
    <row r="24" customHeight="1" spans="1:11">
      <c r="A24" s="240" t="s">
        <v>297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80"/>
    </row>
    <row r="25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81"/>
    </row>
    <row r="26" customHeight="1" spans="1:11">
      <c r="A26" s="214" t="s">
        <v>134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customHeight="1" spans="1:11">
      <c r="A27" s="186" t="s">
        <v>135</v>
      </c>
      <c r="B27" s="217" t="s">
        <v>95</v>
      </c>
      <c r="C27" s="217" t="s">
        <v>96</v>
      </c>
      <c r="D27" s="217" t="s">
        <v>88</v>
      </c>
      <c r="E27" s="187" t="s">
        <v>136</v>
      </c>
      <c r="F27" s="217" t="s">
        <v>95</v>
      </c>
      <c r="G27" s="217" t="s">
        <v>96</v>
      </c>
      <c r="H27" s="217" t="s">
        <v>88</v>
      </c>
      <c r="I27" s="187" t="s">
        <v>137</v>
      </c>
      <c r="J27" s="217" t="s">
        <v>95</v>
      </c>
      <c r="K27" s="273" t="s">
        <v>96</v>
      </c>
    </row>
    <row r="28" customHeight="1" spans="1:11">
      <c r="A28" s="203" t="s">
        <v>87</v>
      </c>
      <c r="B28" s="221" t="s">
        <v>95</v>
      </c>
      <c r="C28" s="221" t="s">
        <v>96</v>
      </c>
      <c r="D28" s="221" t="s">
        <v>88</v>
      </c>
      <c r="E28" s="244" t="s">
        <v>94</v>
      </c>
      <c r="F28" s="221" t="s">
        <v>95</v>
      </c>
      <c r="G28" s="221" t="s">
        <v>96</v>
      </c>
      <c r="H28" s="221" t="s">
        <v>88</v>
      </c>
      <c r="I28" s="244" t="s">
        <v>105</v>
      </c>
      <c r="J28" s="221" t="s">
        <v>95</v>
      </c>
      <c r="K28" s="270" t="s">
        <v>96</v>
      </c>
    </row>
    <row r="29" customHeight="1" spans="1:11">
      <c r="A29" s="192" t="s">
        <v>298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82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83"/>
    </row>
    <row r="31" customHeight="1" spans="1:11">
      <c r="A31" s="248" t="s">
        <v>299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ht="17.25" customHeight="1" spans="1:11">
      <c r="A32" s="249"/>
      <c r="B32" s="250"/>
      <c r="C32" s="250"/>
      <c r="D32" s="250"/>
      <c r="E32" s="250"/>
      <c r="F32" s="250"/>
      <c r="G32" s="250"/>
      <c r="H32" s="250"/>
      <c r="I32" s="250"/>
      <c r="J32" s="250"/>
      <c r="K32" s="284"/>
    </row>
    <row r="33" ht="17.25" customHeight="1" spans="1:11">
      <c r="A33" s="251" t="s">
        <v>300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85"/>
    </row>
    <row r="34" ht="17.25" customHeight="1" spans="1:11">
      <c r="A34" s="251" t="s">
        <v>301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85"/>
    </row>
    <row r="35" ht="17.25" customHeight="1" spans="1:11">
      <c r="A35" s="251" t="s">
        <v>302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85"/>
    </row>
    <row r="36" ht="17.25" customHeight="1" spans="1:11">
      <c r="A36" s="251" t="s">
        <v>303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85"/>
    </row>
    <row r="37" ht="17.25" customHeight="1" spans="1:11">
      <c r="A37" s="251" t="s">
        <v>304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85"/>
    </row>
    <row r="38" ht="17.25" customHeight="1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85"/>
    </row>
    <row r="39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5"/>
    </row>
    <row r="40" ht="17.25" customHeight="1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5"/>
    </row>
    <row r="4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5"/>
    </row>
    <row r="42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5"/>
    </row>
    <row r="43" ht="17.25" customHeight="1" spans="1:11">
      <c r="A43" s="246" t="s">
        <v>133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3"/>
    </row>
    <row r="44" customHeight="1" spans="1:11">
      <c r="A44" s="248" t="s">
        <v>305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ht="18" customHeight="1" spans="1:11">
      <c r="A45" s="253" t="s">
        <v>289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86"/>
    </row>
    <row r="46" ht="18" customHeight="1" spans="1:11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86"/>
    </row>
    <row r="47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81"/>
    </row>
    <row r="48" ht="21" customHeight="1" spans="1:11">
      <c r="A48" s="255" t="s">
        <v>141</v>
      </c>
      <c r="B48" s="256" t="s">
        <v>142</v>
      </c>
      <c r="C48" s="256"/>
      <c r="D48" s="257" t="s">
        <v>143</v>
      </c>
      <c r="E48" s="258" t="s">
        <v>144</v>
      </c>
      <c r="F48" s="257" t="s">
        <v>145</v>
      </c>
      <c r="G48" s="259">
        <v>46009</v>
      </c>
      <c r="H48" s="260" t="s">
        <v>146</v>
      </c>
      <c r="I48" s="260"/>
      <c r="J48" s="256" t="s">
        <v>147</v>
      </c>
      <c r="K48" s="287"/>
    </row>
    <row r="49" customHeight="1" spans="1:11">
      <c r="A49" s="261" t="s">
        <v>148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8"/>
    </row>
    <row r="50" customHeight="1" spans="1:11">
      <c r="A50" s="263" t="s">
        <v>306</v>
      </c>
      <c r="B50" s="264"/>
      <c r="C50" s="264"/>
      <c r="D50" s="264"/>
      <c r="E50" s="264"/>
      <c r="F50" s="264"/>
      <c r="G50" s="264"/>
      <c r="H50" s="264"/>
      <c r="I50" s="264"/>
      <c r="J50" s="264"/>
      <c r="K50" s="289"/>
    </row>
    <row r="5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90"/>
    </row>
    <row r="52" ht="21" customHeight="1" spans="1:11">
      <c r="A52" s="255" t="s">
        <v>141</v>
      </c>
      <c r="B52" s="267"/>
      <c r="C52" s="267"/>
      <c r="D52" s="257" t="s">
        <v>143</v>
      </c>
      <c r="E52" s="257"/>
      <c r="F52" s="257" t="s">
        <v>145</v>
      </c>
      <c r="G52" s="257"/>
      <c r="H52" s="260" t="s">
        <v>146</v>
      </c>
      <c r="I52" s="260"/>
      <c r="J52" s="291"/>
      <c r="K52" s="29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topLeftCell="A31" workbookViewId="0">
      <selection activeCell="G43" sqref="G43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0.1666666666667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307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5" spans="1:11">
      <c r="A2" s="94" t="s">
        <v>53</v>
      </c>
      <c r="B2" s="95" t="s">
        <v>308</v>
      </c>
      <c r="C2" s="95"/>
      <c r="D2" s="96" t="s">
        <v>60</v>
      </c>
      <c r="E2" s="97" t="s">
        <v>61</v>
      </c>
      <c r="F2" s="98" t="s">
        <v>309</v>
      </c>
      <c r="G2" s="99" t="s">
        <v>68</v>
      </c>
      <c r="H2" s="100"/>
      <c r="I2" s="131" t="s">
        <v>56</v>
      </c>
      <c r="J2" s="95" t="s">
        <v>55</v>
      </c>
      <c r="K2" s="95"/>
    </row>
    <row r="3" spans="1:11">
      <c r="A3" s="101" t="s">
        <v>74</v>
      </c>
      <c r="B3" s="102">
        <v>27382</v>
      </c>
      <c r="C3" s="102"/>
      <c r="D3" s="103" t="s">
        <v>310</v>
      </c>
      <c r="E3" s="104">
        <v>45762</v>
      </c>
      <c r="F3" s="105"/>
      <c r="G3" s="105"/>
      <c r="H3" s="106" t="s">
        <v>311</v>
      </c>
      <c r="I3" s="106"/>
      <c r="J3" s="106"/>
      <c r="K3" s="159"/>
    </row>
    <row r="4" spans="1:11">
      <c r="A4" s="107" t="s">
        <v>71</v>
      </c>
      <c r="B4" s="108">
        <v>3</v>
      </c>
      <c r="C4" s="108">
        <v>6</v>
      </c>
      <c r="D4" s="109" t="s">
        <v>312</v>
      </c>
      <c r="E4" s="105" t="s">
        <v>313</v>
      </c>
      <c r="F4" s="105"/>
      <c r="G4" s="105"/>
      <c r="H4" s="109" t="s">
        <v>314</v>
      </c>
      <c r="I4" s="109"/>
      <c r="J4" s="122" t="s">
        <v>65</v>
      </c>
      <c r="K4" s="160" t="s">
        <v>66</v>
      </c>
    </row>
    <row r="5" spans="1:11">
      <c r="A5" s="107" t="s">
        <v>315</v>
      </c>
      <c r="B5" s="102" t="s">
        <v>316</v>
      </c>
      <c r="C5" s="102"/>
      <c r="D5" s="103" t="s">
        <v>317</v>
      </c>
      <c r="E5" s="103" t="s">
        <v>318</v>
      </c>
      <c r="F5" s="103" t="s">
        <v>319</v>
      </c>
      <c r="G5" s="103" t="s">
        <v>313</v>
      </c>
      <c r="H5" s="109" t="s">
        <v>320</v>
      </c>
      <c r="I5" s="109"/>
      <c r="J5" s="122" t="s">
        <v>65</v>
      </c>
      <c r="K5" s="160" t="s">
        <v>66</v>
      </c>
    </row>
    <row r="6" ht="15" spans="1:11">
      <c r="A6" s="110" t="s">
        <v>321</v>
      </c>
      <c r="B6" s="111" t="s">
        <v>322</v>
      </c>
      <c r="C6" s="111"/>
      <c r="D6" s="112" t="s">
        <v>323</v>
      </c>
      <c r="E6" s="113"/>
      <c r="F6" s="114">
        <v>27382</v>
      </c>
      <c r="G6" s="112"/>
      <c r="H6" s="115" t="s">
        <v>324</v>
      </c>
      <c r="I6" s="115"/>
      <c r="J6" s="128" t="s">
        <v>65</v>
      </c>
      <c r="K6" s="161" t="s">
        <v>66</v>
      </c>
    </row>
    <row r="7" ht="1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325</v>
      </c>
      <c r="B8" s="98" t="s">
        <v>326</v>
      </c>
      <c r="C8" s="98" t="s">
        <v>327</v>
      </c>
      <c r="D8" s="98" t="s">
        <v>328</v>
      </c>
      <c r="E8" s="98" t="s">
        <v>329</v>
      </c>
      <c r="F8" s="98" t="s">
        <v>330</v>
      </c>
      <c r="G8" s="120" t="s">
        <v>331</v>
      </c>
      <c r="H8" s="121"/>
      <c r="I8" s="121"/>
      <c r="J8" s="121"/>
      <c r="K8" s="162"/>
    </row>
    <row r="9" spans="1:11">
      <c r="A9" s="107" t="s">
        <v>332</v>
      </c>
      <c r="B9" s="109"/>
      <c r="C9" s="122" t="s">
        <v>65</v>
      </c>
      <c r="D9" s="122" t="s">
        <v>66</v>
      </c>
      <c r="E9" s="103" t="s">
        <v>333</v>
      </c>
      <c r="F9" s="123" t="s">
        <v>334</v>
      </c>
      <c r="G9" s="124" t="s">
        <v>335</v>
      </c>
      <c r="H9" s="125"/>
      <c r="I9" s="125"/>
      <c r="J9" s="125"/>
      <c r="K9" s="163"/>
    </row>
    <row r="10" spans="1:11">
      <c r="A10" s="107" t="s">
        <v>336</v>
      </c>
      <c r="B10" s="109"/>
      <c r="C10" s="122" t="s">
        <v>65</v>
      </c>
      <c r="D10" s="122" t="s">
        <v>66</v>
      </c>
      <c r="E10" s="103" t="s">
        <v>337</v>
      </c>
      <c r="F10" s="123" t="s">
        <v>335</v>
      </c>
      <c r="G10" s="124" t="s">
        <v>338</v>
      </c>
      <c r="H10" s="125"/>
      <c r="I10" s="125"/>
      <c r="J10" s="125"/>
      <c r="K10" s="163"/>
    </row>
    <row r="11" spans="1:11">
      <c r="A11" s="126" t="s">
        <v>288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64"/>
    </row>
    <row r="12" spans="1:11">
      <c r="A12" s="101" t="s">
        <v>89</v>
      </c>
      <c r="B12" s="122" t="s">
        <v>85</v>
      </c>
      <c r="C12" s="122" t="s">
        <v>86</v>
      </c>
      <c r="D12" s="123"/>
      <c r="E12" s="103" t="s">
        <v>87</v>
      </c>
      <c r="F12" s="122" t="s">
        <v>85</v>
      </c>
      <c r="G12" s="122" t="s">
        <v>86</v>
      </c>
      <c r="H12" s="122"/>
      <c r="I12" s="103" t="s">
        <v>339</v>
      </c>
      <c r="J12" s="122" t="s">
        <v>85</v>
      </c>
      <c r="K12" s="160" t="s">
        <v>86</v>
      </c>
    </row>
    <row r="13" spans="1:11">
      <c r="A13" s="101" t="s">
        <v>92</v>
      </c>
      <c r="B13" s="122" t="s">
        <v>85</v>
      </c>
      <c r="C13" s="122" t="s">
        <v>86</v>
      </c>
      <c r="D13" s="123"/>
      <c r="E13" s="103" t="s">
        <v>97</v>
      </c>
      <c r="F13" s="122" t="s">
        <v>85</v>
      </c>
      <c r="G13" s="122" t="s">
        <v>86</v>
      </c>
      <c r="H13" s="122"/>
      <c r="I13" s="103" t="s">
        <v>340</v>
      </c>
      <c r="J13" s="122" t="s">
        <v>85</v>
      </c>
      <c r="K13" s="160" t="s">
        <v>86</v>
      </c>
    </row>
    <row r="14" ht="15" spans="1:11">
      <c r="A14" s="110" t="s">
        <v>341</v>
      </c>
      <c r="B14" s="128" t="s">
        <v>85</v>
      </c>
      <c r="C14" s="128" t="s">
        <v>86</v>
      </c>
      <c r="D14" s="113"/>
      <c r="E14" s="112" t="s">
        <v>342</v>
      </c>
      <c r="F14" s="128" t="s">
        <v>85</v>
      </c>
      <c r="G14" s="128" t="s">
        <v>86</v>
      </c>
      <c r="H14" s="128"/>
      <c r="I14" s="112" t="s">
        <v>343</v>
      </c>
      <c r="J14" s="128" t="s">
        <v>85</v>
      </c>
      <c r="K14" s="161" t="s">
        <v>86</v>
      </c>
    </row>
    <row r="15" ht="15" spans="1:11">
      <c r="A15" s="116" t="s">
        <v>196</v>
      </c>
      <c r="B15" s="129" t="s">
        <v>335</v>
      </c>
      <c r="C15" s="130"/>
      <c r="D15" s="117"/>
      <c r="E15" s="116"/>
      <c r="F15" s="130"/>
      <c r="G15" s="130"/>
      <c r="H15" s="130"/>
      <c r="I15" s="116"/>
      <c r="J15" s="130"/>
      <c r="K15" s="130"/>
    </row>
    <row r="16" s="90" customFormat="1" spans="1:11">
      <c r="A16" s="94" t="s">
        <v>344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5"/>
    </row>
    <row r="17" spans="1:11">
      <c r="A17" s="107" t="s">
        <v>345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6"/>
    </row>
    <row r="18" spans="1:11">
      <c r="A18" s="107" t="s">
        <v>346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6"/>
    </row>
    <row r="19" spans="1:11">
      <c r="A19" s="132" t="s">
        <v>347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67"/>
    </row>
    <row r="20" spans="1:11">
      <c r="A20" s="134"/>
      <c r="B20" s="135"/>
      <c r="C20" s="135"/>
      <c r="D20" s="135"/>
      <c r="E20" s="135"/>
      <c r="F20" s="135"/>
      <c r="G20" s="135"/>
      <c r="H20" s="135"/>
      <c r="I20" s="135"/>
      <c r="J20" s="135"/>
      <c r="K20" s="168"/>
    </row>
    <row r="21" spans="1:11">
      <c r="A21" s="136"/>
      <c r="B21" s="125"/>
      <c r="C21" s="125"/>
      <c r="D21" s="125"/>
      <c r="E21" s="125"/>
      <c r="F21" s="125"/>
      <c r="G21" s="125"/>
      <c r="H21" s="125"/>
      <c r="I21" s="125"/>
      <c r="J21" s="125"/>
      <c r="K21" s="163"/>
    </row>
    <row r="22" spans="1:11">
      <c r="A22" s="136"/>
      <c r="B22" s="125"/>
      <c r="C22" s="125"/>
      <c r="D22" s="125"/>
      <c r="E22" s="125"/>
      <c r="F22" s="125"/>
      <c r="G22" s="125"/>
      <c r="H22" s="125"/>
      <c r="I22" s="125"/>
      <c r="J22" s="125"/>
      <c r="K22" s="163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9"/>
    </row>
    <row r="24" spans="1:11">
      <c r="A24" s="107" t="s">
        <v>125</v>
      </c>
      <c r="B24" s="109"/>
      <c r="C24" s="122" t="s">
        <v>65</v>
      </c>
      <c r="D24" s="122" t="s">
        <v>66</v>
      </c>
      <c r="E24" s="106"/>
      <c r="F24" s="106"/>
      <c r="G24" s="106"/>
      <c r="H24" s="106"/>
      <c r="I24" s="106"/>
      <c r="J24" s="106"/>
      <c r="K24" s="159"/>
    </row>
    <row r="25" ht="15" spans="1:11">
      <c r="A25" s="139" t="s">
        <v>348</v>
      </c>
      <c r="B25" s="140" t="s">
        <v>335</v>
      </c>
      <c r="C25" s="141"/>
      <c r="D25" s="141"/>
      <c r="E25" s="141"/>
      <c r="F25" s="141"/>
      <c r="G25" s="141"/>
      <c r="H25" s="141"/>
      <c r="I25" s="141"/>
      <c r="J25" s="141"/>
      <c r="K25" s="170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349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62"/>
    </row>
    <row r="28" spans="1:11">
      <c r="A28" s="144" t="s">
        <v>350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71"/>
    </row>
    <row r="29" spans="1:11">
      <c r="A29" s="146" t="s">
        <v>351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2"/>
    </row>
    <row r="30" spans="1:11">
      <c r="A30" s="146" t="s">
        <v>352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2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2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2"/>
    </row>
    <row r="33" ht="23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2"/>
    </row>
    <row r="34" ht="23" customHeight="1" spans="1:11">
      <c r="A34" s="136"/>
      <c r="B34" s="125"/>
      <c r="C34" s="125"/>
      <c r="D34" s="125"/>
      <c r="E34" s="125"/>
      <c r="F34" s="125"/>
      <c r="G34" s="125"/>
      <c r="H34" s="125"/>
      <c r="I34" s="125"/>
      <c r="J34" s="125"/>
      <c r="K34" s="163"/>
    </row>
    <row r="35" ht="23" customHeight="1" spans="1:11">
      <c r="A35" s="148"/>
      <c r="B35" s="125"/>
      <c r="C35" s="125"/>
      <c r="D35" s="125"/>
      <c r="E35" s="125"/>
      <c r="F35" s="125"/>
      <c r="G35" s="125"/>
      <c r="H35" s="125"/>
      <c r="I35" s="125"/>
      <c r="J35" s="125"/>
      <c r="K35" s="163"/>
    </row>
    <row r="36" ht="23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3"/>
    </row>
    <row r="37" ht="18.75" customHeight="1" spans="1:11">
      <c r="A37" s="151" t="s">
        <v>353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4"/>
    </row>
    <row r="38" s="91" customFormat="1" ht="18.75" customHeight="1" spans="1:11">
      <c r="A38" s="107" t="s">
        <v>354</v>
      </c>
      <c r="B38" s="109"/>
      <c r="C38" s="109"/>
      <c r="D38" s="106" t="s">
        <v>355</v>
      </c>
      <c r="E38" s="106"/>
      <c r="F38" s="153" t="s">
        <v>356</v>
      </c>
      <c r="G38" s="154"/>
      <c r="H38" s="109" t="s">
        <v>357</v>
      </c>
      <c r="I38" s="109"/>
      <c r="J38" s="109" t="s">
        <v>358</v>
      </c>
      <c r="K38" s="166"/>
    </row>
    <row r="39" ht="18.75" customHeight="1" spans="1:13">
      <c r="A39" s="107" t="s">
        <v>196</v>
      </c>
      <c r="B39" s="155" t="s">
        <v>359</v>
      </c>
      <c r="C39" s="155"/>
      <c r="D39" s="155"/>
      <c r="E39" s="155"/>
      <c r="F39" s="155"/>
      <c r="G39" s="155"/>
      <c r="H39" s="155"/>
      <c r="I39" s="155"/>
      <c r="J39" s="155"/>
      <c r="K39" s="175"/>
      <c r="M39" s="91"/>
    </row>
    <row r="40" ht="31" customHeight="1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66"/>
    </row>
    <row r="41" ht="18.75" customHeight="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66"/>
    </row>
    <row r="42" ht="32" customHeight="1" spans="1:11">
      <c r="A42" s="110" t="s">
        <v>141</v>
      </c>
      <c r="B42" s="114" t="s">
        <v>360</v>
      </c>
      <c r="C42" s="114"/>
      <c r="D42" s="112" t="s">
        <v>361</v>
      </c>
      <c r="E42" s="156" t="s">
        <v>362</v>
      </c>
      <c r="F42" s="112" t="s">
        <v>145</v>
      </c>
      <c r="G42" s="157">
        <v>46039</v>
      </c>
      <c r="H42" s="158" t="s">
        <v>146</v>
      </c>
      <c r="I42" s="158"/>
      <c r="J42" s="114" t="s">
        <v>147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0.1666666666667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</cols>
  <sheetData>
    <row r="1" ht="26.25" spans="1:11">
      <c r="A1" s="93" t="s">
        <v>307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5" spans="1:11">
      <c r="A2" s="94" t="s">
        <v>53</v>
      </c>
      <c r="B2" s="95" t="s">
        <v>363</v>
      </c>
      <c r="C2" s="95"/>
      <c r="D2" s="96" t="s">
        <v>60</v>
      </c>
      <c r="E2" s="97" t="s">
        <v>364</v>
      </c>
      <c r="F2" s="98" t="s">
        <v>309</v>
      </c>
      <c r="G2" s="99" t="s">
        <v>365</v>
      </c>
      <c r="H2" s="100"/>
      <c r="I2" s="131" t="s">
        <v>56</v>
      </c>
      <c r="J2" s="178" t="s">
        <v>201</v>
      </c>
      <c r="K2" s="179"/>
    </row>
    <row r="3" spans="1:11">
      <c r="A3" s="101" t="s">
        <v>74</v>
      </c>
      <c r="B3" s="102">
        <v>11684</v>
      </c>
      <c r="C3" s="102"/>
      <c r="D3" s="103" t="s">
        <v>310</v>
      </c>
      <c r="E3" s="104">
        <v>45721</v>
      </c>
      <c r="F3" s="105"/>
      <c r="G3" s="105"/>
      <c r="H3" s="106" t="s">
        <v>311</v>
      </c>
      <c r="I3" s="106"/>
      <c r="J3" s="106"/>
      <c r="K3" s="159"/>
    </row>
    <row r="4" spans="1:11">
      <c r="A4" s="107" t="s">
        <v>71</v>
      </c>
      <c r="B4" s="108">
        <v>4</v>
      </c>
      <c r="C4" s="108">
        <v>6</v>
      </c>
      <c r="D4" s="109" t="s">
        <v>312</v>
      </c>
      <c r="E4" s="105" t="s">
        <v>317</v>
      </c>
      <c r="F4" s="105"/>
      <c r="G4" s="105"/>
      <c r="H4" s="109" t="s">
        <v>314</v>
      </c>
      <c r="I4" s="109"/>
      <c r="J4" s="122" t="s">
        <v>65</v>
      </c>
      <c r="K4" s="160" t="s">
        <v>66</v>
      </c>
    </row>
    <row r="5" spans="1:11">
      <c r="A5" s="107" t="s">
        <v>315</v>
      </c>
      <c r="B5" s="102" t="s">
        <v>366</v>
      </c>
      <c r="C5" s="102"/>
      <c r="D5" s="103" t="s">
        <v>317</v>
      </c>
      <c r="E5" s="103" t="s">
        <v>318</v>
      </c>
      <c r="F5" s="103" t="s">
        <v>319</v>
      </c>
      <c r="G5" s="103" t="s">
        <v>313</v>
      </c>
      <c r="H5" s="109" t="s">
        <v>320</v>
      </c>
      <c r="I5" s="109"/>
      <c r="J5" s="122" t="s">
        <v>65</v>
      </c>
      <c r="K5" s="160" t="s">
        <v>66</v>
      </c>
    </row>
    <row r="6" ht="15" spans="1:11">
      <c r="A6" s="110" t="s">
        <v>321</v>
      </c>
      <c r="B6" s="111">
        <v>315</v>
      </c>
      <c r="C6" s="111"/>
      <c r="D6" s="112" t="s">
        <v>323</v>
      </c>
      <c r="E6" s="113"/>
      <c r="F6" s="177">
        <v>11684</v>
      </c>
      <c r="G6" s="112"/>
      <c r="H6" s="115" t="s">
        <v>324</v>
      </c>
      <c r="I6" s="115"/>
      <c r="J6" s="128" t="s">
        <v>65</v>
      </c>
      <c r="K6" s="161" t="s">
        <v>66</v>
      </c>
    </row>
    <row r="7" ht="1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325</v>
      </c>
      <c r="B8" s="98" t="s">
        <v>326</v>
      </c>
      <c r="C8" s="98" t="s">
        <v>327</v>
      </c>
      <c r="D8" s="98" t="s">
        <v>328</v>
      </c>
      <c r="E8" s="98" t="s">
        <v>329</v>
      </c>
      <c r="F8" s="98" t="s">
        <v>330</v>
      </c>
      <c r="G8" s="120" t="s">
        <v>367</v>
      </c>
      <c r="H8" s="121"/>
      <c r="I8" s="121"/>
      <c r="J8" s="121"/>
      <c r="K8" s="162"/>
    </row>
    <row r="9" spans="1:11">
      <c r="A9" s="107" t="s">
        <v>332</v>
      </c>
      <c r="B9" s="109"/>
      <c r="C9" s="122" t="s">
        <v>65</v>
      </c>
      <c r="D9" s="122" t="s">
        <v>66</v>
      </c>
      <c r="E9" s="103" t="s">
        <v>333</v>
      </c>
      <c r="F9" s="123" t="s">
        <v>334</v>
      </c>
      <c r="G9" s="124" t="s">
        <v>335</v>
      </c>
      <c r="H9" s="135"/>
      <c r="I9" s="135"/>
      <c r="J9" s="135"/>
      <c r="K9" s="168"/>
    </row>
    <row r="10" spans="1:11">
      <c r="A10" s="107" t="s">
        <v>336</v>
      </c>
      <c r="B10" s="109"/>
      <c r="C10" s="122" t="s">
        <v>65</v>
      </c>
      <c r="D10" s="122" t="s">
        <v>66</v>
      </c>
      <c r="E10" s="103" t="s">
        <v>337</v>
      </c>
      <c r="F10" s="123" t="s">
        <v>335</v>
      </c>
      <c r="G10" s="124" t="s">
        <v>338</v>
      </c>
      <c r="H10" s="135"/>
      <c r="I10" s="135"/>
      <c r="J10" s="135"/>
      <c r="K10" s="168"/>
    </row>
    <row r="11" spans="1:11">
      <c r="A11" s="126" t="s">
        <v>288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64"/>
    </row>
    <row r="12" spans="1:11">
      <c r="A12" s="101" t="s">
        <v>89</v>
      </c>
      <c r="B12" s="122" t="s">
        <v>85</v>
      </c>
      <c r="C12" s="122" t="s">
        <v>86</v>
      </c>
      <c r="D12" s="123"/>
      <c r="E12" s="103" t="s">
        <v>87</v>
      </c>
      <c r="F12" s="122" t="s">
        <v>85</v>
      </c>
      <c r="G12" s="122" t="s">
        <v>86</v>
      </c>
      <c r="H12" s="122"/>
      <c r="I12" s="103" t="s">
        <v>339</v>
      </c>
      <c r="J12" s="122" t="s">
        <v>85</v>
      </c>
      <c r="K12" s="160" t="s">
        <v>86</v>
      </c>
    </row>
    <row r="13" spans="1:11">
      <c r="A13" s="101" t="s">
        <v>92</v>
      </c>
      <c r="B13" s="122" t="s">
        <v>85</v>
      </c>
      <c r="C13" s="122" t="s">
        <v>86</v>
      </c>
      <c r="D13" s="123"/>
      <c r="E13" s="103" t="s">
        <v>97</v>
      </c>
      <c r="F13" s="122" t="s">
        <v>85</v>
      </c>
      <c r="G13" s="122" t="s">
        <v>86</v>
      </c>
      <c r="H13" s="122"/>
      <c r="I13" s="103" t="s">
        <v>340</v>
      </c>
      <c r="J13" s="122" t="s">
        <v>85</v>
      </c>
      <c r="K13" s="160" t="s">
        <v>86</v>
      </c>
    </row>
    <row r="14" ht="15" spans="1:11">
      <c r="A14" s="110" t="s">
        <v>341</v>
      </c>
      <c r="B14" s="128" t="s">
        <v>85</v>
      </c>
      <c r="C14" s="128" t="s">
        <v>86</v>
      </c>
      <c r="D14" s="113"/>
      <c r="E14" s="112" t="s">
        <v>342</v>
      </c>
      <c r="F14" s="128" t="s">
        <v>85</v>
      </c>
      <c r="G14" s="128" t="s">
        <v>86</v>
      </c>
      <c r="H14" s="128"/>
      <c r="I14" s="112" t="s">
        <v>343</v>
      </c>
      <c r="J14" s="128" t="s">
        <v>85</v>
      </c>
      <c r="K14" s="161" t="s">
        <v>86</v>
      </c>
    </row>
    <row r="15" ht="15" spans="1:11">
      <c r="A15" s="116" t="s">
        <v>196</v>
      </c>
      <c r="B15" s="129" t="s">
        <v>335</v>
      </c>
      <c r="C15" s="130"/>
      <c r="D15" s="117"/>
      <c r="E15" s="116"/>
      <c r="F15" s="130"/>
      <c r="G15" s="130"/>
      <c r="H15" s="130"/>
      <c r="I15" s="116"/>
      <c r="J15" s="130"/>
      <c r="K15" s="130"/>
    </row>
    <row r="16" spans="1:11">
      <c r="A16" s="94" t="s">
        <v>344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5"/>
    </row>
    <row r="17" spans="1:11">
      <c r="A17" s="107" t="s">
        <v>345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6"/>
    </row>
    <row r="18" spans="1:11">
      <c r="A18" s="107" t="s">
        <v>346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6"/>
    </row>
    <row r="19" spans="1:11">
      <c r="A19" s="132" t="s">
        <v>368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67"/>
    </row>
    <row r="20" spans="1:11">
      <c r="A20" s="134" t="s">
        <v>369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68"/>
    </row>
    <row r="21" spans="1:11">
      <c r="A21" s="134" t="s">
        <v>370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68"/>
    </row>
    <row r="22" spans="1:11">
      <c r="A22" s="134" t="s">
        <v>371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68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9"/>
    </row>
    <row r="24" spans="1:11">
      <c r="A24" s="107" t="s">
        <v>125</v>
      </c>
      <c r="B24" s="109"/>
      <c r="C24" s="122" t="s">
        <v>65</v>
      </c>
      <c r="D24" s="122" t="s">
        <v>66</v>
      </c>
      <c r="E24" s="106"/>
      <c r="F24" s="106"/>
      <c r="G24" s="106"/>
      <c r="H24" s="106"/>
      <c r="I24" s="106"/>
      <c r="J24" s="106"/>
      <c r="K24" s="159"/>
    </row>
    <row r="25" ht="15" spans="1:11">
      <c r="A25" s="139" t="s">
        <v>348</v>
      </c>
      <c r="B25" s="140" t="s">
        <v>335</v>
      </c>
      <c r="C25" s="140"/>
      <c r="D25" s="140"/>
      <c r="E25" s="140"/>
      <c r="F25" s="140"/>
      <c r="G25" s="140"/>
      <c r="H25" s="140"/>
      <c r="I25" s="140"/>
      <c r="J25" s="140"/>
      <c r="K25" s="180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349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62"/>
    </row>
    <row r="28" spans="1:11">
      <c r="A28" s="144" t="s">
        <v>372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71"/>
    </row>
    <row r="29" spans="1:11">
      <c r="A29" s="144" t="s">
        <v>373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71"/>
    </row>
    <row r="30" spans="1:11">
      <c r="A30" s="144" t="s">
        <v>374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71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2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2"/>
    </row>
    <row r="33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2"/>
    </row>
    <row r="34" spans="1:11">
      <c r="A34" s="136"/>
      <c r="B34" s="125"/>
      <c r="C34" s="125"/>
      <c r="D34" s="125"/>
      <c r="E34" s="125"/>
      <c r="F34" s="125"/>
      <c r="G34" s="125"/>
      <c r="H34" s="125"/>
      <c r="I34" s="125"/>
      <c r="J34" s="125"/>
      <c r="K34" s="163"/>
    </row>
    <row r="35" spans="1:11">
      <c r="A35" s="148"/>
      <c r="B35" s="125"/>
      <c r="C35" s="125"/>
      <c r="D35" s="125"/>
      <c r="E35" s="125"/>
      <c r="F35" s="125"/>
      <c r="G35" s="125"/>
      <c r="H35" s="125"/>
      <c r="I35" s="125"/>
      <c r="J35" s="125"/>
      <c r="K35" s="163"/>
    </row>
    <row r="36" ht="15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3"/>
    </row>
    <row r="37" spans="1:11">
      <c r="A37" s="151" t="s">
        <v>353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4"/>
    </row>
    <row r="38" spans="1:11">
      <c r="A38" s="107" t="s">
        <v>354</v>
      </c>
      <c r="B38" s="109"/>
      <c r="C38" s="109"/>
      <c r="D38" s="106" t="s">
        <v>355</v>
      </c>
      <c r="E38" s="106"/>
      <c r="F38" s="153" t="s">
        <v>356</v>
      </c>
      <c r="G38" s="154"/>
      <c r="H38" s="109" t="s">
        <v>357</v>
      </c>
      <c r="I38" s="109"/>
      <c r="J38" s="109" t="s">
        <v>358</v>
      </c>
      <c r="K38" s="166"/>
    </row>
    <row r="39" spans="1:11">
      <c r="A39" s="107" t="s">
        <v>196</v>
      </c>
      <c r="B39" s="155" t="s">
        <v>375</v>
      </c>
      <c r="C39" s="155"/>
      <c r="D39" s="155"/>
      <c r="E39" s="155"/>
      <c r="F39" s="155"/>
      <c r="G39" s="155"/>
      <c r="H39" s="155"/>
      <c r="I39" s="155"/>
      <c r="J39" s="155"/>
      <c r="K39" s="175"/>
    </row>
    <row r="40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66"/>
    </row>
    <row r="4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66"/>
    </row>
    <row r="42" ht="15" spans="1:11">
      <c r="A42" s="110" t="s">
        <v>141</v>
      </c>
      <c r="B42" s="114" t="s">
        <v>360</v>
      </c>
      <c r="C42" s="114"/>
      <c r="D42" s="112" t="s">
        <v>361</v>
      </c>
      <c r="E42" s="156" t="s">
        <v>376</v>
      </c>
      <c r="F42" s="112" t="s">
        <v>145</v>
      </c>
      <c r="G42" s="157">
        <v>45724</v>
      </c>
      <c r="H42" s="158" t="s">
        <v>146</v>
      </c>
      <c r="I42" s="158"/>
      <c r="J42" s="114" t="s">
        <v>376</v>
      </c>
      <c r="K42" s="176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工作内容</vt:lpstr>
      <vt:lpstr>AQL2.5验货</vt:lpstr>
      <vt:lpstr>首期</vt:lpstr>
      <vt:lpstr>验货尺寸表 </vt:lpstr>
      <vt:lpstr>验货尺寸表 （中期）</vt:lpstr>
      <vt:lpstr>验货尺寸表 （中期洗前）</vt:lpstr>
      <vt:lpstr>中期</vt:lpstr>
      <vt:lpstr>尾期1</vt:lpstr>
      <vt:lpstr>尾期2</vt:lpstr>
      <vt:lpstr>验货尺寸表</vt:lpstr>
      <vt:lpstr>尾期 2</vt:lpstr>
      <vt:lpstr>验货尺寸表 (2)</vt:lpstr>
      <vt:lpstr>尾期 3</vt:lpstr>
      <vt:lpstr>验货尺寸表 (3)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2026-01-27T12:31:09Z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