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state="hidden" r:id="rId8"/>
    <sheet name="验货尺寸表" sheetId="6" r:id="rId9"/>
    <sheet name="尾期 2" sheetId="16" r:id="rId10"/>
    <sheet name="验货尺寸表 2" sheetId="17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<sst xmlns="http://schemas.openxmlformats.org/spreadsheetml/2006/main" count="1505" uniqueCount="497">
  <si>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</si>
  <si>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</si>
  <si>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</si>
  <si>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</si>
  <si>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</si>
  <si>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</si>
  <si>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</si>
  <si>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</si>
  <si>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</si>
  <si>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</si>
  <si>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</si>
  <si>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</si>
  <si>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</si>
  <si>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</si>
  <si>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</si>
  <si>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</si>
  <si>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</si>
  <si>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</si>
  <si>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</si>
  <si>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</si>
  <si>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</si>
  <si>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</si>
  <si>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</si>
  <si>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</si>
  <si>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</si>
  <si>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</si>
  <si>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</si>
  <si>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</si>
  <si>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</si>
  <si>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</si>
  <si>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</si>
  <si>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</si>
  <si>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</si>
  <si>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</si>
  <si>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</si>
  <si>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</si>
  <si>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</si>
  <si>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</si>
  <si>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</si>
  <si>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</si>
  <si>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</si>
  <si>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</si>
  <si>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</si>
  <si>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</si>
  <si>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</si>
  <si>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</si>
  <si>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</si>
  <si>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</si>
  <si>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</si>
  <si>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</si>
  <si>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</si>
  <si>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</si>
  <si>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</si>
  <si>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</si>
  <si>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</si>
  <si>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</si>
  <si>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</si>
  <si>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</si>
  <si>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</si>
  <si>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</si>
  <si>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</si>
  <si>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</si>
  <si>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TAJJAO81547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</si>
  <si>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</si>
  <si>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</si>
  <si>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</si>
  <si>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</si>
  <si>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</si>
  <si>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</si>
  <si>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</si>
  <si>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</si>
  <si>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</si>
  <si>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</si>
  <si>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</si>
  <si>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</si>
  <si>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27780件</t>
  </si>
  <si>
    <t>包装预计完成日</t>
  </si>
  <si>
    <t>印花、刺绣确认样</t>
  </si>
  <si>
    <t>采购凭证编号：</t>
  </si>
  <si>
    <t>CGDD25110600029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</si>
  <si>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</si>
  <si>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</si>
  <si>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</si>
  <si>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</si>
  <si>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</si>
  <si>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</si>
  <si>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</si>
  <si>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</si>
  <si>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</si>
  <si>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</si>
  <si>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</si>
  <si>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</si>
  <si>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</si>
  <si>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</si>
  <si>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</si>
  <si>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</si>
  <si>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</si>
  <si>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</si>
  <si>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</si>
  <si>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</si>
  <si>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</si>
  <si>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</si>
  <si>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</si>
  <si>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</si>
  <si>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</si>
  <si>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</si>
  <si>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</si>
  <si>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</si>
  <si>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</si>
  <si>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</si>
  <si>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</si>
  <si>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</si>
  <si>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</si>
  <si>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</si>
  <si>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</si>
  <si>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</si>
  <si>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</si>
  <si>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白色G02X</t>
  </si>
  <si>
    <t>已裁齐</t>
  </si>
  <si>
    <t>CJ7X云层蓝</t>
  </si>
  <si>
    <t>G01X黑色</t>
  </si>
  <si>
    <t>AJ7X白兰橙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</si>
  <si>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</si>
  <si>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白兰橙 M/3件  L/3件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</si>
  <si>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</si>
  <si>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</si>
  <si>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</si>
  <si>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</si>
  <si>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</si>
  <si>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</si>
  <si>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1.领两端有高低，不圆顺，后领起拱，起浪</t>
  </si>
  <si>
    <t>2.包后领织带起纽，起拱，</t>
  </si>
  <si>
    <t>3.烫袖骨倒错，正确往大身</t>
  </si>
  <si>
    <t>4.冚袖口下脚起纽严重</t>
  </si>
  <si>
    <t>5.洗水唛与制单不对</t>
  </si>
  <si>
    <t>6.后领烫唛偏高</t>
  </si>
  <si>
    <t>7.打边袖子骨位倒反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</si>
  <si>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</si>
  <si>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</si>
  <si>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</si>
  <si>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</si>
  <si>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</si>
  <si>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</si>
  <si>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</si>
  <si>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</si>
  <si>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</si>
  <si>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</si>
  <si>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</si>
  <si>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</si>
  <si>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</si>
  <si>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</si>
  <si>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</si>
  <si>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</si>
  <si>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</si>
  <si>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</si>
  <si>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</si>
  <si>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</si>
  <si>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</si>
  <si>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</si>
  <si>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</si>
  <si>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</si>
  <si>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</si>
  <si>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</si>
  <si>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</si>
  <si>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</si>
  <si>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</si>
  <si>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</si>
  <si>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</si>
  <si>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</si>
  <si>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</si>
  <si>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</si>
  <si>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</si>
  <si>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</si>
  <si>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</si>
  <si>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</si>
  <si>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</si>
  <si>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</si>
  <si>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+0.5</t>
  </si>
  <si>
    <t>-1.5</t>
  </si>
  <si>
    <t>胸围</t>
  </si>
  <si>
    <t>+1</t>
  </si>
  <si>
    <t>-0.5</t>
  </si>
  <si>
    <t>下摆</t>
  </si>
  <si>
    <t>106</t>
  </si>
  <si>
    <t>-1</t>
  </si>
  <si>
    <t>肩宽</t>
  </si>
  <si>
    <t>45.5</t>
  </si>
  <si>
    <t>+0.7</t>
  </si>
  <si>
    <t>肩点袖长</t>
  </si>
  <si>
    <t>21.5</t>
  </si>
  <si>
    <t>+0.3</t>
  </si>
  <si>
    <t>袖肥</t>
  </si>
  <si>
    <t>19.5</t>
  </si>
  <si>
    <t>-</t>
  </si>
  <si>
    <t>-0.2</t>
  </si>
  <si>
    <t>袖口松量</t>
  </si>
  <si>
    <t>-0.4</t>
  </si>
  <si>
    <t>领宽</t>
  </si>
  <si>
    <t>领深</t>
  </si>
  <si>
    <t>领高</t>
  </si>
  <si>
    <t>-0.1</t>
  </si>
  <si>
    <t>备注：</t>
  </si>
  <si>
    <t xml:space="preserve">     初期请洗测2-3件，有问题的另加测量数量。</t>
  </si>
  <si>
    <t>验货时间：12-10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</si>
  <si>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</si>
  <si>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</si>
  <si>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</si>
  <si>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</si>
  <si>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</si>
  <si>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</si>
  <si>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</si>
  <si>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</si>
  <si>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</si>
  <si>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</si>
  <si>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</si>
  <si>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</si>
  <si>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</si>
  <si>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云层蓝：S/10 M/16  L/20  XL/20  XXL/15  XXXL/10</t>
  </si>
  <si>
    <t>白色：S/15  M/300 L/40  XL/40  XXL/30  XXXL/15</t>
  </si>
  <si>
    <t>白兰橙：S/20  M/30  L/40  XL/20  XXL/15  XXXL/10</t>
  </si>
  <si>
    <t>黑色：S/20</t>
  </si>
  <si>
    <t>M/30  XL/40  XL/40  XXL/30 XXXL/20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</si>
  <si>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</si>
  <si>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</si>
  <si>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</si>
  <si>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</si>
  <si>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</si>
  <si>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</si>
  <si>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1.领两端有高低，不圆顺，后领有起拱浪的，有起皱的，不稳定</t>
  </si>
  <si>
    <t>2.压后领织带起扭，起浪，收尾线头太多。</t>
  </si>
  <si>
    <t>3.冚下脚袖口起扭，接线不足1.5cm长</t>
  </si>
  <si>
    <t>4.上袖笑口，夹底错骨，骨位倒反方向</t>
  </si>
  <si>
    <t>5.衣长偏短0.5-1.2CM</t>
  </si>
  <si>
    <t>6.黑色领欠圆顺，高低领多</t>
  </si>
  <si>
    <t>7.黑色衣长偏短1-2CM烫后，胸围偏大1-2CM，袖子偏短0.5-1CM</t>
  </si>
  <si>
    <t>8.上领肩下起皱</t>
  </si>
  <si>
    <t>9.云层蓝罗纹领鸡爪痕严重，上领肩下有容位</t>
  </si>
  <si>
    <t>10.上袖笑口，顶有容皱，袖口扭</t>
  </si>
  <si>
    <t>11.白色偏短</t>
  </si>
  <si>
    <t>【整改的严重缺陷及整改复核时间】</t>
  </si>
  <si>
    <t>吴以荣</t>
  </si>
  <si>
    <t>尾期复核品质情况</t>
  </si>
  <si>
    <t>S白兰橙</t>
  </si>
  <si>
    <t>M白色</t>
  </si>
  <si>
    <t>L黑色</t>
  </si>
  <si>
    <t>M云层蓝</t>
  </si>
  <si>
    <t>XL黑色</t>
  </si>
  <si>
    <t>XXL白色</t>
  </si>
  <si>
    <t>XXXL白兰橙</t>
  </si>
  <si>
    <t>XL云层蓝</t>
  </si>
  <si>
    <t>洗前/洗后</t>
  </si>
  <si>
    <t>+0.7/-1</t>
  </si>
  <si>
    <t>+0.8/-0.6</t>
  </si>
  <si>
    <t>+1.5/+0.5</t>
  </si>
  <si>
    <t>+1/-0.6</t>
  </si>
  <si>
    <t>+1.7/+0.7</t>
  </si>
  <si>
    <t>+1.2/-</t>
  </si>
  <si>
    <t>+1.5/-</t>
  </si>
  <si>
    <t>+1.5/+1.5</t>
  </si>
  <si>
    <t>+1/-</t>
  </si>
  <si>
    <t>+2/+1.5</t>
  </si>
  <si>
    <t>+2/-</t>
  </si>
  <si>
    <t>+2/+1</t>
  </si>
  <si>
    <t>+1.5/+0.8</t>
  </si>
  <si>
    <t>+1/+1</t>
  </si>
  <si>
    <t>+1/+0.5</t>
  </si>
  <si>
    <t>-/-1</t>
  </si>
  <si>
    <t>+0.5/-0.5</t>
  </si>
  <si>
    <t>+0.4/+0.5</t>
  </si>
  <si>
    <t>-/-</t>
  </si>
  <si>
    <t>+0.5/+0.3</t>
  </si>
  <si>
    <t>+0.7/-0.2</t>
  </si>
  <si>
    <t>+0.5/+0.5</t>
  </si>
  <si>
    <t>-/-0.4</t>
  </si>
  <si>
    <t>-/+0.5</t>
  </si>
  <si>
    <t>-/-0.3</t>
  </si>
  <si>
    <t>+0.3/-0.3</t>
  </si>
  <si>
    <t>+0.3/-</t>
  </si>
  <si>
    <t>-/-0.5</t>
  </si>
  <si>
    <t>-0.2/-0.5</t>
  </si>
  <si>
    <t>+1/+0.3</t>
  </si>
  <si>
    <t>-0.3/-</t>
  </si>
  <si>
    <t>-0.4/-0.2</t>
  </si>
  <si>
    <t>-/+0.6</t>
  </si>
  <si>
    <t>-0.5/-</t>
  </si>
  <si>
    <t>-/-0.1</t>
  </si>
  <si>
    <t>+0.5/-</t>
  </si>
  <si>
    <t>-0.3/+0.3</t>
  </si>
  <si>
    <t>-0.3/-0.5</t>
  </si>
  <si>
    <t>-0.5/-0.3</t>
  </si>
  <si>
    <t>验货时间：12-22</t>
  </si>
  <si>
    <t>QC出货报告书</t>
  </si>
  <si>
    <t>期货订单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</si>
  <si>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</si>
  <si>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</si>
  <si>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</si>
  <si>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</si>
  <si>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</si>
  <si>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</si>
  <si>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</si>
  <si>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</si>
  <si>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</si>
  <si>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</si>
  <si>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</si>
  <si>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</si>
  <si>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</si>
  <si>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315件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</si>
  <si>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</si>
  <si>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</si>
  <si>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</si>
  <si>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</si>
  <si>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</si>
  <si>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</si>
  <si>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</si>
  <si>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</si>
  <si>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</si>
  <si>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</si>
  <si>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</si>
  <si>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</si>
  <si>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</si>
  <si>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</si>
  <si>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</si>
  <si>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</si>
  <si>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</si>
  <si>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</si>
  <si>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</si>
  <si>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</si>
  <si>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</si>
  <si>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</si>
  <si>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</si>
  <si>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</si>
  <si>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齐色齐码抽315件</t>
  </si>
  <si>
    <t>情况说明：</t>
  </si>
  <si>
    <t xml:space="preserve">【问题点描述】  </t>
  </si>
  <si>
    <t>1.印唛斜 高低</t>
  </si>
  <si>
    <t>2.袖骨不顺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</si>
  <si>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</si>
  <si>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</si>
  <si>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</si>
  <si>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</si>
  <si>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</si>
  <si>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</si>
  <si>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</si>
  <si>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</si>
  <si>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</si>
  <si>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</si>
  <si>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</si>
  <si>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</si>
  <si>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</si>
  <si>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</si>
  <si>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</si>
  <si>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</si>
  <si>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</si>
  <si>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</si>
  <si>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</si>
  <si>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</si>
  <si>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</si>
  <si>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</si>
  <si>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</si>
  <si>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</si>
  <si>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</si>
  <si>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白</t>
  </si>
  <si>
    <t>蓝</t>
  </si>
  <si>
    <t>黑</t>
  </si>
  <si>
    <t>黑色</t>
  </si>
  <si>
    <t>橙</t>
  </si>
  <si>
    <t>+1/-0.5</t>
  </si>
  <si>
    <t>+2/+0.5</t>
  </si>
  <si>
    <t>-0.5/-0.5</t>
  </si>
  <si>
    <t>-1/-0.5</t>
  </si>
  <si>
    <t>+2/+2</t>
  </si>
  <si>
    <t>-/+1</t>
  </si>
  <si>
    <t>+1/-1</t>
  </si>
  <si>
    <t>-1/+1</t>
  </si>
  <si>
    <t>-/-+</t>
  </si>
  <si>
    <t>+0.4/-</t>
  </si>
  <si>
    <t>+0.2/+0.7</t>
  </si>
  <si>
    <t>+0.3/+0.3</t>
  </si>
  <si>
    <t>+0.6/+0.6</t>
  </si>
  <si>
    <t>+0.7/+0.3</t>
  </si>
  <si>
    <t>+0.4/+0.4</t>
  </si>
  <si>
    <t>+0.2/-</t>
  </si>
  <si>
    <t>-0.4/-</t>
  </si>
  <si>
    <t>-/+0.4</t>
  </si>
  <si>
    <t>+0.4/+1</t>
  </si>
  <si>
    <t>验货时间：1-19</t>
  </si>
  <si>
    <t>125件</t>
  </si>
  <si>
    <t>齐色齐码215件</t>
  </si>
  <si>
    <t>1.线头</t>
  </si>
  <si>
    <t>云层蓝</t>
  </si>
  <si>
    <t>白色</t>
  </si>
  <si>
    <t>白兰橙</t>
  </si>
  <si>
    <t>+1/+2</t>
  </si>
  <si>
    <t>+0.3/+0.5</t>
  </si>
  <si>
    <t>+0.5/+0.2</t>
  </si>
  <si>
    <t>-0.4/+0.3</t>
  </si>
  <si>
    <t>+0.5/+0.6</t>
  </si>
  <si>
    <t>验货时间：1-27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</si>
  <si>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</si>
  <si>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</si>
  <si>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</si>
  <si>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</si>
  <si>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</si>
  <si>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</si>
  <si>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</si>
  <si>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</si>
  <si>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</si>
  <si>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</si>
  <si>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</si>
  <si>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</si>
  <si>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</si>
  <si>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</si>
  <si>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</si>
  <si>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</si>
  <si>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</si>
  <si>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2509Y0106</t>
  </si>
  <si>
    <t>26B302</t>
  </si>
  <si>
    <t>TAJJAo81547</t>
  </si>
  <si>
    <t>新诚</t>
  </si>
  <si>
    <t>合格</t>
  </si>
  <si>
    <t>YES</t>
  </si>
  <si>
    <t>2509Y0704</t>
  </si>
  <si>
    <t>2509Y0753</t>
  </si>
  <si>
    <t>2509Y0535</t>
  </si>
  <si>
    <t>2509Y0198</t>
  </si>
  <si>
    <t>2509Y0113</t>
  </si>
  <si>
    <t>G02X白色</t>
  </si>
  <si>
    <t>制表时间：12-11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</si>
  <si>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</si>
  <si>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</si>
  <si>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</si>
  <si>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</si>
  <si>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</si>
  <si>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</si>
  <si>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</si>
  <si>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</si>
  <si>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</si>
  <si>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</si>
  <si>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径向：- 6纬向-3.5</t>
  </si>
  <si>
    <t>径向：- 4.5纬向-1.5</t>
  </si>
  <si>
    <t>径向：- 2.5纬向-5</t>
  </si>
  <si>
    <t>径向：-2.5纬向-2.5</t>
  </si>
  <si>
    <t>径向：- 5纬向-2.5</t>
  </si>
  <si>
    <t>制表时间：11-20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</si>
  <si>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</si>
  <si>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</si>
  <si>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</si>
  <si>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</si>
  <si>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</si>
  <si>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</si>
  <si>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</si>
  <si>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</si>
  <si>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</si>
  <si>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</si>
  <si>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</si>
  <si>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</si>
  <si>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</si>
  <si>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</si>
  <si>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</si>
  <si>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</si>
  <si>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</si>
  <si>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</si>
  <si>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</si>
  <si>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</si>
  <si>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</si>
  <si>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</si>
  <si>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</si>
  <si>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</si>
  <si>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</si>
  <si>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</si>
  <si>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</si>
  <si>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</si>
  <si>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</si>
  <si>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</si>
  <si>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</si>
  <si>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</si>
  <si>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</si>
  <si>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</si>
  <si>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</si>
  <si>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</si>
  <si>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</si>
  <si>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</si>
  <si>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</si>
  <si>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</si>
  <si>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</si>
  <si>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</si>
  <si>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</si>
  <si>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25B003</t>
  </si>
  <si>
    <t>前胸</t>
  </si>
  <si>
    <t>胶印+厚板+高周波</t>
  </si>
  <si>
    <t>洗测2次</t>
  </si>
  <si>
    <t>洗测3次</t>
  </si>
  <si>
    <t>后幅</t>
  </si>
  <si>
    <t>烫唛</t>
  </si>
  <si>
    <t>洗测4次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</si>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</sst>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9" applyNumberFormat="0" applyAlignment="0" applyProtection="0">
      <alignment vertical="center"/>
    </xf>
    <xf numFmtId="0" fontId="49" fillId="9" borderId="80" applyNumberFormat="0" applyAlignment="0" applyProtection="0">
      <alignment vertical="center"/>
    </xf>
    <xf numFmtId="0" fontId="50" fillId="9" borderId="79" applyNumberFormat="0" applyAlignment="0" applyProtection="0">
      <alignment vertical="center"/>
    </xf>
    <xf numFmtId="0" fontId="51" fillId="10" borderId="81" applyNumberFormat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</cellStyleXfs>
  <cellXfs count="4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0" borderId="2" xfId="53" applyNumberFormat="1" applyFont="1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7" xfId="0" applyNumberFormat="1" applyFont="1" applyFill="1" applyBorder="1" applyAlignment="1" applyProtection="1">
      <alignment horizontal="left" vertical="top" wrapText="1"/>
    </xf>
    <xf numFmtId="176" fontId="4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0" fillId="0" borderId="7" xfId="0" applyBorder="1"/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7" xfId="54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8" xfId="49" applyFont="1" applyFill="1" applyBorder="1" applyAlignment="1">
      <alignment horizontal="center" vertical="top"/>
    </xf>
    <xf numFmtId="0" fontId="20" fillId="0" borderId="19" xfId="49" applyFont="1" applyFill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0" fillId="0" borderId="21" xfId="49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vertical="center"/>
    </xf>
    <xf numFmtId="0" fontId="20" fillId="0" borderId="21" xfId="49" applyFont="1" applyFill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0" fontId="21" fillId="0" borderId="25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vertical="center"/>
    </xf>
    <xf numFmtId="58" fontId="22" fillId="0" borderId="25" xfId="49" applyNumberFormat="1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righ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right" vertical="center"/>
    </xf>
    <xf numFmtId="0" fontId="20" fillId="0" borderId="27" xfId="49" applyFont="1" applyFill="1" applyBorder="1" applyAlignment="1">
      <alignment vertical="center"/>
    </xf>
    <xf numFmtId="0" fontId="23" fillId="0" borderId="27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vertical="center"/>
    </xf>
    <xf numFmtId="0" fontId="22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 wrapText="1"/>
    </xf>
    <xf numFmtId="0" fontId="23" fillId="0" borderId="25" xfId="49" applyFont="1" applyFill="1" applyBorder="1" applyAlignment="1">
      <alignment horizontal="left" vertical="center" wrapText="1"/>
    </xf>
    <xf numFmtId="0" fontId="20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8" fillId="0" borderId="27" xfId="49" applyFill="1" applyBorder="1" applyAlignment="1">
      <alignment horizontal="left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24" fillId="0" borderId="21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vertical="center"/>
    </xf>
    <xf numFmtId="58" fontId="22" fillId="0" borderId="27" xfId="49" applyNumberFormat="1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center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 wrapText="1"/>
    </xf>
    <xf numFmtId="0" fontId="18" fillId="0" borderId="40" xfId="49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center" vertical="center"/>
    </xf>
    <xf numFmtId="0" fontId="22" fillId="0" borderId="2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center" vertical="center"/>
    </xf>
    <xf numFmtId="0" fontId="14" fillId="0" borderId="40" xfId="49" applyFont="1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7" fillId="0" borderId="18" xfId="49" applyFont="1" applyBorder="1" applyAlignment="1">
      <alignment horizontal="center" vertical="top"/>
    </xf>
    <xf numFmtId="0" fontId="25" fillId="0" borderId="44" xfId="49" applyFont="1" applyBorder="1" applyAlignment="1">
      <alignment horizontal="left" vertical="center"/>
    </xf>
    <xf numFmtId="0" fontId="25" fillId="0" borderId="20" xfId="49" applyFont="1" applyBorder="1" applyAlignment="1">
      <alignment horizontal="center" vertical="center"/>
    </xf>
    <xf numFmtId="0" fontId="24" fillId="0" borderId="20" xfId="49" applyFont="1" applyBorder="1" applyAlignment="1">
      <alignment horizontal="left" vertical="center"/>
    </xf>
    <xf numFmtId="0" fontId="24" fillId="0" borderId="19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25" fillId="0" borderId="19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42" xfId="49" applyFont="1" applyBorder="1" applyAlignment="1">
      <alignment horizontal="center" vertical="center"/>
    </xf>
    <xf numFmtId="0" fontId="24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4" fillId="0" borderId="25" xfId="49" applyFont="1" applyBorder="1" applyAlignment="1">
      <alignment horizontal="left" vertical="center"/>
    </xf>
    <xf numFmtId="14" fontId="21" fillId="0" borderId="25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4" fillId="0" borderId="24" xfId="49" applyFont="1" applyBorder="1" applyAlignment="1">
      <alignment vertical="center"/>
    </xf>
    <xf numFmtId="9" fontId="21" fillId="0" borderId="25" xfId="49" applyNumberFormat="1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1" fillId="0" borderId="25" xfId="49" applyFont="1" applyBorder="1" applyAlignment="1">
      <alignment vertical="center"/>
    </xf>
    <xf numFmtId="0" fontId="21" fillId="0" borderId="39" xfId="49" applyFont="1" applyBorder="1" applyAlignment="1">
      <alignment vertical="center"/>
    </xf>
    <xf numFmtId="0" fontId="24" fillId="0" borderId="24" xfId="49" applyFont="1" applyBorder="1" applyAlignment="1">
      <alignment horizontal="center" vertical="center"/>
    </xf>
    <xf numFmtId="0" fontId="21" fillId="0" borderId="3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8" fillId="0" borderId="26" xfId="49" applyFont="1" applyBorder="1" applyAlignment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14" fontId="21" fillId="0" borderId="27" xfId="49" applyNumberFormat="1" applyFont="1" applyBorder="1" applyAlignment="1">
      <alignment horizontal="center" vertical="center"/>
    </xf>
    <xf numFmtId="14" fontId="21" fillId="0" borderId="40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9" xfId="49" applyFont="1" applyBorder="1" applyAlignment="1">
      <alignment vertical="center"/>
    </xf>
    <xf numFmtId="0" fontId="18" fillId="0" borderId="21" xfId="49" applyFont="1" applyBorder="1" applyAlignment="1">
      <alignment horizontal="left" vertical="center"/>
    </xf>
    <xf numFmtId="0" fontId="29" fillId="0" borderId="21" xfId="49" applyFont="1" applyBorder="1" applyAlignment="1">
      <alignment horizontal="left" vertical="center"/>
    </xf>
    <xf numFmtId="0" fontId="18" fillId="0" borderId="21" xfId="49" applyFont="1" applyBorder="1" applyAlignment="1">
      <alignment vertical="center"/>
    </xf>
    <xf numFmtId="0" fontId="24" fillId="0" borderId="21" xfId="49" applyFont="1" applyBorder="1" applyAlignment="1">
      <alignment vertical="center"/>
    </xf>
    <xf numFmtId="0" fontId="18" fillId="0" borderId="25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0" fontId="18" fillId="0" borderId="25" xfId="49" applyFont="1" applyBorder="1" applyAlignment="1">
      <alignment vertical="center"/>
    </xf>
    <xf numFmtId="0" fontId="24" fillId="0" borderId="25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9" fillId="0" borderId="27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3" fillId="0" borderId="21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9" fillId="0" borderId="25" xfId="49" applyFont="1" applyFill="1" applyBorder="1" applyAlignment="1">
      <alignment horizontal="left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4" fillId="0" borderId="25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9" fillId="0" borderId="34" xfId="49" applyFont="1" applyFill="1" applyBorder="1" applyAlignment="1">
      <alignment horizontal="left" vertical="center"/>
    </xf>
    <xf numFmtId="0" fontId="29" fillId="0" borderId="29" xfId="49" applyFont="1" applyFill="1" applyBorder="1" applyAlignment="1">
      <alignment horizontal="left" vertical="center"/>
    </xf>
    <xf numFmtId="0" fontId="29" fillId="0" borderId="32" xfId="49" applyFont="1" applyFill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5" fillId="0" borderId="48" xfId="49" applyFont="1" applyBorder="1" applyAlignment="1">
      <alignment vertical="center"/>
    </xf>
    <xf numFmtId="0" fontId="21" fillId="0" borderId="49" xfId="49" applyFont="1" applyBorder="1" applyAlignment="1">
      <alignment horizontal="center" vertical="center"/>
    </xf>
    <xf numFmtId="0" fontId="25" fillId="0" borderId="49" xfId="49" applyFont="1" applyBorder="1" applyAlignment="1">
      <alignment vertical="center"/>
    </xf>
    <xf numFmtId="0" fontId="21" fillId="0" borderId="49" xfId="49" applyFont="1" applyBorder="1" applyAlignment="1">
      <alignment vertical="center"/>
    </xf>
    <xf numFmtId="58" fontId="14" fillId="0" borderId="49" xfId="49" applyNumberFormat="1" applyFont="1" applyBorder="1" applyAlignment="1">
      <alignment vertical="center"/>
    </xf>
    <xf numFmtId="0" fontId="25" fillId="0" borderId="49" xfId="49" applyFont="1" applyBorder="1" applyAlignment="1">
      <alignment horizontal="center" vertical="center"/>
    </xf>
    <xf numFmtId="0" fontId="25" fillId="0" borderId="50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17" fillId="0" borderId="51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center" vertical="center"/>
    </xf>
    <xf numFmtId="0" fontId="25" fillId="0" borderId="27" xfId="49" applyFont="1" applyFill="1" applyBorder="1" applyAlignment="1">
      <alignment horizontal="center" vertical="center"/>
    </xf>
    <xf numFmtId="0" fontId="29" fillId="0" borderId="49" xfId="49" applyFont="1" applyBorder="1" applyAlignment="1">
      <alignment horizontal="center" vertical="center"/>
    </xf>
    <xf numFmtId="0" fontId="14" fillId="0" borderId="20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29" fillId="0" borderId="39" xfId="49" applyFont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4" fillId="0" borderId="40" xfId="49" applyFont="1" applyBorder="1" applyAlignment="1">
      <alignment horizontal="left" vertical="center"/>
    </xf>
    <xf numFmtId="0" fontId="29" fillId="0" borderId="42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9" fillId="0" borderId="40" xfId="49" applyFont="1" applyBorder="1" applyAlignment="1">
      <alignment horizontal="left" vertical="center"/>
    </xf>
    <xf numFmtId="0" fontId="29" fillId="0" borderId="39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41" xfId="49" applyFont="1" applyFill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1" fillId="0" borderId="57" xfId="49" applyFont="1" applyBorder="1" applyAlignment="1">
      <alignment horizontal="center" vertical="center"/>
    </xf>
    <xf numFmtId="0" fontId="25" fillId="0" borderId="58" xfId="49" applyFont="1" applyFill="1" applyBorder="1" applyAlignment="1">
      <alignment horizontal="left" vertical="center"/>
    </xf>
    <xf numFmtId="0" fontId="25" fillId="0" borderId="59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0" fontId="18" fillId="0" borderId="0" xfId="49" applyFont="1" applyBorder="1" applyAlignment="1">
      <alignment horizontal="left" vertical="center"/>
    </xf>
    <xf numFmtId="0" fontId="30" fillId="0" borderId="18" xfId="49" applyFont="1" applyBorder="1" applyAlignment="1">
      <alignment horizontal="center" vertical="top"/>
    </xf>
    <xf numFmtId="0" fontId="24" fillId="0" borderId="60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24" fillId="0" borderId="51" xfId="49" applyFont="1" applyBorder="1" applyAlignment="1">
      <alignment vertical="center"/>
    </xf>
    <xf numFmtId="0" fontId="18" fillId="0" borderId="52" xfId="49" applyFont="1" applyBorder="1" applyAlignment="1">
      <alignment horizontal="left" vertical="center"/>
    </xf>
    <xf numFmtId="0" fontId="29" fillId="0" borderId="52" xfId="49" applyFont="1" applyBorder="1" applyAlignment="1">
      <alignment horizontal="left" vertical="center"/>
    </xf>
    <xf numFmtId="0" fontId="18" fillId="0" borderId="52" xfId="49" applyFont="1" applyBorder="1" applyAlignment="1">
      <alignment vertical="center"/>
    </xf>
    <xf numFmtId="0" fontId="24" fillId="0" borderId="52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24" fillId="0" borderId="52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29" fillId="0" borderId="25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 wrapText="1"/>
    </xf>
    <xf numFmtId="0" fontId="24" fillId="0" borderId="36" xfId="49" applyFont="1" applyBorder="1" applyAlignment="1">
      <alignment horizontal="left" vertical="center" wrapText="1"/>
    </xf>
    <xf numFmtId="0" fontId="24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31" fillId="0" borderId="61" xfId="49" applyFont="1" applyBorder="1" applyAlignment="1">
      <alignment horizontal="left" vertical="center" wrapText="1"/>
    </xf>
    <xf numFmtId="0" fontId="32" fillId="0" borderId="0" xfId="53" applyNumberFormat="1" applyFont="1">
      <alignment vertical="center"/>
    </xf>
    <xf numFmtId="9" fontId="21" fillId="0" borderId="37" xfId="49" applyNumberFormat="1" applyFont="1" applyBorder="1" applyAlignment="1">
      <alignment horizontal="center" vertical="center"/>
    </xf>
    <xf numFmtId="9" fontId="29" fillId="0" borderId="25" xfId="49" applyNumberFormat="1" applyFont="1" applyBorder="1" applyAlignment="1">
      <alignment horizontal="center" vertical="center"/>
    </xf>
    <xf numFmtId="0" fontId="29" fillId="0" borderId="51" xfId="49" applyFont="1" applyBorder="1" applyAlignment="1">
      <alignment horizontal="left" vertical="center"/>
    </xf>
    <xf numFmtId="0" fontId="29" fillId="0" borderId="24" xfId="49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9" fontId="21" fillId="0" borderId="34" xfId="49" applyNumberFormat="1" applyFont="1" applyBorder="1" applyAlignment="1">
      <alignment horizontal="left" vertical="center"/>
    </xf>
    <xf numFmtId="9" fontId="29" fillId="0" borderId="29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9" fontId="29" fillId="0" borderId="36" xfId="49" applyNumberFormat="1" applyFont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20" fillId="0" borderId="52" xfId="49" applyFont="1" applyFill="1" applyBorder="1" applyAlignment="1">
      <alignment horizontal="left" vertical="center"/>
    </xf>
    <xf numFmtId="0" fontId="20" fillId="0" borderId="62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1" fillId="0" borderId="63" xfId="49" applyFont="1" applyFill="1" applyBorder="1" applyAlignment="1">
      <alignment horizontal="left" vertical="center"/>
    </xf>
    <xf numFmtId="0" fontId="21" fillId="0" borderId="64" xfId="49" applyFont="1" applyFill="1" applyBorder="1" applyAlignment="1">
      <alignment horizontal="left" vertical="center"/>
    </xf>
    <xf numFmtId="0" fontId="29" fillId="0" borderId="64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5" fillId="0" borderId="44" xfId="49" applyFont="1" applyBorder="1" applyAlignment="1">
      <alignment vertical="center"/>
    </xf>
    <xf numFmtId="0" fontId="25" fillId="0" borderId="20" xfId="49" applyFont="1" applyBorder="1" applyAlignment="1">
      <alignment vertical="center"/>
    </xf>
    <xf numFmtId="0" fontId="21" fillId="0" borderId="22" xfId="49" applyFont="1" applyBorder="1" applyAlignment="1">
      <alignment vertical="center"/>
    </xf>
    <xf numFmtId="0" fontId="25" fillId="0" borderId="22" xfId="49" applyFont="1" applyBorder="1" applyAlignment="1">
      <alignment vertical="center"/>
    </xf>
    <xf numFmtId="58" fontId="14" fillId="0" borderId="20" xfId="49" applyNumberFormat="1" applyFont="1" applyBorder="1" applyAlignment="1">
      <alignment vertical="center"/>
    </xf>
    <xf numFmtId="0" fontId="25" fillId="0" borderId="33" xfId="49" applyFont="1" applyBorder="1" applyAlignment="1">
      <alignment horizontal="center" vertical="center"/>
    </xf>
    <xf numFmtId="0" fontId="29" fillId="0" borderId="6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33" fillId="0" borderId="49" xfId="49" applyFont="1" applyBorder="1" applyAlignment="1">
      <alignment horizontal="center" vertical="center"/>
    </xf>
    <xf numFmtId="0" fontId="18" fillId="0" borderId="22" xfId="49" applyFont="1" applyBorder="1" applyAlignment="1">
      <alignment vertical="center"/>
    </xf>
    <xf numFmtId="58" fontId="18" fillId="0" borderId="20" xfId="49" applyNumberFormat="1" applyFont="1" applyBorder="1" applyAlignment="1">
      <alignment vertical="center"/>
    </xf>
    <xf numFmtId="0" fontId="24" fillId="0" borderId="65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/>
    </xf>
    <xf numFmtId="0" fontId="29" fillId="0" borderId="59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3" xfId="49" applyFont="1" applyBorder="1" applyAlignment="1">
      <alignment horizontal="left" vertical="center" wrapText="1"/>
    </xf>
    <xf numFmtId="0" fontId="24" fillId="0" borderId="59" xfId="49" applyFont="1" applyBorder="1" applyAlignment="1">
      <alignment horizontal="left" vertical="center"/>
    </xf>
    <xf numFmtId="0" fontId="5" fillId="0" borderId="39" xfId="49" applyFont="1" applyBorder="1" applyAlignment="1">
      <alignment horizontal="left" vertical="center" wrapText="1"/>
    </xf>
    <xf numFmtId="0" fontId="23" fillId="0" borderId="39" xfId="49" applyFont="1" applyBorder="1" applyAlignment="1">
      <alignment horizontal="left" vertical="center"/>
    </xf>
    <xf numFmtId="0" fontId="25" fillId="0" borderId="58" xfId="0" applyFont="1" applyBorder="1" applyAlignment="1">
      <alignment horizontal="left" vertical="center"/>
    </xf>
    <xf numFmtId="9" fontId="29" fillId="0" borderId="38" xfId="49" applyNumberFormat="1" applyFont="1" applyBorder="1" applyAlignment="1">
      <alignment horizontal="left" vertical="center"/>
    </xf>
    <xf numFmtId="9" fontId="29" fillId="0" borderId="43" xfId="49" applyNumberFormat="1" applyFont="1" applyBorder="1" applyAlignment="1">
      <alignment horizontal="left" vertical="center"/>
    </xf>
    <xf numFmtId="0" fontId="20" fillId="0" borderId="59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1" fillId="0" borderId="66" xfId="49" applyFont="1" applyFill="1" applyBorder="1" applyAlignment="1">
      <alignment horizontal="left" vertical="center"/>
    </xf>
    <xf numFmtId="0" fontId="29" fillId="0" borderId="66" xfId="49" applyFont="1" applyFill="1" applyBorder="1" applyAlignment="1">
      <alignment horizontal="left" vertical="center"/>
    </xf>
    <xf numFmtId="0" fontId="25" fillId="0" borderId="23" xfId="49" applyFont="1" applyBorder="1" applyAlignment="1">
      <alignment horizontal="center" vertical="center"/>
    </xf>
    <xf numFmtId="0" fontId="21" fillId="0" borderId="65" xfId="49" applyFont="1" applyBorder="1" applyAlignment="1">
      <alignment horizontal="center" vertical="center"/>
    </xf>
    <xf numFmtId="0" fontId="29" fillId="0" borderId="65" xfId="49" applyFont="1" applyFill="1" applyBorder="1" applyAlignment="1">
      <alignment horizontal="left" vertical="center"/>
    </xf>
    <xf numFmtId="0" fontId="29" fillId="0" borderId="22" xfId="49" applyFont="1" applyBorder="1" applyAlignment="1">
      <alignment horizontal="center" vertical="center"/>
    </xf>
    <xf numFmtId="0" fontId="29" fillId="0" borderId="65" xfId="49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35" fillId="0" borderId="69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34" fillId="0" borderId="72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/>
    </xf>
    <xf numFmtId="0" fontId="35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915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393700</xdr:colOff>
          <xdr:row>51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9155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1</xdr:col>
          <xdr:colOff>596900</xdr:colOff>
          <xdr:row>46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9947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1</xdr:col>
          <xdr:colOff>596900</xdr:colOff>
          <xdr:row>47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163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5</xdr:col>
          <xdr:colOff>635000</xdr:colOff>
          <xdr:row>47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622300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163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982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98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1630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525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5251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177800</xdr:rowOff>
        </xdr:from>
        <xdr:to>
          <xdr:col>2</xdr:col>
          <xdr:colOff>584200</xdr:colOff>
          <xdr:row>25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083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177800</xdr:rowOff>
        </xdr:from>
        <xdr:to>
          <xdr:col>3</xdr:col>
          <xdr:colOff>584200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5083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28</xdr:row>
          <xdr:rowOff>12700</xdr:rowOff>
        </xdr:from>
        <xdr:to>
          <xdr:col>1</xdr:col>
          <xdr:colOff>596900</xdr:colOff>
          <xdr:row>29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584200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12700</xdr:rowOff>
        </xdr:from>
        <xdr:to>
          <xdr:col>2</xdr:col>
          <xdr:colOff>571500</xdr:colOff>
          <xdr:row>29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190500</xdr:rowOff>
        </xdr:from>
        <xdr:to>
          <xdr:col>5</xdr:col>
          <xdr:colOff>596900</xdr:colOff>
          <xdr:row>29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143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0</xdr:rowOff>
        </xdr:from>
        <xdr:to>
          <xdr:col>5</xdr:col>
          <xdr:colOff>596900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29</xdr:row>
          <xdr:rowOff>0</xdr:rowOff>
        </xdr:from>
        <xdr:to>
          <xdr:col>6</xdr:col>
          <xdr:colOff>596900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584200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12700</xdr:rowOff>
        </xdr:from>
        <xdr:to>
          <xdr:col>10</xdr:col>
          <xdr:colOff>596900</xdr:colOff>
          <xdr:row>30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6175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28</xdr:row>
          <xdr:rowOff>0</xdr:rowOff>
        </xdr:from>
        <xdr:to>
          <xdr:col>9</xdr:col>
          <xdr:colOff>596900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0</xdr:rowOff>
        </xdr:from>
        <xdr:to>
          <xdr:col>10</xdr:col>
          <xdr:colOff>596900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929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5348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048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2308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128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128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230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128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608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608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5518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608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548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155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155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223520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3738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5518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5518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1558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548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548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9768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3103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9928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576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431165</xdr:colOff>
      <xdr:row>15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57675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456565</xdr:colOff>
          <xdr:row>11</xdr:row>
          <xdr:rowOff>180340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171700"/>
              <a:ext cx="786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75565</xdr:colOff>
          <xdr:row>37</xdr:row>
          <xdr:rowOff>189865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416800"/>
              <a:ext cx="393065" cy="189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24765</xdr:colOff>
          <xdr:row>8</xdr:row>
          <xdr:rowOff>94615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1211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443865</xdr:colOff>
          <xdr:row>37</xdr:row>
          <xdr:rowOff>189865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792980" y="7416800"/>
              <a:ext cx="393065" cy="189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481965</xdr:colOff>
          <xdr:row>37</xdr:row>
          <xdr:rowOff>189865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253480" y="7416800"/>
              <a:ext cx="393065" cy="189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456565</xdr:colOff>
          <xdr:row>37</xdr:row>
          <xdr:rowOff>189865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650480" y="7429500"/>
              <a:ext cx="393065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469265</xdr:colOff>
          <xdr:row>14</xdr:row>
          <xdr:rowOff>8890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533650"/>
              <a:ext cx="786765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774065</xdr:colOff>
          <xdr:row>11</xdr:row>
          <xdr:rowOff>180340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323080" y="2171700"/>
              <a:ext cx="405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329565</xdr:colOff>
          <xdr:row>12</xdr:row>
          <xdr:rowOff>75565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161280" y="2054225"/>
              <a:ext cx="634365" cy="3740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329565</xdr:colOff>
          <xdr:row>13</xdr:row>
          <xdr:rowOff>50165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161280" y="2235200"/>
              <a:ext cx="634365" cy="348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774065</xdr:colOff>
          <xdr:row>13</xdr:row>
          <xdr:rowOff>164465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323080" y="2533650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329565</xdr:colOff>
          <xdr:row>14</xdr:row>
          <xdr:rowOff>8890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161280" y="2441575"/>
              <a:ext cx="634365" cy="291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774065</xdr:colOff>
          <xdr:row>12</xdr:row>
          <xdr:rowOff>75565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006080" y="2041525"/>
              <a:ext cx="354965" cy="3867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774065</xdr:colOff>
          <xdr:row>13</xdr:row>
          <xdr:rowOff>50165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006080" y="2235200"/>
              <a:ext cx="354965" cy="348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774065</xdr:colOff>
          <xdr:row>13</xdr:row>
          <xdr:rowOff>164465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155180" y="2533650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774065</xdr:colOff>
          <xdr:row>14</xdr:row>
          <xdr:rowOff>148590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006080" y="2378075"/>
              <a:ext cx="354965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621665</xdr:colOff>
          <xdr:row>6</xdr:row>
          <xdr:rowOff>37465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015480" y="1079500"/>
              <a:ext cx="393065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621665</xdr:colOff>
          <xdr:row>3</xdr:row>
          <xdr:rowOff>180340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815580" y="717550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621665</xdr:colOff>
          <xdr:row>4</xdr:row>
          <xdr:rowOff>180340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815580" y="898525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456565</xdr:colOff>
          <xdr:row>8</xdr:row>
          <xdr:rowOff>180340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628775"/>
              <a:ext cx="786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202565</xdr:colOff>
          <xdr:row>8</xdr:row>
          <xdr:rowOff>180340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641475"/>
              <a:ext cx="5962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202565</xdr:colOff>
          <xdr:row>9</xdr:row>
          <xdr:rowOff>180340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822450"/>
              <a:ext cx="5962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222885</xdr:colOff>
          <xdr:row>7</xdr:row>
          <xdr:rowOff>180340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447800"/>
              <a:ext cx="7740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367665</xdr:colOff>
          <xdr:row>7</xdr:row>
          <xdr:rowOff>180340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447800"/>
              <a:ext cx="6597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37465</xdr:colOff>
          <xdr:row>7</xdr:row>
          <xdr:rowOff>180340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437380" y="1447800"/>
              <a:ext cx="3422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634365</xdr:colOff>
          <xdr:row>23</xdr:row>
          <xdr:rowOff>151765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346575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774065</xdr:colOff>
          <xdr:row>11</xdr:row>
          <xdr:rowOff>164465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155180" y="2171700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774065</xdr:colOff>
          <xdr:row>12</xdr:row>
          <xdr:rowOff>164465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155180" y="2352675"/>
              <a:ext cx="405765" cy="164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621665</xdr:colOff>
          <xdr:row>6</xdr:row>
          <xdr:rowOff>37465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815580" y="1079500"/>
              <a:ext cx="393065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621665</xdr:colOff>
          <xdr:row>4</xdr:row>
          <xdr:rowOff>180340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015480" y="898525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621665</xdr:colOff>
          <xdr:row>3</xdr:row>
          <xdr:rowOff>180340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015480" y="717550"/>
              <a:ext cx="393065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75565</xdr:colOff>
          <xdr:row>13</xdr:row>
          <xdr:rowOff>50165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0450"/>
              <a:ext cx="520065" cy="2533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507365</xdr:colOff>
          <xdr:row>25</xdr:row>
          <xdr:rowOff>24765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165600"/>
              <a:ext cx="1028065" cy="593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456565</xdr:colOff>
          <xdr:row>12</xdr:row>
          <xdr:rowOff>180340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324100"/>
              <a:ext cx="786765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183515</xdr:colOff>
          <xdr:row>14</xdr:row>
          <xdr:rowOff>8890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6650" y="2533650"/>
              <a:ext cx="634365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177165</xdr:colOff>
          <xdr:row>12</xdr:row>
          <xdr:rowOff>24765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168525"/>
              <a:ext cx="634365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253365</xdr:colOff>
          <xdr:row>13</xdr:row>
          <xdr:rowOff>12065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297680" y="2336800"/>
              <a:ext cx="697865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120015</xdr:colOff>
          <xdr:row>8</xdr:row>
          <xdr:rowOff>75565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2000250" y="1409700"/>
              <a:ext cx="40576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88265</xdr:colOff>
          <xdr:row>10</xdr:row>
          <xdr:rowOff>24765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150" y="1809750"/>
              <a:ext cx="412115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558800</xdr:colOff>
          <xdr:row>24</xdr:row>
          <xdr:rowOff>179070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2540635" y="4119880"/>
              <a:ext cx="1028065" cy="6026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31115</xdr:colOff>
          <xdr:row>9</xdr:row>
          <xdr:rowOff>12065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4431030" y="1641475"/>
              <a:ext cx="3422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5</xdr:col>
          <xdr:colOff>786765</xdr:colOff>
          <xdr:row>9</xdr:row>
          <xdr:rowOff>180340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4399280" y="1809750"/>
              <a:ext cx="342265" cy="180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431165</xdr:colOff>
      <xdr:row>17</xdr:row>
      <xdr:rowOff>24765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431165</xdr:colOff>
      <xdr:row>13</xdr:row>
      <xdr:rowOff>24765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431165</xdr:colOff>
      <xdr:row>13</xdr:row>
      <xdr:rowOff>24765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431165</xdr:colOff>
      <xdr:row>14</xdr:row>
      <xdr:rowOff>24765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431165</xdr:colOff>
      <xdr:row>17</xdr:row>
      <xdr:rowOff>24765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430530</xdr:colOff>
      <xdr:row>18</xdr:row>
      <xdr:rowOff>24130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57675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75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3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430530</xdr:colOff>
      <xdr:row>15</xdr:row>
      <xdr:rowOff>24130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430530</xdr:colOff>
      <xdr:row>18</xdr:row>
      <xdr:rowOff>24130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57675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46710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467100"/>
          <a:ext cx="43675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467100"/>
          <a:ext cx="4443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46710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430530</xdr:colOff>
      <xdr:row>14</xdr:row>
      <xdr:rowOff>24130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467100"/>
          <a:ext cx="4316730" cy="2413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2.xml"/><Relationship Id="rId8" Type="http://schemas.openxmlformats.org/officeDocument/2006/relationships/ctrlProp" Target="../ctrlProps/ctrlProp191.xml"/><Relationship Id="rId7" Type="http://schemas.openxmlformats.org/officeDocument/2006/relationships/ctrlProp" Target="../ctrlProps/ctrlProp190.xml"/><Relationship Id="rId6" Type="http://schemas.openxmlformats.org/officeDocument/2006/relationships/ctrlProp" Target="../ctrlProps/ctrlProp189.xml"/><Relationship Id="rId5" Type="http://schemas.openxmlformats.org/officeDocument/2006/relationships/ctrlProp" Target="../ctrlProps/ctrlProp188.xml"/><Relationship Id="rId44" Type="http://schemas.openxmlformats.org/officeDocument/2006/relationships/ctrlProp" Target="../ctrlProps/ctrlProp227.xml"/><Relationship Id="rId43" Type="http://schemas.openxmlformats.org/officeDocument/2006/relationships/ctrlProp" Target="../ctrlProps/ctrlProp226.xml"/><Relationship Id="rId42" Type="http://schemas.openxmlformats.org/officeDocument/2006/relationships/ctrlProp" Target="../ctrlProps/ctrlProp225.xml"/><Relationship Id="rId41" Type="http://schemas.openxmlformats.org/officeDocument/2006/relationships/ctrlProp" Target="../ctrlProps/ctrlProp224.xml"/><Relationship Id="rId40" Type="http://schemas.openxmlformats.org/officeDocument/2006/relationships/ctrlProp" Target="../ctrlProps/ctrlProp223.xml"/><Relationship Id="rId4" Type="http://schemas.openxmlformats.org/officeDocument/2006/relationships/ctrlProp" Target="../ctrlProps/ctrlProp187.xml"/><Relationship Id="rId39" Type="http://schemas.openxmlformats.org/officeDocument/2006/relationships/ctrlProp" Target="../ctrlProps/ctrlProp222.xml"/><Relationship Id="rId38" Type="http://schemas.openxmlformats.org/officeDocument/2006/relationships/ctrlProp" Target="../ctrlProps/ctrlProp221.xml"/><Relationship Id="rId37" Type="http://schemas.openxmlformats.org/officeDocument/2006/relationships/ctrlProp" Target="../ctrlProps/ctrlProp220.xml"/><Relationship Id="rId36" Type="http://schemas.openxmlformats.org/officeDocument/2006/relationships/ctrlProp" Target="../ctrlProps/ctrlProp219.xml"/><Relationship Id="rId35" Type="http://schemas.openxmlformats.org/officeDocument/2006/relationships/ctrlProp" Target="../ctrlProps/ctrlProp218.xml"/><Relationship Id="rId34" Type="http://schemas.openxmlformats.org/officeDocument/2006/relationships/ctrlProp" Target="../ctrlProps/ctrlProp217.xml"/><Relationship Id="rId33" Type="http://schemas.openxmlformats.org/officeDocument/2006/relationships/ctrlProp" Target="../ctrlProps/ctrlProp216.xml"/><Relationship Id="rId32" Type="http://schemas.openxmlformats.org/officeDocument/2006/relationships/ctrlProp" Target="../ctrlProps/ctrlProp215.xml"/><Relationship Id="rId31" Type="http://schemas.openxmlformats.org/officeDocument/2006/relationships/ctrlProp" Target="../ctrlProps/ctrlProp214.xml"/><Relationship Id="rId30" Type="http://schemas.openxmlformats.org/officeDocument/2006/relationships/ctrlProp" Target="../ctrlProps/ctrlProp213.xml"/><Relationship Id="rId3" Type="http://schemas.openxmlformats.org/officeDocument/2006/relationships/ctrlProp" Target="../ctrlProps/ctrlProp186.xml"/><Relationship Id="rId29" Type="http://schemas.openxmlformats.org/officeDocument/2006/relationships/ctrlProp" Target="../ctrlProps/ctrlProp212.xml"/><Relationship Id="rId28" Type="http://schemas.openxmlformats.org/officeDocument/2006/relationships/ctrlProp" Target="../ctrlProps/ctrlProp211.xml"/><Relationship Id="rId27" Type="http://schemas.openxmlformats.org/officeDocument/2006/relationships/ctrlProp" Target="../ctrlProps/ctrlProp210.xml"/><Relationship Id="rId26" Type="http://schemas.openxmlformats.org/officeDocument/2006/relationships/ctrlProp" Target="../ctrlProps/ctrlProp209.xml"/><Relationship Id="rId25" Type="http://schemas.openxmlformats.org/officeDocument/2006/relationships/ctrlProp" Target="../ctrlProps/ctrlProp208.xml"/><Relationship Id="rId24" Type="http://schemas.openxmlformats.org/officeDocument/2006/relationships/ctrlProp" Target="../ctrlProps/ctrlProp207.xml"/><Relationship Id="rId23" Type="http://schemas.openxmlformats.org/officeDocument/2006/relationships/ctrlProp" Target="../ctrlProps/ctrlProp206.xml"/><Relationship Id="rId22" Type="http://schemas.openxmlformats.org/officeDocument/2006/relationships/ctrlProp" Target="../ctrlProps/ctrlProp205.xml"/><Relationship Id="rId21" Type="http://schemas.openxmlformats.org/officeDocument/2006/relationships/ctrlProp" Target="../ctrlProps/ctrlProp204.xml"/><Relationship Id="rId20" Type="http://schemas.openxmlformats.org/officeDocument/2006/relationships/ctrlProp" Target="../ctrlProps/ctrlProp20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02.xml"/><Relationship Id="rId18" Type="http://schemas.openxmlformats.org/officeDocument/2006/relationships/ctrlProp" Target="../ctrlProps/ctrlProp201.xml"/><Relationship Id="rId17" Type="http://schemas.openxmlformats.org/officeDocument/2006/relationships/ctrlProp" Target="../ctrlProps/ctrlProp200.xml"/><Relationship Id="rId16" Type="http://schemas.openxmlformats.org/officeDocument/2006/relationships/ctrlProp" Target="../ctrlProps/ctrlProp199.xml"/><Relationship Id="rId15" Type="http://schemas.openxmlformats.org/officeDocument/2006/relationships/ctrlProp" Target="../ctrlProps/ctrlProp198.xml"/><Relationship Id="rId14" Type="http://schemas.openxmlformats.org/officeDocument/2006/relationships/ctrlProp" Target="../ctrlProps/ctrlProp197.xml"/><Relationship Id="rId13" Type="http://schemas.openxmlformats.org/officeDocument/2006/relationships/ctrlProp" Target="../ctrlProps/ctrlProp196.xml"/><Relationship Id="rId12" Type="http://schemas.openxmlformats.org/officeDocument/2006/relationships/ctrlProp" Target="../ctrlProps/ctrlProp195.xml"/><Relationship Id="rId11" Type="http://schemas.openxmlformats.org/officeDocument/2006/relationships/ctrlProp" Target="../ctrlProps/ctrlProp194.xml"/><Relationship Id="rId10" Type="http://schemas.openxmlformats.org/officeDocument/2006/relationships/ctrlProp" Target="../ctrlProps/ctrlProp193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01" customWidth="1"/>
    <col min="3" max="3" width="10.1666666666667" customWidth="1"/>
  </cols>
  <sheetData>
    <row r="1" ht="21" customHeight="1" spans="1:2">
      <c r="A1" s="402"/>
      <c r="B1" s="403" t="s">
        <v>0</v>
      </c>
    </row>
    <row r="2" spans="1:2">
      <c r="A2" s="11">
        <v>1</v>
      </c>
      <c r="B2" s="404" t="s">
        <v>1</v>
      </c>
    </row>
    <row r="3" spans="1:2">
      <c r="A3" s="11">
        <v>2</v>
      </c>
      <c r="B3" s="404" t="s">
        <v>2</v>
      </c>
    </row>
    <row r="4" spans="1:2">
      <c r="A4" s="11">
        <v>3</v>
      </c>
      <c r="B4" s="404" t="s">
        <v>3</v>
      </c>
    </row>
    <row r="5" spans="1:2">
      <c r="A5" s="11">
        <v>4</v>
      </c>
      <c r="B5" s="404" t="s">
        <v>4</v>
      </c>
    </row>
    <row r="6" spans="1:2">
      <c r="A6" s="11">
        <v>5</v>
      </c>
      <c r="B6" s="404" t="s">
        <v>5</v>
      </c>
    </row>
    <row r="7" spans="1:2">
      <c r="A7" s="11">
        <v>6</v>
      </c>
      <c r="B7" s="404" t="s">
        <v>6</v>
      </c>
    </row>
    <row r="8" s="400" customFormat="1" ht="15" customHeight="1" spans="1:2">
      <c r="A8" s="405">
        <v>7</v>
      </c>
      <c r="B8" s="406" t="s">
        <v>7</v>
      </c>
    </row>
    <row r="9" ht="19" customHeight="1" spans="1:2">
      <c r="A9" s="402"/>
      <c r="B9" s="407" t="s">
        <v>8</v>
      </c>
    </row>
    <row r="10" ht="16" customHeight="1" spans="1:2">
      <c r="A10" s="11">
        <v>1</v>
      </c>
      <c r="B10" s="408" t="s">
        <v>9</v>
      </c>
    </row>
    <row r="11" spans="1:2">
      <c r="A11" s="11">
        <v>2</v>
      </c>
      <c r="B11" s="404" t="s">
        <v>10</v>
      </c>
    </row>
    <row r="12" spans="1:2">
      <c r="A12" s="11">
        <v>3</v>
      </c>
      <c r="B12" s="406" t="s">
        <v>11</v>
      </c>
    </row>
    <row r="13" spans="1:2">
      <c r="A13" s="11">
        <v>4</v>
      </c>
      <c r="B13" s="404" t="s">
        <v>12</v>
      </c>
    </row>
    <row r="14" spans="1:2">
      <c r="A14" s="11">
        <v>5</v>
      </c>
      <c r="B14" s="404" t="s">
        <v>13</v>
      </c>
    </row>
    <row r="15" spans="1:2">
      <c r="A15" s="11">
        <v>6</v>
      </c>
      <c r="B15" s="404" t="s">
        <v>14</v>
      </c>
    </row>
    <row r="16" spans="1:2">
      <c r="A16" s="11">
        <v>7</v>
      </c>
      <c r="B16" s="404" t="s">
        <v>15</v>
      </c>
    </row>
    <row r="17" spans="1:2">
      <c r="A17" s="11">
        <v>8</v>
      </c>
      <c r="B17" s="404" t="s">
        <v>16</v>
      </c>
    </row>
    <row r="18" spans="1:2">
      <c r="A18" s="11">
        <v>9</v>
      </c>
      <c r="B18" s="404" t="s">
        <v>17</v>
      </c>
    </row>
    <row r="19" spans="1:2">
      <c r="A19" s="11"/>
      <c r="B19" s="404"/>
    </row>
    <row r="20" ht="20.25" spans="1:2">
      <c r="A20" s="402"/>
      <c r="B20" s="403" t="s">
        <v>18</v>
      </c>
    </row>
    <row r="21" spans="1:2">
      <c r="A21" s="11">
        <v>1</v>
      </c>
      <c r="B21" s="409" t="s">
        <v>19</v>
      </c>
    </row>
    <row r="22" spans="1:2">
      <c r="A22" s="11">
        <v>2</v>
      </c>
      <c r="B22" s="404" t="s">
        <v>20</v>
      </c>
    </row>
    <row r="23" spans="1:2">
      <c r="A23" s="11">
        <v>3</v>
      </c>
      <c r="B23" s="404" t="s">
        <v>21</v>
      </c>
    </row>
    <row r="24" spans="1:2">
      <c r="A24" s="11">
        <v>4</v>
      </c>
      <c r="B24" s="404" t="s">
        <v>22</v>
      </c>
    </row>
    <row r="25" spans="1:2">
      <c r="A25" s="11">
        <v>5</v>
      </c>
      <c r="B25" s="404" t="s">
        <v>23</v>
      </c>
    </row>
    <row r="26" spans="1:2">
      <c r="A26" s="11">
        <v>6</v>
      </c>
      <c r="B26" s="404" t="s">
        <v>24</v>
      </c>
    </row>
    <row r="27" spans="1:2">
      <c r="A27" s="11">
        <v>7</v>
      </c>
      <c r="B27" s="404" t="s">
        <v>25</v>
      </c>
    </row>
    <row r="28" spans="1:2">
      <c r="A28" s="11"/>
      <c r="B28" s="404"/>
    </row>
    <row r="29" ht="20.25" spans="1:2">
      <c r="A29" s="402"/>
      <c r="B29" s="403" t="s">
        <v>26</v>
      </c>
    </row>
    <row r="30" spans="1:2">
      <c r="A30" s="11">
        <v>1</v>
      </c>
      <c r="B30" s="409" t="s">
        <v>27</v>
      </c>
    </row>
    <row r="31" spans="1:2">
      <c r="A31" s="11">
        <v>2</v>
      </c>
      <c r="B31" s="404" t="s">
        <v>28</v>
      </c>
    </row>
    <row r="32" spans="1:2">
      <c r="A32" s="11">
        <v>3</v>
      </c>
      <c r="B32" s="404" t="s">
        <v>29</v>
      </c>
    </row>
    <row r="33" ht="28.5" spans="1:2">
      <c r="A33" s="11">
        <v>4</v>
      </c>
      <c r="B33" s="404" t="s">
        <v>30</v>
      </c>
    </row>
    <row r="34" spans="1:2">
      <c r="A34" s="11">
        <v>5</v>
      </c>
      <c r="B34" s="404" t="s">
        <v>31</v>
      </c>
    </row>
    <row r="35" spans="1:2">
      <c r="A35" s="11">
        <v>6</v>
      </c>
      <c r="B35" s="404" t="s">
        <v>32</v>
      </c>
    </row>
    <row r="36" spans="1:2">
      <c r="A36" s="11">
        <v>7</v>
      </c>
      <c r="B36" s="404" t="s">
        <v>33</v>
      </c>
    </row>
    <row r="37" spans="1:2">
      <c r="A37" s="11"/>
      <c r="B37" s="404"/>
    </row>
    <row r="39" spans="1:2">
      <c r="A39" s="410" t="s">
        <v>34</v>
      </c>
      <c r="B39" s="4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M45"/>
  <sheetViews>
    <sheetView zoomScale="125" zoomScaleNormal="125" topLeftCell="A31" workbookViewId="0">
      <selection activeCell="G43" sqref="G43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2.4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291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292</v>
      </c>
      <c r="C2" s="97"/>
      <c r="D2" s="98" t="s">
        <v>61</v>
      </c>
      <c r="E2" s="99" t="s">
        <v>62</v>
      </c>
      <c r="F2" s="100" t="s">
        <v>293</v>
      </c>
      <c r="G2" s="101" t="s">
        <v>68</v>
      </c>
      <c r="H2" s="102"/>
      <c r="I2" s="133" t="s">
        <v>57</v>
      </c>
      <c r="J2" s="161" t="s">
        <v>56</v>
      </c>
      <c r="K2" s="162"/>
    </row>
    <row r="3" spans="1:11">
      <c r="A3" s="103" t="s">
        <v>74</v>
      </c>
      <c r="B3" s="104">
        <v>27780</v>
      </c>
      <c r="C3" s="104"/>
      <c r="D3" s="105" t="s">
        <v>294</v>
      </c>
      <c r="E3" s="106">
        <v>45762</v>
      </c>
      <c r="F3" s="107"/>
      <c r="G3" s="107"/>
      <c r="H3" s="108" t="s">
        <v>295</v>
      </c>
      <c r="I3" s="108"/>
      <c r="J3" s="108"/>
      <c r="K3" s="163"/>
    </row>
    <row r="4" spans="1:11">
      <c r="A4" s="109" t="s">
        <v>71</v>
      </c>
      <c r="B4" s="110">
        <v>4</v>
      </c>
      <c r="C4" s="110">
        <v>6</v>
      </c>
      <c r="D4" s="111" t="s">
        <v>296</v>
      </c>
      <c r="E4" s="107" t="s">
        <v>297</v>
      </c>
      <c r="F4" s="107"/>
      <c r="G4" s="107"/>
      <c r="H4" s="111" t="s">
        <v>298</v>
      </c>
      <c r="I4" s="111"/>
      <c r="J4" s="124" t="s">
        <v>65</v>
      </c>
      <c r="K4" s="164" t="s">
        <v>66</v>
      </c>
    </row>
    <row r="5" spans="1:11">
      <c r="A5" s="109" t="s">
        <v>299</v>
      </c>
      <c r="B5" s="104" t="s">
        <v>300</v>
      </c>
      <c r="C5" s="104"/>
      <c r="D5" s="105" t="s">
        <v>301</v>
      </c>
      <c r="E5" s="105" t="s">
        <v>302</v>
      </c>
      <c r="F5" s="105" t="s">
        <v>303</v>
      </c>
      <c r="G5" s="105" t="s">
        <v>297</v>
      </c>
      <c r="H5" s="111" t="s">
        <v>304</v>
      </c>
      <c r="I5" s="111"/>
      <c r="J5" s="124" t="s">
        <v>65</v>
      </c>
      <c r="K5" s="164" t="s">
        <v>66</v>
      </c>
    </row>
    <row r="6" ht="15" spans="1:11">
      <c r="A6" s="112" t="s">
        <v>305</v>
      </c>
      <c r="B6" s="113" t="s">
        <v>386</v>
      </c>
      <c r="C6" s="113"/>
      <c r="D6" s="114" t="s">
        <v>307</v>
      </c>
      <c r="E6" s="115"/>
      <c r="F6" s="116">
        <v>2574</v>
      </c>
      <c r="G6" s="114"/>
      <c r="H6" s="117" t="s">
        <v>308</v>
      </c>
      <c r="I6" s="117"/>
      <c r="J6" s="130" t="s">
        <v>65</v>
      </c>
      <c r="K6" s="165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309</v>
      </c>
      <c r="B8" s="100" t="s">
        <v>310</v>
      </c>
      <c r="C8" s="100" t="s">
        <v>311</v>
      </c>
      <c r="D8" s="100" t="s">
        <v>312</v>
      </c>
      <c r="E8" s="100" t="s">
        <v>313</v>
      </c>
      <c r="F8" s="100" t="s">
        <v>314</v>
      </c>
      <c r="G8" s="122" t="s">
        <v>315</v>
      </c>
      <c r="H8" s="123"/>
      <c r="I8" s="123"/>
      <c r="J8" s="123"/>
      <c r="K8" s="166"/>
    </row>
    <row r="9" spans="1:11">
      <c r="A9" s="109" t="s">
        <v>316</v>
      </c>
      <c r="B9" s="111"/>
      <c r="C9" s="124" t="s">
        <v>65</v>
      </c>
      <c r="D9" s="124" t="s">
        <v>66</v>
      </c>
      <c r="E9" s="105" t="s">
        <v>317</v>
      </c>
      <c r="F9" s="125" t="s">
        <v>318</v>
      </c>
      <c r="G9" s="126" t="s">
        <v>319</v>
      </c>
      <c r="H9" s="127"/>
      <c r="I9" s="127"/>
      <c r="J9" s="127"/>
      <c r="K9" s="167"/>
    </row>
    <row r="10" spans="1:11">
      <c r="A10" s="109" t="s">
        <v>320</v>
      </c>
      <c r="B10" s="111"/>
      <c r="C10" s="124" t="s">
        <v>65</v>
      </c>
      <c r="D10" s="124" t="s">
        <v>66</v>
      </c>
      <c r="E10" s="105" t="s">
        <v>321</v>
      </c>
      <c r="F10" s="125" t="s">
        <v>319</v>
      </c>
      <c r="G10" s="126" t="s">
        <v>322</v>
      </c>
      <c r="H10" s="127"/>
      <c r="I10" s="127"/>
      <c r="J10" s="127"/>
      <c r="K10" s="167"/>
    </row>
    <row r="11" spans="1:11">
      <c r="A11" s="128" t="s">
        <v>214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8"/>
    </row>
    <row r="12" spans="1:11">
      <c r="A12" s="103" t="s">
        <v>89</v>
      </c>
      <c r="B12" s="124" t="s">
        <v>85</v>
      </c>
      <c r="C12" s="124" t="s">
        <v>86</v>
      </c>
      <c r="D12" s="125"/>
      <c r="E12" s="105" t="s">
        <v>87</v>
      </c>
      <c r="F12" s="124" t="s">
        <v>85</v>
      </c>
      <c r="G12" s="124" t="s">
        <v>86</v>
      </c>
      <c r="H12" s="124"/>
      <c r="I12" s="105" t="s">
        <v>323</v>
      </c>
      <c r="J12" s="124" t="s">
        <v>85</v>
      </c>
      <c r="K12" s="164" t="s">
        <v>86</v>
      </c>
    </row>
    <row r="13" spans="1:11">
      <c r="A13" s="103" t="s">
        <v>92</v>
      </c>
      <c r="B13" s="124" t="s">
        <v>85</v>
      </c>
      <c r="C13" s="124" t="s">
        <v>86</v>
      </c>
      <c r="D13" s="125"/>
      <c r="E13" s="105" t="s">
        <v>97</v>
      </c>
      <c r="F13" s="124" t="s">
        <v>85</v>
      </c>
      <c r="G13" s="124" t="s">
        <v>86</v>
      </c>
      <c r="H13" s="124"/>
      <c r="I13" s="105" t="s">
        <v>324</v>
      </c>
      <c r="J13" s="124" t="s">
        <v>85</v>
      </c>
      <c r="K13" s="164" t="s">
        <v>86</v>
      </c>
    </row>
    <row r="14" ht="15" spans="1:11">
      <c r="A14" s="112" t="s">
        <v>325</v>
      </c>
      <c r="B14" s="130" t="s">
        <v>85</v>
      </c>
      <c r="C14" s="130" t="s">
        <v>86</v>
      </c>
      <c r="D14" s="115"/>
      <c r="E14" s="114" t="s">
        <v>326</v>
      </c>
      <c r="F14" s="130" t="s">
        <v>85</v>
      </c>
      <c r="G14" s="130" t="s">
        <v>86</v>
      </c>
      <c r="H14" s="130"/>
      <c r="I14" s="114" t="s">
        <v>327</v>
      </c>
      <c r="J14" s="130" t="s">
        <v>85</v>
      </c>
      <c r="K14" s="165" t="s">
        <v>86</v>
      </c>
    </row>
    <row r="15" ht="15" spans="1:11">
      <c r="A15" s="118" t="s">
        <v>201</v>
      </c>
      <c r="B15" s="131" t="s">
        <v>319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="92" customFormat="1" spans="1:11">
      <c r="A16" s="96" t="s">
        <v>328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9"/>
    </row>
    <row r="17" spans="1:11">
      <c r="A17" s="109" t="s">
        <v>329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70"/>
    </row>
    <row r="18" spans="1:11">
      <c r="A18" s="109" t="s">
        <v>330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70"/>
    </row>
    <row r="19" spans="1:11">
      <c r="A19" s="134" t="s">
        <v>387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1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72"/>
    </row>
    <row r="21" spans="1:11">
      <c r="A21" s="138"/>
      <c r="B21" s="127"/>
      <c r="C21" s="127"/>
      <c r="D21" s="127"/>
      <c r="E21" s="127"/>
      <c r="F21" s="127"/>
      <c r="G21" s="127"/>
      <c r="H21" s="127"/>
      <c r="I21" s="127"/>
      <c r="J21" s="127"/>
      <c r="K21" s="167"/>
    </row>
    <row r="22" spans="1:11">
      <c r="A22" s="138"/>
      <c r="B22" s="127"/>
      <c r="C22" s="127"/>
      <c r="D22" s="127"/>
      <c r="E22" s="127"/>
      <c r="F22" s="127"/>
      <c r="G22" s="127"/>
      <c r="H22" s="127"/>
      <c r="I22" s="127"/>
      <c r="J22" s="127"/>
      <c r="K22" s="167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3"/>
    </row>
    <row r="24" spans="1:11">
      <c r="A24" s="109" t="s">
        <v>126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3"/>
    </row>
    <row r="25" ht="15" spans="1:11">
      <c r="A25" s="141" t="s">
        <v>332</v>
      </c>
      <c r="B25" s="142" t="s">
        <v>319</v>
      </c>
      <c r="C25" s="143"/>
      <c r="D25" s="143"/>
      <c r="E25" s="143"/>
      <c r="F25" s="143"/>
      <c r="G25" s="143"/>
      <c r="H25" s="143"/>
      <c r="I25" s="143"/>
      <c r="J25" s="143"/>
      <c r="K25" s="174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333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6"/>
    </row>
    <row r="28" spans="1:11">
      <c r="A28" s="146" t="s">
        <v>388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5"/>
    </row>
    <row r="29" spans="1:11">
      <c r="A29" s="148" t="s">
        <v>335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6"/>
    </row>
    <row r="30" spans="1:11">
      <c r="A30" s="148" t="s">
        <v>336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6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6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6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6"/>
    </row>
    <row r="34" ht="23" customHeight="1" spans="1:11">
      <c r="A34" s="138"/>
      <c r="B34" s="127"/>
      <c r="C34" s="127"/>
      <c r="D34" s="127"/>
      <c r="E34" s="127"/>
      <c r="F34" s="127"/>
      <c r="G34" s="127"/>
      <c r="H34" s="127"/>
      <c r="I34" s="127"/>
      <c r="J34" s="127"/>
      <c r="K34" s="167"/>
    </row>
    <row r="35" ht="23" customHeight="1" spans="1:11">
      <c r="A35" s="150"/>
      <c r="B35" s="127"/>
      <c r="C35" s="127"/>
      <c r="D35" s="127"/>
      <c r="E35" s="127"/>
      <c r="F35" s="127"/>
      <c r="G35" s="127"/>
      <c r="H35" s="127"/>
      <c r="I35" s="127"/>
      <c r="J35" s="127"/>
      <c r="K35" s="167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7"/>
    </row>
    <row r="37" ht="18.75" customHeight="1" spans="1:11">
      <c r="A37" s="153" t="s">
        <v>337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8"/>
    </row>
    <row r="38" s="93" customFormat="1" ht="18.75" customHeight="1" spans="1:11">
      <c r="A38" s="109" t="s">
        <v>338</v>
      </c>
      <c r="B38" s="111"/>
      <c r="C38" s="111"/>
      <c r="D38" s="108" t="s">
        <v>339</v>
      </c>
      <c r="E38" s="108"/>
      <c r="F38" s="155" t="s">
        <v>340</v>
      </c>
      <c r="G38" s="156"/>
      <c r="H38" s="111" t="s">
        <v>341</v>
      </c>
      <c r="I38" s="111"/>
      <c r="J38" s="111" t="s">
        <v>342</v>
      </c>
      <c r="K38" s="170"/>
    </row>
    <row r="39" ht="18.75" customHeight="1" spans="1:13">
      <c r="A39" s="109" t="s">
        <v>201</v>
      </c>
      <c r="B39" s="157" t="s">
        <v>343</v>
      </c>
      <c r="C39" s="157"/>
      <c r="D39" s="157"/>
      <c r="E39" s="157"/>
      <c r="F39" s="157"/>
      <c r="G39" s="157"/>
      <c r="H39" s="157"/>
      <c r="I39" s="157"/>
      <c r="J39" s="157"/>
      <c r="K39" s="179"/>
      <c r="M39" s="93"/>
    </row>
    <row r="40" ht="31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70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70"/>
    </row>
    <row r="42" ht="32" customHeight="1" spans="1:11">
      <c r="A42" s="112" t="s">
        <v>145</v>
      </c>
      <c r="B42" s="116" t="s">
        <v>344</v>
      </c>
      <c r="C42" s="116"/>
      <c r="D42" s="114" t="s">
        <v>345</v>
      </c>
      <c r="E42" s="158" t="s">
        <v>346</v>
      </c>
      <c r="F42" s="114" t="s">
        <v>149</v>
      </c>
      <c r="G42" s="159">
        <v>46049</v>
      </c>
      <c r="H42" s="160" t="s">
        <v>150</v>
      </c>
      <c r="I42" s="160"/>
      <c r="J42" s="116" t="s">
        <v>151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456565</xdr:colOff>
                    <xdr:row>11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75565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24765</xdr:colOff>
                    <xdr:row>8</xdr:row>
                    <xdr:rowOff>94615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443865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481965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456565</xdr:colOff>
                    <xdr:row>37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469265</xdr:colOff>
                    <xdr:row>14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774065</xdr:colOff>
                    <xdr:row>11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329565</xdr:colOff>
                    <xdr:row>12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329565</xdr:colOff>
                    <xdr:row>13</xdr:row>
                    <xdr:rowOff>50165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774065</xdr:colOff>
                    <xdr:row>13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329565</xdr:colOff>
                    <xdr:row>14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774065</xdr:colOff>
                    <xdr:row>12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774065</xdr:colOff>
                    <xdr:row>13</xdr:row>
                    <xdr:rowOff>50165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774065</xdr:colOff>
                    <xdr:row>13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774065</xdr:colOff>
                    <xdr:row>14</xdr:row>
                    <xdr:rowOff>148590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621665</xdr:colOff>
                    <xdr:row>6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621665</xdr:colOff>
                    <xdr:row>3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621665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456565</xdr:colOff>
                    <xdr:row>8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202565</xdr:colOff>
                    <xdr:row>8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202565</xdr:colOff>
                    <xdr:row>9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222885</xdr:colOff>
                    <xdr:row>7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367665</xdr:colOff>
                    <xdr:row>7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37465</xdr:colOff>
                    <xdr:row>7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634365</xdr:colOff>
                    <xdr:row>23</xdr:row>
                    <xdr:rowOff>151765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774065</xdr:colOff>
                    <xdr:row>11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774065</xdr:colOff>
                    <xdr:row>12</xdr:row>
                    <xdr:rowOff>164465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621665</xdr:colOff>
                    <xdr:row>6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621665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621665</xdr:colOff>
                    <xdr:row>3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75565</xdr:colOff>
                    <xdr:row>13</xdr:row>
                    <xdr:rowOff>50165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507365</xdr:colOff>
                    <xdr:row>25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456565</xdr:colOff>
                    <xdr:row>12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183515</xdr:colOff>
                    <xdr:row>14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177165</xdr:colOff>
                    <xdr:row>12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253365</xdr:colOff>
                    <xdr:row>13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120015</xdr:colOff>
                    <xdr:row>8</xdr:row>
                    <xdr:rowOff>75565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88265</xdr:colOff>
                    <xdr:row>10</xdr:row>
                    <xdr:rowOff>24765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558800</xdr:colOff>
                    <xdr:row>24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31115</xdr:colOff>
                    <xdr:row>9</xdr:row>
                    <xdr:rowOff>12065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5</xdr:col>
                    <xdr:colOff>786765</xdr:colOff>
                    <xdr:row>9</xdr:row>
                    <xdr:rowOff>180340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O18"/>
  <sheetViews>
    <sheetView tabSelected="1" zoomScale="80" zoomScaleNormal="80" workbookViewId="0">
      <selection activeCell="O13" sqref="O13"/>
    </sheetView>
  </sheetViews>
  <sheetFormatPr defaultColWidth="9" defaultRowHeight="26" customHeight="1"/>
  <cols>
    <col min="1" max="1" width="17.1666666666667" style="67" customWidth="1"/>
    <col min="2" max="8" width="9.33333333333333" style="67" customWidth="1"/>
    <col min="9" max="9" width="1.33333333333333" style="67" customWidth="1"/>
    <col min="10" max="10" width="16.5" style="68" customWidth="1"/>
    <col min="11" max="11" width="17" style="68" customWidth="1"/>
    <col min="12" max="12" width="18.5" style="67" customWidth="1"/>
    <col min="13" max="13" width="16.6666666666667" style="67" customWidth="1"/>
    <col min="14" max="15" width="14.1666666666667" style="67" customWidth="1"/>
    <col min="16" max="16384" width="9" style="67"/>
  </cols>
  <sheetData>
    <row r="1" s="67" customFormat="1" ht="19.5" customHeight="1" spans="1:15">
      <c r="A1" s="69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="67" customFormat="1" ht="19.5" customHeight="1" spans="1:15">
      <c r="A2" s="71" t="s">
        <v>61</v>
      </c>
      <c r="B2" s="72" t="s">
        <v>155</v>
      </c>
      <c r="C2" s="72"/>
      <c r="D2" s="73" t="s">
        <v>67</v>
      </c>
      <c r="E2" s="73"/>
      <c r="F2" s="72" t="s">
        <v>156</v>
      </c>
      <c r="G2" s="72"/>
      <c r="H2" s="72"/>
      <c r="I2" s="86"/>
      <c r="J2" s="87" t="s">
        <v>57</v>
      </c>
      <c r="K2" s="72" t="s">
        <v>57</v>
      </c>
      <c r="L2" s="72"/>
      <c r="M2" s="72"/>
      <c r="N2" s="72"/>
      <c r="O2" s="72"/>
    </row>
    <row r="3" s="67" customFormat="1" ht="19.5" customHeight="1" spans="1:15">
      <c r="A3" s="74" t="s">
        <v>157</v>
      </c>
      <c r="B3" s="75" t="s">
        <v>158</v>
      </c>
      <c r="C3" s="75"/>
      <c r="D3" s="75"/>
      <c r="E3" s="75"/>
      <c r="F3" s="75"/>
      <c r="G3" s="75"/>
      <c r="H3" s="75"/>
      <c r="I3" s="86"/>
      <c r="J3" s="74" t="s">
        <v>159</v>
      </c>
      <c r="K3" s="74"/>
      <c r="L3" s="74"/>
      <c r="M3" s="74"/>
      <c r="N3" s="74"/>
      <c r="O3" s="74"/>
    </row>
    <row r="4" s="67" customFormat="1" ht="19.5" customHeight="1" spans="1:15">
      <c r="A4" s="74"/>
      <c r="B4" s="76" t="s">
        <v>160</v>
      </c>
      <c r="C4" s="77" t="s">
        <v>161</v>
      </c>
      <c r="D4" s="77" t="s">
        <v>162</v>
      </c>
      <c r="E4" s="77" t="s">
        <v>163</v>
      </c>
      <c r="F4" s="77" t="s">
        <v>164</v>
      </c>
      <c r="G4" s="77" t="s">
        <v>165</v>
      </c>
      <c r="H4" s="77" t="s">
        <v>166</v>
      </c>
      <c r="I4" s="86"/>
      <c r="J4" s="74" t="s">
        <v>160</v>
      </c>
      <c r="K4" s="74" t="s">
        <v>161</v>
      </c>
      <c r="L4" s="74" t="s">
        <v>162</v>
      </c>
      <c r="M4" s="74" t="s">
        <v>163</v>
      </c>
      <c r="N4" s="74" t="s">
        <v>164</v>
      </c>
      <c r="O4" s="74" t="s">
        <v>165</v>
      </c>
    </row>
    <row r="5" s="67" customFormat="1" ht="19.5" customHeight="1" spans="1:15">
      <c r="A5" s="74"/>
      <c r="B5" s="76" t="s">
        <v>167</v>
      </c>
      <c r="C5" s="77" t="s">
        <v>168</v>
      </c>
      <c r="D5" s="77" t="s">
        <v>169</v>
      </c>
      <c r="E5" s="77" t="s">
        <v>170</v>
      </c>
      <c r="F5" s="77" t="s">
        <v>171</v>
      </c>
      <c r="G5" s="77" t="s">
        <v>172</v>
      </c>
      <c r="H5" s="77" t="s">
        <v>173</v>
      </c>
      <c r="I5" s="86"/>
      <c r="J5" s="88" t="s">
        <v>389</v>
      </c>
      <c r="K5" s="88" t="s">
        <v>390</v>
      </c>
      <c r="L5" s="88" t="s">
        <v>391</v>
      </c>
      <c r="M5" s="88" t="s">
        <v>389</v>
      </c>
      <c r="N5" s="88" t="s">
        <v>390</v>
      </c>
      <c r="O5" s="88" t="s">
        <v>391</v>
      </c>
    </row>
    <row r="6" s="67" customFormat="1" ht="19.5" customHeight="1" spans="1:15">
      <c r="A6" s="78" t="s">
        <v>176</v>
      </c>
      <c r="B6" s="79">
        <f>C6-1</f>
        <v>65</v>
      </c>
      <c r="C6" s="79">
        <f>D6-2</f>
        <v>66</v>
      </c>
      <c r="D6" s="79">
        <v>68</v>
      </c>
      <c r="E6" s="79">
        <f>D6+2</f>
        <v>70</v>
      </c>
      <c r="F6" s="79">
        <f>E6+2</f>
        <v>72</v>
      </c>
      <c r="G6" s="79">
        <f>F6+1</f>
        <v>73</v>
      </c>
      <c r="H6" s="79">
        <f>G6+1</f>
        <v>74</v>
      </c>
      <c r="I6" s="86"/>
      <c r="J6" s="89" t="s">
        <v>262</v>
      </c>
      <c r="K6" s="89" t="s">
        <v>262</v>
      </c>
      <c r="L6" s="89" t="s">
        <v>265</v>
      </c>
      <c r="M6" s="89" t="s">
        <v>264</v>
      </c>
      <c r="N6" s="89" t="s">
        <v>392</v>
      </c>
      <c r="O6" s="89" t="s">
        <v>265</v>
      </c>
    </row>
    <row r="7" s="67" customFormat="1" ht="19.5" customHeight="1" spans="1:15">
      <c r="A7" s="77" t="s">
        <v>179</v>
      </c>
      <c r="B7" s="79">
        <f>C7-4</f>
        <v>100</v>
      </c>
      <c r="C7" s="79">
        <f>D7-4</f>
        <v>104</v>
      </c>
      <c r="D7" s="79">
        <v>108</v>
      </c>
      <c r="E7" s="79">
        <f>D7+4</f>
        <v>112</v>
      </c>
      <c r="F7" s="79">
        <f>E7+4</f>
        <v>116</v>
      </c>
      <c r="G7" s="79">
        <f>F7+6</f>
        <v>122</v>
      </c>
      <c r="H7" s="79">
        <f>G7+6</f>
        <v>128</v>
      </c>
      <c r="I7" s="86"/>
      <c r="J7" s="89" t="s">
        <v>262</v>
      </c>
      <c r="K7" s="89" t="s">
        <v>264</v>
      </c>
      <c r="L7" s="89" t="s">
        <v>262</v>
      </c>
      <c r="M7" s="89" t="s">
        <v>262</v>
      </c>
      <c r="N7" s="89" t="s">
        <v>261</v>
      </c>
      <c r="O7" s="89" t="s">
        <v>259</v>
      </c>
    </row>
    <row r="8" s="67" customFormat="1" ht="19.5" customHeight="1" spans="1:15">
      <c r="A8" s="77" t="s">
        <v>182</v>
      </c>
      <c r="B8" s="79">
        <f>C8-4</f>
        <v>98</v>
      </c>
      <c r="C8" s="79">
        <f>D8-4</f>
        <v>102</v>
      </c>
      <c r="D8" s="79" t="s">
        <v>183</v>
      </c>
      <c r="E8" s="79">
        <f>D8+4</f>
        <v>110</v>
      </c>
      <c r="F8" s="79">
        <f>E8+5</f>
        <v>115</v>
      </c>
      <c r="G8" s="79">
        <f>F8+6</f>
        <v>121</v>
      </c>
      <c r="H8" s="79">
        <f>G8+7</f>
        <v>128</v>
      </c>
      <c r="I8" s="86"/>
      <c r="J8" s="89" t="s">
        <v>259</v>
      </c>
      <c r="K8" s="89" t="s">
        <v>259</v>
      </c>
      <c r="L8" s="89" t="s">
        <v>264</v>
      </c>
      <c r="M8" s="89" t="s">
        <v>265</v>
      </c>
      <c r="N8" s="89" t="s">
        <v>264</v>
      </c>
      <c r="O8" s="89" t="s">
        <v>259</v>
      </c>
    </row>
    <row r="9" s="67" customFormat="1" ht="19.5" customHeight="1" spans="1:15">
      <c r="A9" s="77" t="s">
        <v>185</v>
      </c>
      <c r="B9" s="79">
        <f>C9-1.2</f>
        <v>43.1</v>
      </c>
      <c r="C9" s="79">
        <f>D9-1.2</f>
        <v>44.3</v>
      </c>
      <c r="D9" s="79" t="s">
        <v>186</v>
      </c>
      <c r="E9" s="79">
        <f>D9+1.2</f>
        <v>46.7</v>
      </c>
      <c r="F9" s="79">
        <f>E9+1.2</f>
        <v>47.9</v>
      </c>
      <c r="G9" s="79">
        <f>F9+1.4</f>
        <v>49.3</v>
      </c>
      <c r="H9" s="79">
        <f>G9+1.4</f>
        <v>50.7</v>
      </c>
      <c r="I9" s="86"/>
      <c r="J9" s="89" t="s">
        <v>272</v>
      </c>
      <c r="K9" s="89" t="s">
        <v>272</v>
      </c>
      <c r="L9" s="89" t="s">
        <v>393</v>
      </c>
      <c r="M9" s="89" t="s">
        <v>286</v>
      </c>
      <c r="N9" s="89" t="s">
        <v>286</v>
      </c>
      <c r="O9" s="89" t="s">
        <v>272</v>
      </c>
    </row>
    <row r="10" s="67" customFormat="1" ht="19.5" customHeight="1" spans="1:15">
      <c r="A10" s="77" t="s">
        <v>188</v>
      </c>
      <c r="B10" s="79">
        <v>20.5</v>
      </c>
      <c r="C10" s="79">
        <v>21</v>
      </c>
      <c r="D10" s="79">
        <v>21.5</v>
      </c>
      <c r="E10" s="79">
        <v>22</v>
      </c>
      <c r="F10" s="79">
        <v>22.5</v>
      </c>
      <c r="G10" s="79">
        <v>23</v>
      </c>
      <c r="H10" s="79">
        <v>23.5</v>
      </c>
      <c r="I10" s="86"/>
      <c r="J10" s="89" t="s">
        <v>283</v>
      </c>
      <c r="K10" s="89" t="s">
        <v>269</v>
      </c>
      <c r="L10" s="89" t="s">
        <v>394</v>
      </c>
      <c r="M10" s="89" t="s">
        <v>394</v>
      </c>
      <c r="N10" s="89" t="s">
        <v>274</v>
      </c>
      <c r="O10" s="89" t="s">
        <v>274</v>
      </c>
    </row>
    <row r="11" s="67" customFormat="1" ht="19.5" customHeight="1" spans="1:15">
      <c r="A11" s="77" t="s">
        <v>191</v>
      </c>
      <c r="B11" s="79">
        <f>C11-0.7</f>
        <v>18.1</v>
      </c>
      <c r="C11" s="79">
        <f>D11-0.7</f>
        <v>18.8</v>
      </c>
      <c r="D11" s="79" t="s">
        <v>192</v>
      </c>
      <c r="E11" s="79">
        <f>D11+0.7</f>
        <v>20.2</v>
      </c>
      <c r="F11" s="79">
        <f>E11+0.7</f>
        <v>20.9</v>
      </c>
      <c r="G11" s="79">
        <f>F11+0.95</f>
        <v>21.85</v>
      </c>
      <c r="H11" s="79">
        <f>G11+0.95</f>
        <v>22.8</v>
      </c>
      <c r="I11" s="86"/>
      <c r="J11" s="89" t="s">
        <v>286</v>
      </c>
      <c r="K11" s="89" t="s">
        <v>269</v>
      </c>
      <c r="L11" s="89" t="s">
        <v>286</v>
      </c>
      <c r="M11" s="89" t="s">
        <v>274</v>
      </c>
      <c r="N11" s="89" t="s">
        <v>269</v>
      </c>
      <c r="O11" s="89" t="s">
        <v>395</v>
      </c>
    </row>
    <row r="12" s="67" customFormat="1" ht="19.5" customHeight="1" spans="1:15">
      <c r="A12" s="80" t="s">
        <v>195</v>
      </c>
      <c r="B12" s="81">
        <f>C12-0.4</f>
        <v>17.2</v>
      </c>
      <c r="C12" s="81">
        <f>D12-0.4</f>
        <v>17.6</v>
      </c>
      <c r="D12" s="81">
        <v>18</v>
      </c>
      <c r="E12" s="81">
        <f>D12+0.4</f>
        <v>18.4</v>
      </c>
      <c r="F12" s="81">
        <f>E12+0.4</f>
        <v>18.8</v>
      </c>
      <c r="G12" s="81">
        <f>F12+0.6</f>
        <v>19.4</v>
      </c>
      <c r="H12" s="81">
        <f>G12+0.6</f>
        <v>20</v>
      </c>
      <c r="I12" s="86"/>
      <c r="J12" s="89" t="s">
        <v>269</v>
      </c>
      <c r="K12" s="89" t="s">
        <v>286</v>
      </c>
      <c r="L12" s="89" t="s">
        <v>277</v>
      </c>
      <c r="M12" s="89" t="s">
        <v>277</v>
      </c>
      <c r="N12" s="89" t="s">
        <v>269</v>
      </c>
      <c r="O12" s="89" t="s">
        <v>277</v>
      </c>
    </row>
    <row r="13" s="67" customFormat="1" ht="19.5" customHeight="1" spans="1:15">
      <c r="A13" s="82" t="s">
        <v>197</v>
      </c>
      <c r="B13" s="83">
        <f>C13-0.4</f>
        <v>18.7</v>
      </c>
      <c r="C13" s="83">
        <f>D13-0.4</f>
        <v>19.1</v>
      </c>
      <c r="D13" s="83">
        <v>19.5</v>
      </c>
      <c r="E13" s="83">
        <f>D13+0.4</f>
        <v>19.9</v>
      </c>
      <c r="F13" s="83">
        <f>E13+0.4</f>
        <v>20.3</v>
      </c>
      <c r="G13" s="83">
        <f>F13+0.6</f>
        <v>20.9</v>
      </c>
      <c r="H13" s="83">
        <f>G13+0.6</f>
        <v>21.5</v>
      </c>
      <c r="I13" s="86"/>
      <c r="J13" s="89" t="s">
        <v>394</v>
      </c>
      <c r="K13" s="89" t="s">
        <v>396</v>
      </c>
      <c r="L13" s="89" t="s">
        <v>269</v>
      </c>
      <c r="M13" s="89" t="s">
        <v>381</v>
      </c>
      <c r="N13" s="89" t="s">
        <v>269</v>
      </c>
      <c r="O13" s="89" t="s">
        <v>269</v>
      </c>
    </row>
    <row r="14" s="67" customFormat="1" ht="19.5" customHeight="1" spans="1:15">
      <c r="A14" s="82" t="s">
        <v>198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86"/>
      <c r="J14" s="89"/>
      <c r="K14" s="89"/>
      <c r="L14" s="89"/>
      <c r="M14" s="89"/>
      <c r="N14" s="89"/>
      <c r="O14" s="89"/>
    </row>
    <row r="15" s="67" customFormat="1" ht="19.5" customHeight="1" spans="1:15">
      <c r="A15" s="77" t="s">
        <v>199</v>
      </c>
      <c r="B15" s="83">
        <f>C15</f>
        <v>2</v>
      </c>
      <c r="C15" s="83">
        <f>D15</f>
        <v>2</v>
      </c>
      <c r="D15" s="83">
        <v>2</v>
      </c>
      <c r="E15" s="83">
        <f t="shared" ref="E15:H15" si="0">D15</f>
        <v>2</v>
      </c>
      <c r="F15" s="83">
        <f t="shared" si="0"/>
        <v>2</v>
      </c>
      <c r="G15" s="83">
        <f t="shared" si="0"/>
        <v>2</v>
      </c>
      <c r="H15" s="83">
        <f t="shared" si="0"/>
        <v>2</v>
      </c>
      <c r="I15" s="86"/>
      <c r="J15" s="89"/>
      <c r="K15" s="89"/>
      <c r="L15" s="89"/>
      <c r="M15" s="89"/>
      <c r="N15" s="89"/>
      <c r="O15" s="89"/>
    </row>
    <row r="16" s="67" customFormat="1" ht="14.25" spans="1:15">
      <c r="A16" s="84" t="s">
        <v>201</v>
      </c>
      <c r="D16" s="85"/>
      <c r="E16" s="85"/>
      <c r="F16" s="85"/>
      <c r="G16" s="85"/>
      <c r="H16" s="85"/>
      <c r="I16" s="85"/>
      <c r="J16" s="90"/>
      <c r="K16" s="90"/>
      <c r="L16" s="85"/>
      <c r="M16" s="85"/>
      <c r="N16" s="85"/>
      <c r="O16" s="85"/>
    </row>
    <row r="17" s="67" customFormat="1" ht="14.25" spans="1:15">
      <c r="A17" s="67" t="s">
        <v>202</v>
      </c>
      <c r="D17" s="85"/>
      <c r="E17" s="85"/>
      <c r="F17" s="85"/>
      <c r="G17" s="85"/>
      <c r="H17" s="85"/>
      <c r="I17" s="85"/>
      <c r="J17" s="90"/>
      <c r="K17" s="90"/>
      <c r="L17" s="85"/>
      <c r="M17" s="85"/>
      <c r="N17" s="85"/>
      <c r="O17" s="85"/>
    </row>
    <row r="18" s="67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91" t="s">
        <v>397</v>
      </c>
      <c r="K18" s="91"/>
      <c r="L18" s="84" t="s">
        <v>204</v>
      </c>
      <c r="M18" s="84"/>
      <c r="N18" s="84" t="s">
        <v>205</v>
      </c>
      <c r="O18" s="84"/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topLeftCell="A2" workbookViewId="0">
      <selection activeCell="D18" sqref="D18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60" customWidth="1"/>
    <col min="15" max="15" width="10.6666666666667" customWidth="1"/>
  </cols>
  <sheetData>
    <row r="1" ht="29.25" spans="1:15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399</v>
      </c>
      <c r="B2" s="5" t="s">
        <v>400</v>
      </c>
      <c r="C2" s="5" t="s">
        <v>401</v>
      </c>
      <c r="D2" s="5" t="s">
        <v>402</v>
      </c>
      <c r="E2" s="5" t="s">
        <v>403</v>
      </c>
      <c r="F2" s="5" t="s">
        <v>404</v>
      </c>
      <c r="G2" s="5" t="s">
        <v>405</v>
      </c>
      <c r="H2" s="5" t="s">
        <v>406</v>
      </c>
      <c r="I2" s="4" t="s">
        <v>407</v>
      </c>
      <c r="J2" s="4" t="s">
        <v>408</v>
      </c>
      <c r="K2" s="4" t="s">
        <v>409</v>
      </c>
      <c r="L2" s="4" t="s">
        <v>410</v>
      </c>
      <c r="M2" s="4" t="s">
        <v>411</v>
      </c>
      <c r="N2" s="62" t="s">
        <v>412</v>
      </c>
      <c r="O2" s="5" t="s">
        <v>413</v>
      </c>
    </row>
    <row r="3" s="1" customFormat="1" ht="16.5" spans="1:15">
      <c r="A3" s="4"/>
      <c r="B3" s="22"/>
      <c r="C3" s="22"/>
      <c r="D3" s="22"/>
      <c r="E3" s="22"/>
      <c r="F3" s="22"/>
      <c r="G3" s="22"/>
      <c r="H3" s="22"/>
      <c r="I3" s="4" t="s">
        <v>414</v>
      </c>
      <c r="J3" s="4" t="s">
        <v>414</v>
      </c>
      <c r="K3" s="4" t="s">
        <v>414</v>
      </c>
      <c r="L3" s="4" t="s">
        <v>414</v>
      </c>
      <c r="M3" s="4" t="s">
        <v>414</v>
      </c>
      <c r="N3" s="63"/>
      <c r="O3" s="22"/>
    </row>
    <row r="4" s="59" customFormat="1" spans="1:16">
      <c r="A4" s="7">
        <v>1</v>
      </c>
      <c r="B4" s="8" t="s">
        <v>415</v>
      </c>
      <c r="C4" s="7" t="s">
        <v>416</v>
      </c>
      <c r="D4" s="7" t="s">
        <v>121</v>
      </c>
      <c r="E4" s="7" t="s">
        <v>417</v>
      </c>
      <c r="F4" s="7" t="s">
        <v>418</v>
      </c>
      <c r="G4" s="7" t="s">
        <v>419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64"/>
      <c r="O4" s="7" t="s">
        <v>420</v>
      </c>
      <c r="P4" s="65"/>
    </row>
    <row r="5" s="59" customFormat="1" spans="1:16">
      <c r="A5" s="7">
        <v>3</v>
      </c>
      <c r="B5" s="8" t="s">
        <v>421</v>
      </c>
      <c r="C5" s="7" t="s">
        <v>416</v>
      </c>
      <c r="D5" s="7" t="s">
        <v>119</v>
      </c>
      <c r="E5" s="7" t="s">
        <v>417</v>
      </c>
      <c r="F5" s="7" t="s">
        <v>418</v>
      </c>
      <c r="G5" s="7" t="s">
        <v>419</v>
      </c>
      <c r="H5" s="9"/>
      <c r="I5" s="9">
        <v>0</v>
      </c>
      <c r="J5" s="9">
        <v>0</v>
      </c>
      <c r="K5" s="9">
        <v>1</v>
      </c>
      <c r="L5" s="9">
        <v>0</v>
      </c>
      <c r="M5" s="9">
        <v>0</v>
      </c>
      <c r="N5" s="64"/>
      <c r="O5" s="7" t="s">
        <v>420</v>
      </c>
      <c r="P5" s="65"/>
    </row>
    <row r="6" s="59" customFormat="1" spans="1:16">
      <c r="A6" s="7">
        <v>4</v>
      </c>
      <c r="B6" s="61" t="s">
        <v>422</v>
      </c>
      <c r="C6" s="7" t="s">
        <v>416</v>
      </c>
      <c r="D6" s="7" t="s">
        <v>119</v>
      </c>
      <c r="E6" s="7" t="s">
        <v>417</v>
      </c>
      <c r="F6" s="7" t="s">
        <v>418</v>
      </c>
      <c r="G6" s="7" t="s">
        <v>419</v>
      </c>
      <c r="H6" s="9"/>
      <c r="I6" s="9">
        <v>0</v>
      </c>
      <c r="J6" s="9">
        <v>1</v>
      </c>
      <c r="K6" s="9">
        <v>0</v>
      </c>
      <c r="L6" s="9">
        <v>0</v>
      </c>
      <c r="M6" s="9">
        <v>1</v>
      </c>
      <c r="N6" s="64"/>
      <c r="O6" s="7" t="s">
        <v>420</v>
      </c>
      <c r="P6" s="65"/>
    </row>
    <row r="7" s="59" customFormat="1" spans="1:16">
      <c r="A7" s="7">
        <v>5</v>
      </c>
      <c r="B7" s="8" t="s">
        <v>423</v>
      </c>
      <c r="C7" s="7" t="s">
        <v>416</v>
      </c>
      <c r="D7" s="7" t="s">
        <v>120</v>
      </c>
      <c r="E7" s="7" t="s">
        <v>417</v>
      </c>
      <c r="F7" s="7" t="s">
        <v>418</v>
      </c>
      <c r="G7" s="7" t="s">
        <v>419</v>
      </c>
      <c r="H7" s="9"/>
      <c r="I7" s="9">
        <v>0</v>
      </c>
      <c r="J7" s="9">
        <v>0</v>
      </c>
      <c r="K7" s="9">
        <v>0</v>
      </c>
      <c r="L7" s="9">
        <v>2</v>
      </c>
      <c r="M7" s="9">
        <v>0</v>
      </c>
      <c r="N7" s="64"/>
      <c r="O7" s="7" t="s">
        <v>420</v>
      </c>
      <c r="P7" s="65"/>
    </row>
    <row r="8" s="59" customFormat="1" spans="1:16">
      <c r="A8" s="7">
        <v>6</v>
      </c>
      <c r="B8" s="8" t="s">
        <v>424</v>
      </c>
      <c r="C8" s="7" t="s">
        <v>416</v>
      </c>
      <c r="D8" s="7" t="s">
        <v>120</v>
      </c>
      <c r="E8" s="7" t="s">
        <v>417</v>
      </c>
      <c r="F8" s="7" t="s">
        <v>418</v>
      </c>
      <c r="G8" s="7" t="s">
        <v>419</v>
      </c>
      <c r="H8" s="9"/>
      <c r="I8" s="9">
        <v>0</v>
      </c>
      <c r="J8" s="9">
        <v>1</v>
      </c>
      <c r="K8" s="9">
        <v>0</v>
      </c>
      <c r="L8" s="9">
        <v>0</v>
      </c>
      <c r="M8" s="9">
        <v>0</v>
      </c>
      <c r="N8" s="64"/>
      <c r="O8" s="7" t="s">
        <v>420</v>
      </c>
      <c r="P8" s="65"/>
    </row>
    <row r="9" s="59" customFormat="1" spans="1:16">
      <c r="A9" s="7">
        <v>7</v>
      </c>
      <c r="B9" s="8" t="s">
        <v>425</v>
      </c>
      <c r="C9" s="7" t="s">
        <v>416</v>
      </c>
      <c r="D9" s="7" t="s">
        <v>426</v>
      </c>
      <c r="E9" s="7" t="s">
        <v>417</v>
      </c>
      <c r="F9" s="7" t="s">
        <v>418</v>
      </c>
      <c r="G9" s="7" t="s">
        <v>419</v>
      </c>
      <c r="H9" s="9"/>
      <c r="I9" s="9">
        <v>2</v>
      </c>
      <c r="J9" s="9">
        <v>0</v>
      </c>
      <c r="K9" s="9">
        <v>0</v>
      </c>
      <c r="L9" s="9">
        <v>0</v>
      </c>
      <c r="M9" s="9">
        <v>0</v>
      </c>
      <c r="N9" s="64"/>
      <c r="O9" s="7" t="s">
        <v>420</v>
      </c>
      <c r="P9" s="65"/>
    </row>
    <row r="10" s="59" customFormat="1" spans="1:16">
      <c r="A10" s="7"/>
      <c r="B10" s="8"/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64"/>
      <c r="O10" s="7"/>
      <c r="P10" s="65"/>
    </row>
    <row r="11" s="59" customFormat="1" spans="1:16">
      <c r="A11" s="7"/>
      <c r="B11" s="8"/>
      <c r="C11" s="7"/>
      <c r="D11" s="7"/>
      <c r="E11" s="7"/>
      <c r="F11" s="7"/>
      <c r="G11" s="7"/>
      <c r="H11" s="9"/>
      <c r="I11" s="9"/>
      <c r="J11" s="9"/>
      <c r="K11" s="9"/>
      <c r="L11" s="9"/>
      <c r="M11" s="9"/>
      <c r="N11" s="64"/>
      <c r="O11" s="7"/>
      <c r="P11" s="65"/>
    </row>
    <row r="12" s="2" customFormat="1" ht="18.75" spans="1:15">
      <c r="A12" s="12" t="s">
        <v>427</v>
      </c>
      <c r="B12" s="13"/>
      <c r="C12" s="13"/>
      <c r="D12" s="14"/>
      <c r="E12" s="15"/>
      <c r="F12" s="32"/>
      <c r="G12" s="32"/>
      <c r="H12" s="32"/>
      <c r="I12" s="16"/>
      <c r="J12" s="12" t="s">
        <v>428</v>
      </c>
      <c r="K12" s="13"/>
      <c r="L12" s="13"/>
      <c r="M12" s="14"/>
      <c r="N12" s="66"/>
      <c r="O12" s="20"/>
    </row>
    <row r="13" ht="33" customHeight="1" spans="1:15">
      <c r="A13" s="17" t="s">
        <v>429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2"/>
  <sheetViews>
    <sheetView workbookViewId="0">
      <selection activeCell="C26" sqref="C26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399</v>
      </c>
      <c r="B2" s="5" t="s">
        <v>404</v>
      </c>
      <c r="C2" s="5" t="s">
        <v>400</v>
      </c>
      <c r="D2" s="5" t="s">
        <v>401</v>
      </c>
      <c r="E2" s="5" t="s">
        <v>402</v>
      </c>
      <c r="F2" s="5" t="s">
        <v>403</v>
      </c>
      <c r="G2" s="4" t="s">
        <v>431</v>
      </c>
      <c r="H2" s="4"/>
      <c r="I2" s="4" t="s">
        <v>432</v>
      </c>
      <c r="J2" s="4"/>
      <c r="K2" s="21" t="s">
        <v>433</v>
      </c>
      <c r="L2" s="56" t="s">
        <v>434</v>
      </c>
      <c r="M2" s="25" t="s">
        <v>435</v>
      </c>
    </row>
    <row r="3" s="1" customFormat="1" ht="16.5" spans="1:13">
      <c r="A3" s="4"/>
      <c r="B3" s="22"/>
      <c r="C3" s="22"/>
      <c r="D3" s="22"/>
      <c r="E3" s="22"/>
      <c r="F3" s="22"/>
      <c r="G3" s="4" t="s">
        <v>436</v>
      </c>
      <c r="H3" s="4" t="s">
        <v>437</v>
      </c>
      <c r="I3" s="4" t="s">
        <v>436</v>
      </c>
      <c r="J3" s="4" t="s">
        <v>437</v>
      </c>
      <c r="K3" s="23"/>
      <c r="L3" s="57"/>
      <c r="M3" s="26"/>
    </row>
    <row r="4" spans="1:13">
      <c r="A4" s="7">
        <v>1</v>
      </c>
      <c r="B4" s="11"/>
      <c r="C4" s="52" t="s">
        <v>415</v>
      </c>
      <c r="D4" s="7" t="s">
        <v>416</v>
      </c>
      <c r="E4" s="7" t="s">
        <v>121</v>
      </c>
      <c r="F4" s="7" t="s">
        <v>417</v>
      </c>
      <c r="G4" s="53">
        <v>-2.5</v>
      </c>
      <c r="H4" s="53">
        <v>-1.5</v>
      </c>
      <c r="I4" s="53">
        <v>-3.5</v>
      </c>
      <c r="J4" s="53">
        <v>-2</v>
      </c>
      <c r="K4" s="9" t="s">
        <v>438</v>
      </c>
      <c r="L4" s="9" t="s">
        <v>420</v>
      </c>
      <c r="M4" s="9" t="s">
        <v>420</v>
      </c>
    </row>
    <row r="5" spans="1:13">
      <c r="A5" s="7">
        <v>3</v>
      </c>
      <c r="B5" s="11"/>
      <c r="C5" s="52" t="s">
        <v>421</v>
      </c>
      <c r="D5" s="7" t="s">
        <v>416</v>
      </c>
      <c r="E5" s="7" t="s">
        <v>119</v>
      </c>
      <c r="F5" s="7" t="s">
        <v>417</v>
      </c>
      <c r="G5" s="53">
        <v>-1.5</v>
      </c>
      <c r="H5" s="53">
        <v>-0.5</v>
      </c>
      <c r="I5" s="53">
        <v>-3</v>
      </c>
      <c r="J5" s="53">
        <v>-1</v>
      </c>
      <c r="K5" s="9" t="s">
        <v>439</v>
      </c>
      <c r="L5" s="9" t="s">
        <v>420</v>
      </c>
      <c r="M5" s="9" t="s">
        <v>420</v>
      </c>
    </row>
    <row r="6" spans="1:13">
      <c r="A6" s="7">
        <v>4</v>
      </c>
      <c r="B6" s="11"/>
      <c r="C6" s="54" t="s">
        <v>422</v>
      </c>
      <c r="D6" s="7" t="s">
        <v>416</v>
      </c>
      <c r="E6" s="7" t="s">
        <v>119</v>
      </c>
      <c r="F6" s="7" t="s">
        <v>417</v>
      </c>
      <c r="G6" s="53">
        <v>-1</v>
      </c>
      <c r="H6" s="53">
        <v>-2</v>
      </c>
      <c r="I6" s="53">
        <v>-1.5</v>
      </c>
      <c r="J6" s="53">
        <v>-3</v>
      </c>
      <c r="K6" s="9" t="s">
        <v>440</v>
      </c>
      <c r="L6" s="9" t="s">
        <v>420</v>
      </c>
      <c r="M6" s="9" t="s">
        <v>420</v>
      </c>
    </row>
    <row r="7" spans="1:13">
      <c r="A7" s="7">
        <v>5</v>
      </c>
      <c r="B7" s="11"/>
      <c r="C7" s="52" t="s">
        <v>423</v>
      </c>
      <c r="D7" s="7" t="s">
        <v>416</v>
      </c>
      <c r="E7" s="7" t="s">
        <v>120</v>
      </c>
      <c r="F7" s="7" t="s">
        <v>417</v>
      </c>
      <c r="G7" s="53">
        <v>-3</v>
      </c>
      <c r="H7" s="53">
        <v>-1.5</v>
      </c>
      <c r="I7" s="53">
        <v>-3</v>
      </c>
      <c r="J7" s="53">
        <v>-2</v>
      </c>
      <c r="K7" s="9" t="s">
        <v>438</v>
      </c>
      <c r="L7" s="9" t="s">
        <v>420</v>
      </c>
      <c r="M7" s="9" t="s">
        <v>420</v>
      </c>
    </row>
    <row r="8" spans="1:13">
      <c r="A8" s="7">
        <v>6</v>
      </c>
      <c r="B8" s="8"/>
      <c r="C8" s="8" t="s">
        <v>424</v>
      </c>
      <c r="D8" s="10" t="s">
        <v>416</v>
      </c>
      <c r="E8" s="10" t="s">
        <v>120</v>
      </c>
      <c r="F8" s="10" t="s">
        <v>417</v>
      </c>
      <c r="G8" s="53">
        <v>-1.5</v>
      </c>
      <c r="H8" s="53">
        <v>-0.5</v>
      </c>
      <c r="I8" s="53">
        <v>-1</v>
      </c>
      <c r="J8" s="53">
        <v>-2</v>
      </c>
      <c r="K8" s="9" t="s">
        <v>441</v>
      </c>
      <c r="L8" s="9" t="s">
        <v>420</v>
      </c>
      <c r="M8" s="9" t="s">
        <v>420</v>
      </c>
    </row>
    <row r="9" spans="1:13">
      <c r="A9" s="7">
        <v>7</v>
      </c>
      <c r="B9" s="8"/>
      <c r="C9" s="8" t="s">
        <v>425</v>
      </c>
      <c r="D9" s="10" t="s">
        <v>416</v>
      </c>
      <c r="E9" s="10" t="s">
        <v>426</v>
      </c>
      <c r="F9" s="10" t="s">
        <v>417</v>
      </c>
      <c r="G9" s="53">
        <v>-1.5</v>
      </c>
      <c r="H9" s="53">
        <v>-0.5</v>
      </c>
      <c r="I9" s="53">
        <v>-3.5</v>
      </c>
      <c r="J9" s="53">
        <v>-1.5</v>
      </c>
      <c r="K9" s="9" t="s">
        <v>442</v>
      </c>
      <c r="L9" s="9" t="s">
        <v>420</v>
      </c>
      <c r="M9" s="9" t="s">
        <v>420</v>
      </c>
    </row>
    <row r="10" spans="1:13">
      <c r="A10" s="7"/>
      <c r="B10" s="11"/>
      <c r="C10" s="55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2" customFormat="1" ht="18.75" spans="1:13">
      <c r="A11" s="12" t="s">
        <v>443</v>
      </c>
      <c r="B11" s="13"/>
      <c r="C11" s="13"/>
      <c r="D11" s="13"/>
      <c r="E11" s="14"/>
      <c r="F11" s="15"/>
      <c r="G11" s="16"/>
      <c r="H11" s="12" t="s">
        <v>428</v>
      </c>
      <c r="I11" s="13"/>
      <c r="J11" s="13"/>
      <c r="K11" s="14"/>
      <c r="L11" s="58"/>
      <c r="M11" s="20"/>
    </row>
    <row r="12" ht="32" customHeight="1" spans="1:13">
      <c r="A12" s="17" t="s">
        <v>444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D10" sqref="D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446</v>
      </c>
      <c r="B2" s="5" t="s">
        <v>404</v>
      </c>
      <c r="C2" s="5" t="s">
        <v>400</v>
      </c>
      <c r="D2" s="5" t="s">
        <v>401</v>
      </c>
      <c r="E2" s="5" t="s">
        <v>402</v>
      </c>
      <c r="F2" s="5" t="s">
        <v>403</v>
      </c>
      <c r="G2" s="33" t="s">
        <v>447</v>
      </c>
      <c r="H2" s="34"/>
      <c r="I2" s="50"/>
      <c r="J2" s="33" t="s">
        <v>448</v>
      </c>
      <c r="K2" s="34"/>
      <c r="L2" s="50"/>
      <c r="M2" s="33" t="s">
        <v>449</v>
      </c>
      <c r="N2" s="34"/>
      <c r="O2" s="50"/>
      <c r="P2" s="33" t="s">
        <v>450</v>
      </c>
      <c r="Q2" s="34"/>
      <c r="R2" s="50"/>
      <c r="S2" s="34" t="s">
        <v>451</v>
      </c>
      <c r="T2" s="34"/>
      <c r="U2" s="50"/>
      <c r="V2" s="28" t="s">
        <v>452</v>
      </c>
      <c r="W2" s="28" t="s">
        <v>413</v>
      </c>
    </row>
    <row r="3" s="1" customFormat="1" ht="16.5" spans="1:23">
      <c r="A3" s="22"/>
      <c r="B3" s="35"/>
      <c r="C3" s="35"/>
      <c r="D3" s="35"/>
      <c r="E3" s="35"/>
      <c r="F3" s="35"/>
      <c r="G3" s="4" t="s">
        <v>453</v>
      </c>
      <c r="H3" s="4" t="s">
        <v>67</v>
      </c>
      <c r="I3" s="4" t="s">
        <v>404</v>
      </c>
      <c r="J3" s="4" t="s">
        <v>453</v>
      </c>
      <c r="K3" s="4" t="s">
        <v>67</v>
      </c>
      <c r="L3" s="4" t="s">
        <v>404</v>
      </c>
      <c r="M3" s="4" t="s">
        <v>453</v>
      </c>
      <c r="N3" s="4" t="s">
        <v>67</v>
      </c>
      <c r="O3" s="4" t="s">
        <v>404</v>
      </c>
      <c r="P3" s="4" t="s">
        <v>453</v>
      </c>
      <c r="Q3" s="4" t="s">
        <v>67</v>
      </c>
      <c r="R3" s="4" t="s">
        <v>404</v>
      </c>
      <c r="S3" s="4" t="s">
        <v>453</v>
      </c>
      <c r="T3" s="4" t="s">
        <v>67</v>
      </c>
      <c r="U3" s="4" t="s">
        <v>404</v>
      </c>
      <c r="V3" s="51"/>
      <c r="W3" s="51"/>
    </row>
    <row r="4" spans="1:23">
      <c r="A4" s="36" t="s">
        <v>454</v>
      </c>
      <c r="B4" s="37" t="s">
        <v>455</v>
      </c>
      <c r="C4" s="38"/>
      <c r="D4" s="38"/>
      <c r="E4" s="38"/>
      <c r="F4" s="3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ht="16.5" spans="1:23">
      <c r="A5" s="40"/>
      <c r="B5" s="41"/>
      <c r="C5" s="42"/>
      <c r="D5" s="42"/>
      <c r="E5" s="42"/>
      <c r="F5" s="43"/>
      <c r="G5" s="33" t="s">
        <v>456</v>
      </c>
      <c r="H5" s="34"/>
      <c r="I5" s="50"/>
      <c r="J5" s="33" t="s">
        <v>457</v>
      </c>
      <c r="K5" s="34"/>
      <c r="L5" s="50"/>
      <c r="M5" s="33" t="s">
        <v>458</v>
      </c>
      <c r="N5" s="34"/>
      <c r="O5" s="50"/>
      <c r="P5" s="33" t="s">
        <v>459</v>
      </c>
      <c r="Q5" s="34"/>
      <c r="R5" s="50"/>
      <c r="S5" s="34" t="s">
        <v>460</v>
      </c>
      <c r="T5" s="34"/>
      <c r="U5" s="50"/>
      <c r="V5" s="19"/>
      <c r="W5" s="19"/>
    </row>
    <row r="6" ht="16.5" spans="1:23">
      <c r="A6" s="40"/>
      <c r="B6" s="41"/>
      <c r="C6" s="42"/>
      <c r="D6" s="42"/>
      <c r="E6" s="42"/>
      <c r="F6" s="43"/>
      <c r="G6" s="4" t="s">
        <v>453</v>
      </c>
      <c r="H6" s="4" t="s">
        <v>67</v>
      </c>
      <c r="I6" s="4" t="s">
        <v>404</v>
      </c>
      <c r="J6" s="4" t="s">
        <v>453</v>
      </c>
      <c r="K6" s="4" t="s">
        <v>67</v>
      </c>
      <c r="L6" s="4" t="s">
        <v>404</v>
      </c>
      <c r="M6" s="4" t="s">
        <v>453</v>
      </c>
      <c r="N6" s="4" t="s">
        <v>67</v>
      </c>
      <c r="O6" s="4" t="s">
        <v>404</v>
      </c>
      <c r="P6" s="4" t="s">
        <v>453</v>
      </c>
      <c r="Q6" s="4" t="s">
        <v>67</v>
      </c>
      <c r="R6" s="4" t="s">
        <v>404</v>
      </c>
      <c r="S6" s="4" t="s">
        <v>453</v>
      </c>
      <c r="T6" s="4" t="s">
        <v>67</v>
      </c>
      <c r="U6" s="4" t="s">
        <v>404</v>
      </c>
      <c r="V6" s="19"/>
      <c r="W6" s="19"/>
    </row>
    <row r="7" spans="1:23">
      <c r="A7" s="44"/>
      <c r="B7" s="45"/>
      <c r="C7" s="46"/>
      <c r="D7" s="46"/>
      <c r="E7" s="46"/>
      <c r="F7" s="47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461</v>
      </c>
      <c r="B11" s="13"/>
      <c r="C11" s="13"/>
      <c r="D11" s="13"/>
      <c r="E11" s="14"/>
      <c r="F11" s="15"/>
      <c r="G11" s="16"/>
      <c r="H11" s="32"/>
      <c r="I11" s="32"/>
      <c r="J11" s="12" t="s">
        <v>462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20"/>
    </row>
    <row r="12" ht="49" customHeight="1" spans="1:23">
      <c r="A12" s="17" t="s">
        <v>463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C15" sqref="C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465</v>
      </c>
      <c r="B2" s="28" t="s">
        <v>400</v>
      </c>
      <c r="C2" s="28" t="s">
        <v>401</v>
      </c>
      <c r="D2" s="28" t="s">
        <v>402</v>
      </c>
      <c r="E2" s="28" t="s">
        <v>403</v>
      </c>
      <c r="F2" s="28" t="s">
        <v>404</v>
      </c>
      <c r="G2" s="27" t="s">
        <v>466</v>
      </c>
      <c r="H2" s="27" t="s">
        <v>467</v>
      </c>
      <c r="I2" s="27" t="s">
        <v>468</v>
      </c>
      <c r="J2" s="27" t="s">
        <v>467</v>
      </c>
      <c r="K2" s="27" t="s">
        <v>469</v>
      </c>
      <c r="L2" s="27" t="s">
        <v>467</v>
      </c>
      <c r="M2" s="28" t="s">
        <v>452</v>
      </c>
      <c r="N2" s="28" t="s">
        <v>413</v>
      </c>
    </row>
    <row r="3" spans="1:14">
      <c r="A3" s="11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ht="16.5" spans="1:14">
      <c r="A4" s="29" t="s">
        <v>465</v>
      </c>
      <c r="B4" s="30" t="s">
        <v>470</v>
      </c>
      <c r="C4" s="30" t="s">
        <v>453</v>
      </c>
      <c r="D4" s="30" t="s">
        <v>402</v>
      </c>
      <c r="E4" s="28" t="s">
        <v>403</v>
      </c>
      <c r="F4" s="28" t="s">
        <v>404</v>
      </c>
      <c r="G4" s="27" t="s">
        <v>466</v>
      </c>
      <c r="H4" s="27" t="s">
        <v>467</v>
      </c>
      <c r="I4" s="27" t="s">
        <v>468</v>
      </c>
      <c r="J4" s="27" t="s">
        <v>467</v>
      </c>
      <c r="K4" s="27" t="s">
        <v>469</v>
      </c>
      <c r="L4" s="27" t="s">
        <v>467</v>
      </c>
      <c r="M4" s="28" t="s">
        <v>452</v>
      </c>
      <c r="N4" s="28" t="s">
        <v>413</v>
      </c>
    </row>
    <row r="5" spans="1:14">
      <c r="A5" s="11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>
      <c r="A6" s="11"/>
      <c r="B6" s="19"/>
      <c r="C6" s="31" t="s">
        <v>471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461</v>
      </c>
      <c r="B11" s="13"/>
      <c r="C11" s="13"/>
      <c r="D11" s="14"/>
      <c r="E11" s="15"/>
      <c r="F11" s="32"/>
      <c r="G11" s="16"/>
      <c r="H11" s="32"/>
      <c r="I11" s="12" t="s">
        <v>472</v>
      </c>
      <c r="J11" s="13"/>
      <c r="K11" s="13"/>
      <c r="L11" s="13"/>
      <c r="M11" s="13"/>
      <c r="N11" s="20"/>
    </row>
    <row r="12" ht="48" customHeight="1" spans="1:14">
      <c r="A12" s="17" t="s">
        <v>473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K5" sqref="K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399</v>
      </c>
      <c r="B2" s="5" t="s">
        <v>404</v>
      </c>
      <c r="C2" s="5" t="s">
        <v>453</v>
      </c>
      <c r="D2" s="5" t="s">
        <v>402</v>
      </c>
      <c r="E2" s="5" t="s">
        <v>403</v>
      </c>
      <c r="F2" s="4" t="s">
        <v>475</v>
      </c>
      <c r="G2" s="4" t="s">
        <v>432</v>
      </c>
      <c r="H2" s="21" t="s">
        <v>433</v>
      </c>
      <c r="I2" s="25" t="s">
        <v>435</v>
      </c>
    </row>
    <row r="3" s="1" customFormat="1" ht="16.5" spans="1:9">
      <c r="A3" s="4"/>
      <c r="B3" s="22"/>
      <c r="C3" s="22"/>
      <c r="D3" s="22"/>
      <c r="E3" s="22"/>
      <c r="F3" s="4" t="s">
        <v>476</v>
      </c>
      <c r="G3" s="4" t="s">
        <v>436</v>
      </c>
      <c r="H3" s="23"/>
      <c r="I3" s="26"/>
    </row>
    <row r="4" spans="1:9">
      <c r="A4" s="6">
        <v>1</v>
      </c>
      <c r="B4" s="6" t="s">
        <v>477</v>
      </c>
      <c r="C4" s="9" t="s">
        <v>478</v>
      </c>
      <c r="D4" s="24" t="s">
        <v>117</v>
      </c>
      <c r="E4" s="7" t="s">
        <v>417</v>
      </c>
      <c r="F4" s="9">
        <v>-1</v>
      </c>
      <c r="G4" s="9">
        <v>-0.8</v>
      </c>
      <c r="H4" s="9">
        <v>1.8</v>
      </c>
      <c r="I4" s="9" t="s">
        <v>420</v>
      </c>
    </row>
    <row r="5" spans="1:9">
      <c r="A5" s="6">
        <v>2</v>
      </c>
      <c r="B5" s="6" t="s">
        <v>477</v>
      </c>
      <c r="C5" s="9" t="s">
        <v>478</v>
      </c>
      <c r="D5" s="24" t="s">
        <v>119</v>
      </c>
      <c r="E5" s="7" t="s">
        <v>417</v>
      </c>
      <c r="F5" s="9">
        <v>-1</v>
      </c>
      <c r="G5" s="9">
        <v>-0.8</v>
      </c>
      <c r="H5" s="9">
        <v>1.8</v>
      </c>
      <c r="I5" s="9" t="s">
        <v>420</v>
      </c>
    </row>
    <row r="6" spans="1:9">
      <c r="A6" s="6">
        <v>3</v>
      </c>
      <c r="B6" s="6" t="s">
        <v>477</v>
      </c>
      <c r="C6" s="9" t="s">
        <v>478</v>
      </c>
      <c r="D6" s="24" t="s">
        <v>120</v>
      </c>
      <c r="E6" s="7" t="s">
        <v>417</v>
      </c>
      <c r="F6" s="9">
        <v>-1</v>
      </c>
      <c r="G6" s="9">
        <v>-0.8</v>
      </c>
      <c r="H6" s="9">
        <v>1.8</v>
      </c>
      <c r="I6" s="9" t="s">
        <v>420</v>
      </c>
    </row>
    <row r="7" spans="1:9">
      <c r="A7" s="6">
        <v>4</v>
      </c>
      <c r="B7" s="6" t="s">
        <v>477</v>
      </c>
      <c r="C7" s="9" t="s">
        <v>478</v>
      </c>
      <c r="D7" s="24" t="s">
        <v>121</v>
      </c>
      <c r="E7" s="7" t="s">
        <v>417</v>
      </c>
      <c r="F7" s="9">
        <v>-1</v>
      </c>
      <c r="G7" s="9">
        <v>-0.8</v>
      </c>
      <c r="H7" s="9">
        <v>1.8</v>
      </c>
      <c r="I7" s="9" t="s">
        <v>420</v>
      </c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479</v>
      </c>
      <c r="B12" s="13"/>
      <c r="C12" s="13"/>
      <c r="D12" s="14"/>
      <c r="E12" s="15"/>
      <c r="F12" s="12" t="s">
        <v>480</v>
      </c>
      <c r="G12" s="13"/>
      <c r="H12" s="14"/>
      <c r="I12" s="20"/>
    </row>
    <row r="13" ht="32" customHeight="1" spans="1:9">
      <c r="A13" s="17" t="s">
        <v>481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1"/>
  <sheetViews>
    <sheetView workbookViewId="0">
      <selection activeCell="I11" sqref="I11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8" width="18.875" customWidth="1"/>
    <col min="9" max="9" width="14" customWidth="1"/>
    <col min="10" max="10" width="11.5" customWidth="1"/>
  </cols>
  <sheetData>
    <row r="1" ht="29.25" spans="1:10">
      <c r="A1" s="3" t="s">
        <v>482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446</v>
      </c>
      <c r="B2" s="5" t="s">
        <v>404</v>
      </c>
      <c r="C2" s="5" t="s">
        <v>400</v>
      </c>
      <c r="D2" s="5" t="s">
        <v>401</v>
      </c>
      <c r="E2" s="5" t="s">
        <v>402</v>
      </c>
      <c r="F2" s="5" t="s">
        <v>403</v>
      </c>
      <c r="G2" s="4" t="s">
        <v>483</v>
      </c>
      <c r="H2" s="4" t="s">
        <v>484</v>
      </c>
      <c r="I2" s="4" t="s">
        <v>485</v>
      </c>
      <c r="J2" s="4" t="s">
        <v>486</v>
      </c>
      <c r="K2" s="5" t="s">
        <v>452</v>
      </c>
      <c r="L2" s="5" t="s">
        <v>413</v>
      </c>
    </row>
    <row r="3" spans="1:12">
      <c r="A3" s="6" t="s">
        <v>454</v>
      </c>
      <c r="B3" s="7" t="s">
        <v>418</v>
      </c>
      <c r="C3" s="8" t="s">
        <v>415</v>
      </c>
      <c r="D3" s="7" t="s">
        <v>487</v>
      </c>
      <c r="E3" s="7" t="s">
        <v>121</v>
      </c>
      <c r="F3" s="7" t="s">
        <v>62</v>
      </c>
      <c r="G3" s="9" t="s">
        <v>488</v>
      </c>
      <c r="H3" s="9" t="s">
        <v>489</v>
      </c>
      <c r="I3" s="19"/>
      <c r="J3" s="19"/>
      <c r="K3" s="9" t="s">
        <v>419</v>
      </c>
      <c r="L3" s="9" t="s">
        <v>420</v>
      </c>
    </row>
    <row r="4" spans="1:12">
      <c r="A4" s="6" t="s">
        <v>490</v>
      </c>
      <c r="B4" s="7" t="s">
        <v>418</v>
      </c>
      <c r="C4" s="8" t="s">
        <v>415</v>
      </c>
      <c r="D4" s="7" t="s">
        <v>487</v>
      </c>
      <c r="E4" s="7" t="s">
        <v>121</v>
      </c>
      <c r="F4" s="7" t="s">
        <v>62</v>
      </c>
      <c r="G4" s="9" t="s">
        <v>488</v>
      </c>
      <c r="H4" s="9" t="s">
        <v>489</v>
      </c>
      <c r="I4" s="19"/>
      <c r="J4" s="19"/>
      <c r="K4" s="9" t="s">
        <v>419</v>
      </c>
      <c r="L4" s="9" t="s">
        <v>420</v>
      </c>
    </row>
    <row r="5" spans="1:12">
      <c r="A5" s="6" t="s">
        <v>491</v>
      </c>
      <c r="B5" s="7" t="s">
        <v>418</v>
      </c>
      <c r="C5" s="8" t="s">
        <v>415</v>
      </c>
      <c r="D5" s="7" t="s">
        <v>487</v>
      </c>
      <c r="E5" s="7" t="s">
        <v>121</v>
      </c>
      <c r="F5" s="7" t="s">
        <v>62</v>
      </c>
      <c r="G5" s="9" t="s">
        <v>492</v>
      </c>
      <c r="H5" s="9" t="s">
        <v>493</v>
      </c>
      <c r="I5" s="19"/>
      <c r="J5" s="19"/>
      <c r="K5" s="9" t="s">
        <v>419</v>
      </c>
      <c r="L5" s="9" t="s">
        <v>420</v>
      </c>
    </row>
    <row r="6" spans="1:12">
      <c r="A6" s="6" t="s">
        <v>494</v>
      </c>
      <c r="B6" s="7" t="s">
        <v>418</v>
      </c>
      <c r="C6" s="8" t="s">
        <v>415</v>
      </c>
      <c r="D6" s="7" t="s">
        <v>487</v>
      </c>
      <c r="E6" s="7" t="s">
        <v>121</v>
      </c>
      <c r="F6" s="7" t="s">
        <v>62</v>
      </c>
      <c r="G6" s="9" t="s">
        <v>492</v>
      </c>
      <c r="H6" s="9" t="s">
        <v>493</v>
      </c>
      <c r="I6" s="19"/>
      <c r="J6" s="19"/>
      <c r="K6" s="9" t="s">
        <v>419</v>
      </c>
      <c r="L6" s="9" t="s">
        <v>420</v>
      </c>
    </row>
    <row r="7" spans="1:12">
      <c r="A7" s="6" t="s">
        <v>454</v>
      </c>
      <c r="B7" s="7" t="s">
        <v>418</v>
      </c>
      <c r="C7" s="8" t="s">
        <v>421</v>
      </c>
      <c r="D7" s="7" t="s">
        <v>487</v>
      </c>
      <c r="E7" s="7" t="s">
        <v>119</v>
      </c>
      <c r="F7" s="7" t="s">
        <v>62</v>
      </c>
      <c r="G7" s="9" t="s">
        <v>488</v>
      </c>
      <c r="H7" s="9" t="s">
        <v>489</v>
      </c>
      <c r="I7" s="19"/>
      <c r="J7" s="19"/>
      <c r="K7" s="9" t="s">
        <v>419</v>
      </c>
      <c r="L7" s="9" t="s">
        <v>420</v>
      </c>
    </row>
    <row r="8" spans="1:12">
      <c r="A8" s="6" t="s">
        <v>490</v>
      </c>
      <c r="B8" s="7" t="s">
        <v>418</v>
      </c>
      <c r="C8" s="8" t="s">
        <v>421</v>
      </c>
      <c r="D8" s="7" t="s">
        <v>487</v>
      </c>
      <c r="E8" s="7" t="s">
        <v>119</v>
      </c>
      <c r="F8" s="7" t="s">
        <v>62</v>
      </c>
      <c r="G8" s="9" t="s">
        <v>488</v>
      </c>
      <c r="H8" s="9" t="s">
        <v>489</v>
      </c>
      <c r="I8" s="19"/>
      <c r="J8" s="19"/>
      <c r="K8" s="9" t="s">
        <v>419</v>
      </c>
      <c r="L8" s="9" t="s">
        <v>420</v>
      </c>
    </row>
    <row r="9" spans="1:12">
      <c r="A9" s="6" t="s">
        <v>491</v>
      </c>
      <c r="B9" s="7" t="s">
        <v>418</v>
      </c>
      <c r="C9" s="8" t="s">
        <v>421</v>
      </c>
      <c r="D9" s="7" t="s">
        <v>487</v>
      </c>
      <c r="E9" s="7" t="s">
        <v>119</v>
      </c>
      <c r="F9" s="7" t="s">
        <v>62</v>
      </c>
      <c r="G9" s="9" t="s">
        <v>492</v>
      </c>
      <c r="H9" s="9" t="s">
        <v>493</v>
      </c>
      <c r="I9" s="19"/>
      <c r="J9" s="19"/>
      <c r="K9" s="9" t="s">
        <v>419</v>
      </c>
      <c r="L9" s="9" t="s">
        <v>420</v>
      </c>
    </row>
    <row r="10" spans="1:12">
      <c r="A10" s="6" t="s">
        <v>494</v>
      </c>
      <c r="B10" s="7" t="s">
        <v>418</v>
      </c>
      <c r="C10" s="8" t="s">
        <v>421</v>
      </c>
      <c r="D10" s="7" t="s">
        <v>487</v>
      </c>
      <c r="E10" s="7" t="s">
        <v>119</v>
      </c>
      <c r="F10" s="7" t="s">
        <v>62</v>
      </c>
      <c r="G10" s="9" t="s">
        <v>492</v>
      </c>
      <c r="H10" s="9" t="s">
        <v>493</v>
      </c>
      <c r="I10" s="19"/>
      <c r="J10" s="19"/>
      <c r="K10" s="9" t="s">
        <v>419</v>
      </c>
      <c r="L10" s="9" t="s">
        <v>420</v>
      </c>
    </row>
    <row r="11" spans="1:12">
      <c r="A11" s="6" t="s">
        <v>454</v>
      </c>
      <c r="B11" s="7" t="s">
        <v>418</v>
      </c>
      <c r="C11" s="8" t="s">
        <v>424</v>
      </c>
      <c r="D11" s="7" t="s">
        <v>487</v>
      </c>
      <c r="E11" s="10" t="s">
        <v>120</v>
      </c>
      <c r="F11" s="7" t="s">
        <v>62</v>
      </c>
      <c r="G11" s="9" t="s">
        <v>488</v>
      </c>
      <c r="H11" s="9" t="s">
        <v>489</v>
      </c>
      <c r="I11" s="19"/>
      <c r="J11" s="19"/>
      <c r="K11" s="9" t="s">
        <v>419</v>
      </c>
      <c r="L11" s="9" t="s">
        <v>420</v>
      </c>
    </row>
    <row r="12" spans="1:12">
      <c r="A12" s="6" t="s">
        <v>490</v>
      </c>
      <c r="B12" s="7" t="s">
        <v>418</v>
      </c>
      <c r="C12" s="8" t="s">
        <v>424</v>
      </c>
      <c r="D12" s="7" t="s">
        <v>487</v>
      </c>
      <c r="E12" s="10" t="s">
        <v>120</v>
      </c>
      <c r="F12" s="7" t="s">
        <v>62</v>
      </c>
      <c r="G12" s="9" t="s">
        <v>488</v>
      </c>
      <c r="H12" s="9" t="s">
        <v>489</v>
      </c>
      <c r="I12" s="19"/>
      <c r="J12" s="19"/>
      <c r="K12" s="9" t="s">
        <v>419</v>
      </c>
      <c r="L12" s="9" t="s">
        <v>420</v>
      </c>
    </row>
    <row r="13" spans="1:12">
      <c r="A13" s="6" t="s">
        <v>491</v>
      </c>
      <c r="B13" s="7" t="s">
        <v>418</v>
      </c>
      <c r="C13" s="8" t="s">
        <v>424</v>
      </c>
      <c r="D13" s="7" t="s">
        <v>487</v>
      </c>
      <c r="E13" s="10" t="s">
        <v>120</v>
      </c>
      <c r="F13" s="7" t="s">
        <v>62</v>
      </c>
      <c r="G13" s="9" t="s">
        <v>492</v>
      </c>
      <c r="H13" s="9" t="s">
        <v>493</v>
      </c>
      <c r="I13" s="19"/>
      <c r="J13" s="19"/>
      <c r="K13" s="9" t="s">
        <v>419</v>
      </c>
      <c r="L13" s="9" t="s">
        <v>420</v>
      </c>
    </row>
    <row r="14" spans="1:12">
      <c r="A14" s="6" t="s">
        <v>494</v>
      </c>
      <c r="B14" s="7" t="s">
        <v>418</v>
      </c>
      <c r="C14" s="8" t="s">
        <v>424</v>
      </c>
      <c r="D14" s="7" t="s">
        <v>487</v>
      </c>
      <c r="E14" s="10" t="s">
        <v>120</v>
      </c>
      <c r="F14" s="7" t="s">
        <v>62</v>
      </c>
      <c r="G14" s="9" t="s">
        <v>492</v>
      </c>
      <c r="H14" s="9" t="s">
        <v>493</v>
      </c>
      <c r="I14" s="19"/>
      <c r="J14" s="19"/>
      <c r="K14" s="9" t="s">
        <v>419</v>
      </c>
      <c r="L14" s="9" t="s">
        <v>420</v>
      </c>
    </row>
    <row r="15" spans="1:12">
      <c r="A15" s="6" t="s">
        <v>454</v>
      </c>
      <c r="B15" s="7" t="s">
        <v>418</v>
      </c>
      <c r="C15" s="8" t="s">
        <v>425</v>
      </c>
      <c r="D15" s="7" t="s">
        <v>487</v>
      </c>
      <c r="E15" s="10" t="s">
        <v>426</v>
      </c>
      <c r="F15" s="7" t="s">
        <v>62</v>
      </c>
      <c r="G15" s="9" t="s">
        <v>488</v>
      </c>
      <c r="H15" s="9" t="s">
        <v>489</v>
      </c>
      <c r="I15" s="19"/>
      <c r="J15" s="19"/>
      <c r="K15" s="9" t="s">
        <v>419</v>
      </c>
      <c r="L15" s="9" t="s">
        <v>420</v>
      </c>
    </row>
    <row r="16" spans="1:12">
      <c r="A16" s="6" t="s">
        <v>490</v>
      </c>
      <c r="B16" s="7" t="s">
        <v>418</v>
      </c>
      <c r="C16" s="8" t="s">
        <v>425</v>
      </c>
      <c r="D16" s="7" t="s">
        <v>487</v>
      </c>
      <c r="E16" s="10" t="s">
        <v>426</v>
      </c>
      <c r="F16" s="7" t="s">
        <v>62</v>
      </c>
      <c r="G16" s="9" t="s">
        <v>488</v>
      </c>
      <c r="H16" s="9" t="s">
        <v>489</v>
      </c>
      <c r="I16" s="19"/>
      <c r="J16" s="19"/>
      <c r="K16" s="9" t="s">
        <v>419</v>
      </c>
      <c r="L16" s="9" t="s">
        <v>420</v>
      </c>
    </row>
    <row r="17" spans="1:12">
      <c r="A17" s="6" t="s">
        <v>491</v>
      </c>
      <c r="B17" s="7" t="s">
        <v>418</v>
      </c>
      <c r="C17" s="8" t="s">
        <v>425</v>
      </c>
      <c r="D17" s="7" t="s">
        <v>487</v>
      </c>
      <c r="E17" s="10" t="s">
        <v>426</v>
      </c>
      <c r="F17" s="7" t="s">
        <v>62</v>
      </c>
      <c r="G17" s="9" t="s">
        <v>492</v>
      </c>
      <c r="H17" s="9" t="s">
        <v>493</v>
      </c>
      <c r="I17" s="19"/>
      <c r="J17" s="19"/>
      <c r="K17" s="9" t="s">
        <v>419</v>
      </c>
      <c r="L17" s="9" t="s">
        <v>420</v>
      </c>
    </row>
    <row r="18" spans="1:12">
      <c r="A18" s="6" t="s">
        <v>494</v>
      </c>
      <c r="B18" s="7" t="s">
        <v>418</v>
      </c>
      <c r="C18" s="8" t="s">
        <v>425</v>
      </c>
      <c r="D18" s="7" t="s">
        <v>487</v>
      </c>
      <c r="E18" s="10" t="s">
        <v>426</v>
      </c>
      <c r="F18" s="7" t="s">
        <v>62</v>
      </c>
      <c r="G18" s="9" t="s">
        <v>492</v>
      </c>
      <c r="H18" s="9" t="s">
        <v>493</v>
      </c>
      <c r="I18" s="19"/>
      <c r="J18" s="19"/>
      <c r="K18" s="9" t="s">
        <v>419</v>
      </c>
      <c r="L18" s="9" t="s">
        <v>420</v>
      </c>
    </row>
    <row r="19" spans="1:1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="2" customFormat="1" ht="18.75" spans="1:12">
      <c r="A20" s="12" t="s">
        <v>443</v>
      </c>
      <c r="B20" s="13"/>
      <c r="C20" s="13"/>
      <c r="D20" s="13"/>
      <c r="E20" s="14"/>
      <c r="F20" s="15"/>
      <c r="G20" s="16"/>
      <c r="H20" s="12" t="s">
        <v>495</v>
      </c>
      <c r="I20" s="13"/>
      <c r="J20" s="13"/>
      <c r="K20" s="13"/>
      <c r="L20" s="20"/>
    </row>
    <row r="21" ht="67" customHeight="1" spans="1:12">
      <c r="A21" s="17" t="s">
        <v>496</v>
      </c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</row>
  </sheetData>
  <mergeCells count="5">
    <mergeCell ref="A1:J1"/>
    <mergeCell ref="A20:E20"/>
    <mergeCell ref="F20:G20"/>
    <mergeCell ref="H20:J20"/>
    <mergeCell ref="A21:L21"/>
  </mergeCells>
  <dataValidations count="1">
    <dataValidation type="list" allowBlank="1" showInputMessage="1" showErrorMessage="1" sqref="L3:L2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B10" sqref="B10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0" t="s">
        <v>35</v>
      </c>
      <c r="C2" s="381"/>
      <c r="D2" s="381"/>
      <c r="E2" s="381"/>
      <c r="F2" s="381"/>
      <c r="G2" s="381"/>
      <c r="H2" s="381"/>
      <c r="I2" s="395"/>
    </row>
    <row r="3" ht="28" customHeight="1" spans="2:9">
      <c r="B3" s="382"/>
      <c r="C3" s="383"/>
      <c r="D3" s="384" t="s">
        <v>36</v>
      </c>
      <c r="E3" s="385"/>
      <c r="F3" s="386" t="s">
        <v>37</v>
      </c>
      <c r="G3" s="387"/>
      <c r="H3" s="384" t="s">
        <v>38</v>
      </c>
      <c r="I3" s="396"/>
    </row>
    <row r="4" ht="28" customHeight="1" spans="2:9">
      <c r="B4" s="382" t="s">
        <v>39</v>
      </c>
      <c r="C4" s="383" t="s">
        <v>40</v>
      </c>
      <c r="D4" s="383" t="s">
        <v>41</v>
      </c>
      <c r="E4" s="383" t="s">
        <v>42</v>
      </c>
      <c r="F4" s="388" t="s">
        <v>41</v>
      </c>
      <c r="G4" s="388" t="s">
        <v>42</v>
      </c>
      <c r="H4" s="383" t="s">
        <v>41</v>
      </c>
      <c r="I4" s="397" t="s">
        <v>42</v>
      </c>
    </row>
    <row r="5" ht="28" customHeight="1" spans="2:9">
      <c r="B5" s="389" t="s">
        <v>43</v>
      </c>
      <c r="C5" s="11">
        <v>13</v>
      </c>
      <c r="D5" s="11">
        <v>0</v>
      </c>
      <c r="E5" s="11">
        <v>1</v>
      </c>
      <c r="F5" s="390">
        <v>0</v>
      </c>
      <c r="G5" s="390">
        <v>1</v>
      </c>
      <c r="H5" s="11">
        <v>1</v>
      </c>
      <c r="I5" s="398">
        <v>2</v>
      </c>
    </row>
    <row r="6" ht="28" customHeight="1" spans="2:9">
      <c r="B6" s="389" t="s">
        <v>44</v>
      </c>
      <c r="C6" s="11">
        <v>20</v>
      </c>
      <c r="D6" s="11">
        <v>0</v>
      </c>
      <c r="E6" s="11">
        <v>1</v>
      </c>
      <c r="F6" s="390">
        <v>1</v>
      </c>
      <c r="G6" s="390">
        <v>2</v>
      </c>
      <c r="H6" s="11">
        <v>2</v>
      </c>
      <c r="I6" s="398">
        <v>3</v>
      </c>
    </row>
    <row r="7" ht="28" customHeight="1" spans="2:9">
      <c r="B7" s="389" t="s">
        <v>45</v>
      </c>
      <c r="C7" s="11">
        <v>32</v>
      </c>
      <c r="D7" s="11">
        <v>0</v>
      </c>
      <c r="E7" s="11">
        <v>1</v>
      </c>
      <c r="F7" s="390">
        <v>2</v>
      </c>
      <c r="G7" s="390">
        <v>3</v>
      </c>
      <c r="H7" s="11">
        <v>3</v>
      </c>
      <c r="I7" s="398">
        <v>4</v>
      </c>
    </row>
    <row r="8" ht="28" customHeight="1" spans="2:9">
      <c r="B8" s="389" t="s">
        <v>46</v>
      </c>
      <c r="C8" s="11">
        <v>50</v>
      </c>
      <c r="D8" s="11">
        <v>1</v>
      </c>
      <c r="E8" s="11">
        <v>2</v>
      </c>
      <c r="F8" s="390">
        <v>3</v>
      </c>
      <c r="G8" s="390">
        <v>4</v>
      </c>
      <c r="H8" s="11">
        <v>5</v>
      </c>
      <c r="I8" s="398">
        <v>6</v>
      </c>
    </row>
    <row r="9" ht="28" customHeight="1" spans="2:9">
      <c r="B9" s="389" t="s">
        <v>47</v>
      </c>
      <c r="C9" s="11">
        <v>80</v>
      </c>
      <c r="D9" s="11">
        <v>2</v>
      </c>
      <c r="E9" s="11">
        <v>3</v>
      </c>
      <c r="F9" s="390">
        <v>5</v>
      </c>
      <c r="G9" s="390">
        <v>6</v>
      </c>
      <c r="H9" s="11">
        <v>7</v>
      </c>
      <c r="I9" s="398">
        <v>8</v>
      </c>
    </row>
    <row r="10" ht="28" customHeight="1" spans="2:9">
      <c r="B10" s="389" t="s">
        <v>48</v>
      </c>
      <c r="C10" s="11">
        <v>125</v>
      </c>
      <c r="D10" s="11">
        <v>3</v>
      </c>
      <c r="E10" s="11">
        <v>4</v>
      </c>
      <c r="F10" s="390">
        <v>7</v>
      </c>
      <c r="G10" s="390">
        <v>8</v>
      </c>
      <c r="H10" s="11">
        <v>10</v>
      </c>
      <c r="I10" s="398">
        <v>11</v>
      </c>
    </row>
    <row r="11" ht="28" customHeight="1" spans="2:9">
      <c r="B11" s="389" t="s">
        <v>49</v>
      </c>
      <c r="C11" s="11">
        <v>200</v>
      </c>
      <c r="D11" s="11">
        <v>5</v>
      </c>
      <c r="E11" s="11">
        <v>6</v>
      </c>
      <c r="F11" s="390">
        <v>10</v>
      </c>
      <c r="G11" s="390">
        <v>11</v>
      </c>
      <c r="H11" s="11">
        <v>14</v>
      </c>
      <c r="I11" s="398">
        <v>15</v>
      </c>
    </row>
    <row r="12" ht="28" customHeight="1" spans="2:9">
      <c r="B12" s="391" t="s">
        <v>50</v>
      </c>
      <c r="C12" s="392">
        <v>315</v>
      </c>
      <c r="D12" s="392">
        <v>7</v>
      </c>
      <c r="E12" s="392">
        <v>8</v>
      </c>
      <c r="F12" s="393">
        <v>14</v>
      </c>
      <c r="G12" s="393">
        <v>15</v>
      </c>
      <c r="H12" s="392">
        <v>21</v>
      </c>
      <c r="I12" s="399">
        <v>22</v>
      </c>
    </row>
    <row r="14" spans="2:4">
      <c r="B14" s="394" t="s">
        <v>51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4"/>
  <sheetViews>
    <sheetView zoomScale="125" zoomScaleNormal="125" topLeftCell="A34" workbookViewId="0">
      <selection activeCell="L43" sqref="L43"/>
    </sheetView>
  </sheetViews>
  <sheetFormatPr defaultColWidth="10.3333333333333" defaultRowHeight="16.5" customHeight="1"/>
  <cols>
    <col min="1" max="1" width="11.0833333333333" style="184" customWidth="1"/>
    <col min="2" max="9" width="10.3333333333333" style="184"/>
    <col min="10" max="10" width="8.83333333333333" style="184" customWidth="1"/>
    <col min="11" max="11" width="12" style="184" customWidth="1"/>
    <col min="12" max="16384" width="10.3333333333333" style="184"/>
  </cols>
  <sheetData>
    <row r="1" ht="21" spans="1:11">
      <c r="A1" s="308" t="s">
        <v>52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5" spans="1:11">
      <c r="A2" s="186" t="s">
        <v>53</v>
      </c>
      <c r="B2" s="97" t="s">
        <v>54</v>
      </c>
      <c r="C2" s="97"/>
      <c r="D2" s="187" t="s">
        <v>55</v>
      </c>
      <c r="E2" s="187"/>
      <c r="F2" s="97" t="s">
        <v>56</v>
      </c>
      <c r="G2" s="97"/>
      <c r="H2" s="188" t="s">
        <v>57</v>
      </c>
      <c r="I2" s="274" t="s">
        <v>56</v>
      </c>
      <c r="J2" s="274"/>
      <c r="K2" s="275"/>
    </row>
    <row r="3" ht="14.25" spans="1:1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ht="14.25" spans="1:11">
      <c r="A4" s="195" t="s">
        <v>61</v>
      </c>
      <c r="B4" s="196" t="s">
        <v>62</v>
      </c>
      <c r="C4" s="197"/>
      <c r="D4" s="195" t="s">
        <v>63</v>
      </c>
      <c r="E4" s="198"/>
      <c r="F4" s="199">
        <v>46082</v>
      </c>
      <c r="G4" s="200"/>
      <c r="H4" s="195" t="s">
        <v>64</v>
      </c>
      <c r="I4" s="198"/>
      <c r="J4" s="224" t="s">
        <v>65</v>
      </c>
      <c r="K4" s="276" t="s">
        <v>66</v>
      </c>
    </row>
    <row r="5" ht="14.25" spans="1:11">
      <c r="A5" s="201" t="s">
        <v>67</v>
      </c>
      <c r="B5" s="196" t="s">
        <v>68</v>
      </c>
      <c r="C5" s="197"/>
      <c r="D5" s="195" t="s">
        <v>69</v>
      </c>
      <c r="E5" s="198"/>
      <c r="F5" s="199">
        <v>45998</v>
      </c>
      <c r="G5" s="200"/>
      <c r="H5" s="195" t="s">
        <v>70</v>
      </c>
      <c r="I5" s="198"/>
      <c r="J5" s="224" t="s">
        <v>65</v>
      </c>
      <c r="K5" s="276" t="s">
        <v>66</v>
      </c>
    </row>
    <row r="6" ht="14.25" spans="1:11">
      <c r="A6" s="195" t="s">
        <v>71</v>
      </c>
      <c r="B6" s="204">
        <v>3</v>
      </c>
      <c r="C6" s="205">
        <v>6</v>
      </c>
      <c r="D6" s="201" t="s">
        <v>72</v>
      </c>
      <c r="E6" s="226"/>
      <c r="F6" s="199">
        <v>46006</v>
      </c>
      <c r="G6" s="200"/>
      <c r="H6" s="195" t="s">
        <v>73</v>
      </c>
      <c r="I6" s="198"/>
      <c r="J6" s="224" t="s">
        <v>65</v>
      </c>
      <c r="K6" s="276" t="s">
        <v>66</v>
      </c>
    </row>
    <row r="7" ht="14.25" spans="1:11">
      <c r="A7" s="195" t="s">
        <v>74</v>
      </c>
      <c r="B7" s="207" t="s">
        <v>75</v>
      </c>
      <c r="C7" s="208"/>
      <c r="D7" s="201" t="s">
        <v>76</v>
      </c>
      <c r="E7" s="225"/>
      <c r="F7" s="199">
        <v>46016</v>
      </c>
      <c r="G7" s="200"/>
      <c r="H7" s="195" t="s">
        <v>77</v>
      </c>
      <c r="I7" s="198"/>
      <c r="J7" s="224" t="s">
        <v>65</v>
      </c>
      <c r="K7" s="276" t="s">
        <v>66</v>
      </c>
    </row>
    <row r="8" ht="15" spans="1:11">
      <c r="A8" s="210" t="s">
        <v>78</v>
      </c>
      <c r="B8" s="211" t="s">
        <v>79</v>
      </c>
      <c r="C8" s="212"/>
      <c r="D8" s="213" t="s">
        <v>80</v>
      </c>
      <c r="E8" s="214"/>
      <c r="F8" s="215">
        <v>46017</v>
      </c>
      <c r="G8" s="216"/>
      <c r="H8" s="213" t="s">
        <v>81</v>
      </c>
      <c r="I8" s="214"/>
      <c r="J8" s="235" t="s">
        <v>65</v>
      </c>
      <c r="K8" s="288" t="s">
        <v>66</v>
      </c>
    </row>
    <row r="9" ht="15" spans="1:11">
      <c r="A9" s="309" t="s">
        <v>82</v>
      </c>
      <c r="B9" s="310"/>
      <c r="C9" s="310"/>
      <c r="D9" s="310"/>
      <c r="E9" s="310"/>
      <c r="F9" s="310"/>
      <c r="G9" s="310"/>
      <c r="H9" s="310"/>
      <c r="I9" s="310"/>
      <c r="J9" s="310"/>
      <c r="K9" s="360"/>
    </row>
    <row r="10" ht="15" spans="1:11">
      <c r="A10" s="311" t="s">
        <v>83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61"/>
    </row>
    <row r="11" ht="14.25" spans="1:11">
      <c r="A11" s="313" t="s">
        <v>84</v>
      </c>
      <c r="B11" s="314" t="s">
        <v>85</v>
      </c>
      <c r="C11" s="315" t="s">
        <v>86</v>
      </c>
      <c r="D11" s="316"/>
      <c r="E11" s="317" t="s">
        <v>87</v>
      </c>
      <c r="F11" s="314" t="s">
        <v>85</v>
      </c>
      <c r="G11" s="315" t="s">
        <v>86</v>
      </c>
      <c r="H11" s="315" t="s">
        <v>88</v>
      </c>
      <c r="I11" s="317" t="s">
        <v>89</v>
      </c>
      <c r="J11" s="314" t="s">
        <v>85</v>
      </c>
      <c r="K11" s="362" t="s">
        <v>86</v>
      </c>
    </row>
    <row r="12" ht="14.25" spans="1:11">
      <c r="A12" s="201" t="s">
        <v>90</v>
      </c>
      <c r="B12" s="223" t="s">
        <v>85</v>
      </c>
      <c r="C12" s="224" t="s">
        <v>86</v>
      </c>
      <c r="D12" s="225"/>
      <c r="E12" s="226" t="s">
        <v>91</v>
      </c>
      <c r="F12" s="223" t="s">
        <v>85</v>
      </c>
      <c r="G12" s="224" t="s">
        <v>86</v>
      </c>
      <c r="H12" s="224" t="s">
        <v>88</v>
      </c>
      <c r="I12" s="226" t="s">
        <v>92</v>
      </c>
      <c r="J12" s="223" t="s">
        <v>85</v>
      </c>
      <c r="K12" s="276" t="s">
        <v>86</v>
      </c>
    </row>
    <row r="13" ht="14.25" spans="1:11">
      <c r="A13" s="201" t="s">
        <v>93</v>
      </c>
      <c r="B13" s="223" t="s">
        <v>85</v>
      </c>
      <c r="C13" s="224" t="s">
        <v>86</v>
      </c>
      <c r="D13" s="225"/>
      <c r="E13" s="226" t="s">
        <v>94</v>
      </c>
      <c r="F13" s="224" t="s">
        <v>95</v>
      </c>
      <c r="G13" s="224" t="s">
        <v>96</v>
      </c>
      <c r="H13" s="224" t="s">
        <v>88</v>
      </c>
      <c r="I13" s="226" t="s">
        <v>97</v>
      </c>
      <c r="J13" s="223" t="s">
        <v>85</v>
      </c>
      <c r="K13" s="276" t="s">
        <v>86</v>
      </c>
    </row>
    <row r="14" ht="15" spans="1:11">
      <c r="A14" s="213" t="s">
        <v>98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78"/>
    </row>
    <row r="15" ht="15" spans="1:11">
      <c r="A15" s="311" t="s">
        <v>99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61"/>
    </row>
    <row r="16" ht="14.25" spans="1:11">
      <c r="A16" s="318" t="s">
        <v>100</v>
      </c>
      <c r="B16" s="315" t="s">
        <v>95</v>
      </c>
      <c r="C16" s="315" t="s">
        <v>96</v>
      </c>
      <c r="D16" s="319"/>
      <c r="E16" s="320" t="s">
        <v>101</v>
      </c>
      <c r="F16" s="315" t="s">
        <v>95</v>
      </c>
      <c r="G16" s="315" t="s">
        <v>96</v>
      </c>
      <c r="H16" s="321"/>
      <c r="I16" s="320" t="s">
        <v>102</v>
      </c>
      <c r="J16" s="315" t="s">
        <v>95</v>
      </c>
      <c r="K16" s="362" t="s">
        <v>96</v>
      </c>
    </row>
    <row r="17" customHeight="1" spans="1:22">
      <c r="A17" s="206" t="s">
        <v>103</v>
      </c>
      <c r="B17" s="224" t="s">
        <v>95</v>
      </c>
      <c r="C17" s="224" t="s">
        <v>96</v>
      </c>
      <c r="D17" s="322"/>
      <c r="E17" s="250" t="s">
        <v>104</v>
      </c>
      <c r="F17" s="224" t="s">
        <v>95</v>
      </c>
      <c r="G17" s="224" t="s">
        <v>96</v>
      </c>
      <c r="H17" s="323"/>
      <c r="I17" s="250" t="s">
        <v>105</v>
      </c>
      <c r="J17" s="224" t="s">
        <v>95</v>
      </c>
      <c r="K17" s="276" t="s">
        <v>96</v>
      </c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</row>
    <row r="18" ht="18" customHeight="1" spans="1:11">
      <c r="A18" s="324" t="s">
        <v>106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64"/>
    </row>
    <row r="19" s="307" customFormat="1" ht="18" customHeight="1" spans="1:11">
      <c r="A19" s="311" t="s">
        <v>107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61"/>
    </row>
    <row r="20" customHeight="1" spans="1:11">
      <c r="A20" s="326" t="s">
        <v>108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65"/>
    </row>
    <row r="21" ht="21.75" customHeight="1" spans="1:11">
      <c r="A21" s="328" t="s">
        <v>109</v>
      </c>
      <c r="B21" s="329" t="s">
        <v>110</v>
      </c>
      <c r="C21" s="329" t="s">
        <v>111</v>
      </c>
      <c r="D21" s="329" t="s">
        <v>112</v>
      </c>
      <c r="E21" s="329" t="s">
        <v>113</v>
      </c>
      <c r="F21" s="329" t="s">
        <v>114</v>
      </c>
      <c r="G21" s="329" t="s">
        <v>115</v>
      </c>
      <c r="H21" s="250"/>
      <c r="I21" s="250"/>
      <c r="J21" s="250"/>
      <c r="K21" s="291" t="s">
        <v>116</v>
      </c>
    </row>
    <row r="22" customHeight="1" spans="1:11">
      <c r="A22" s="24" t="s">
        <v>117</v>
      </c>
      <c r="B22" s="330">
        <v>1</v>
      </c>
      <c r="C22" s="330">
        <v>1</v>
      </c>
      <c r="D22" s="330">
        <v>1</v>
      </c>
      <c r="E22" s="330">
        <v>1</v>
      </c>
      <c r="F22" s="330">
        <v>1</v>
      </c>
      <c r="G22" s="330">
        <v>1</v>
      </c>
      <c r="H22" s="331"/>
      <c r="I22" s="331"/>
      <c r="J22" s="331"/>
      <c r="K22" s="366" t="s">
        <v>118</v>
      </c>
    </row>
    <row r="23" customHeight="1" spans="1:11">
      <c r="A23" s="24" t="s">
        <v>119</v>
      </c>
      <c r="B23" s="330">
        <v>1</v>
      </c>
      <c r="C23" s="330">
        <v>1</v>
      </c>
      <c r="D23" s="330">
        <v>1</v>
      </c>
      <c r="E23" s="330">
        <v>1</v>
      </c>
      <c r="F23" s="330">
        <v>1</v>
      </c>
      <c r="G23" s="330">
        <v>1</v>
      </c>
      <c r="H23" s="331"/>
      <c r="I23" s="331"/>
      <c r="J23" s="331"/>
      <c r="K23" s="366" t="s">
        <v>118</v>
      </c>
    </row>
    <row r="24" customHeight="1" spans="1:11">
      <c r="A24" s="24" t="s">
        <v>120</v>
      </c>
      <c r="B24" s="330">
        <v>1</v>
      </c>
      <c r="C24" s="330">
        <v>1</v>
      </c>
      <c r="D24" s="330">
        <v>1</v>
      </c>
      <c r="E24" s="330">
        <v>1</v>
      </c>
      <c r="F24" s="330">
        <v>1</v>
      </c>
      <c r="G24" s="330">
        <v>1</v>
      </c>
      <c r="H24" s="331"/>
      <c r="I24" s="331"/>
      <c r="J24" s="331"/>
      <c r="K24" s="366" t="s">
        <v>118</v>
      </c>
    </row>
    <row r="25" customHeight="1" spans="1:11">
      <c r="A25" s="24" t="s">
        <v>121</v>
      </c>
      <c r="B25" s="330">
        <v>1</v>
      </c>
      <c r="C25" s="330">
        <v>1</v>
      </c>
      <c r="D25" s="330">
        <v>1</v>
      </c>
      <c r="E25" s="330">
        <v>1</v>
      </c>
      <c r="F25" s="330">
        <v>1</v>
      </c>
      <c r="G25" s="330">
        <v>1</v>
      </c>
      <c r="H25" s="331"/>
      <c r="I25" s="331"/>
      <c r="J25" s="331"/>
      <c r="K25" s="366" t="s">
        <v>118</v>
      </c>
    </row>
    <row r="26" customHeight="1" spans="1:11">
      <c r="A26" s="332"/>
      <c r="B26" s="331"/>
      <c r="C26" s="331"/>
      <c r="D26" s="331"/>
      <c r="E26" s="331"/>
      <c r="F26" s="331"/>
      <c r="G26" s="331"/>
      <c r="H26" s="331"/>
      <c r="I26" s="331"/>
      <c r="J26" s="331"/>
      <c r="K26" s="367"/>
    </row>
    <row r="27" customHeight="1" spans="1:11">
      <c r="A27" s="333"/>
      <c r="B27" s="331"/>
      <c r="C27" s="331"/>
      <c r="D27" s="331"/>
      <c r="E27" s="331"/>
      <c r="F27" s="331"/>
      <c r="G27" s="331"/>
      <c r="H27" s="331"/>
      <c r="I27" s="331"/>
      <c r="J27" s="331"/>
      <c r="K27" s="367"/>
    </row>
    <row r="28" customHeight="1" spans="1:11">
      <c r="A28" s="333"/>
      <c r="B28" s="331"/>
      <c r="C28" s="331"/>
      <c r="D28" s="331"/>
      <c r="E28" s="331"/>
      <c r="F28" s="331"/>
      <c r="G28" s="331"/>
      <c r="H28" s="331"/>
      <c r="I28" s="331"/>
      <c r="J28" s="331"/>
      <c r="K28" s="367"/>
    </row>
    <row r="29" ht="18" customHeight="1" spans="1:11">
      <c r="A29" s="334" t="s">
        <v>122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68"/>
    </row>
    <row r="30" ht="18.75" customHeight="1" spans="1:11">
      <c r="A30" s="336" t="s">
        <v>123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69"/>
    </row>
    <row r="31" ht="18.75" customHeight="1" spans="1:11">
      <c r="A31" s="338"/>
      <c r="B31" s="339"/>
      <c r="C31" s="339"/>
      <c r="D31" s="339"/>
      <c r="E31" s="339"/>
      <c r="F31" s="339"/>
      <c r="G31" s="339"/>
      <c r="H31" s="339"/>
      <c r="I31" s="339"/>
      <c r="J31" s="339"/>
      <c r="K31" s="370"/>
    </row>
    <row r="32" ht="18" customHeight="1" spans="1:11">
      <c r="A32" s="334" t="s">
        <v>124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68"/>
    </row>
    <row r="33" ht="14.25" spans="1:11">
      <c r="A33" s="340" t="s">
        <v>125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71"/>
    </row>
    <row r="34" ht="15" spans="1:11">
      <c r="A34" s="109" t="s">
        <v>126</v>
      </c>
      <c r="B34" s="111"/>
      <c r="C34" s="224" t="s">
        <v>65</v>
      </c>
      <c r="D34" s="224" t="s">
        <v>66</v>
      </c>
      <c r="E34" s="342" t="s">
        <v>127</v>
      </c>
      <c r="F34" s="343"/>
      <c r="G34" s="343"/>
      <c r="H34" s="343"/>
      <c r="I34" s="343"/>
      <c r="J34" s="343"/>
      <c r="K34" s="372"/>
    </row>
    <row r="35" ht="15" spans="1:11">
      <c r="A35" s="344" t="s">
        <v>128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</row>
    <row r="36" ht="14.25" spans="1:11">
      <c r="A36" s="345" t="s">
        <v>129</v>
      </c>
      <c r="B36" s="346"/>
      <c r="C36" s="346"/>
      <c r="D36" s="346"/>
      <c r="E36" s="346"/>
      <c r="F36" s="346"/>
      <c r="G36" s="346"/>
      <c r="H36" s="346"/>
      <c r="I36" s="346"/>
      <c r="J36" s="346"/>
      <c r="K36" s="373"/>
    </row>
    <row r="37" ht="14.25" spans="1:11">
      <c r="A37" s="345" t="s">
        <v>130</v>
      </c>
      <c r="B37" s="346"/>
      <c r="C37" s="346"/>
      <c r="D37" s="346"/>
      <c r="E37" s="346"/>
      <c r="F37" s="346"/>
      <c r="G37" s="346"/>
      <c r="H37" s="346"/>
      <c r="I37" s="346"/>
      <c r="J37" s="346"/>
      <c r="K37" s="373"/>
    </row>
    <row r="38" ht="14.25" spans="1:11">
      <c r="A38" s="345" t="s">
        <v>131</v>
      </c>
      <c r="B38" s="347"/>
      <c r="C38" s="347"/>
      <c r="D38" s="347"/>
      <c r="E38" s="347"/>
      <c r="F38" s="347"/>
      <c r="G38" s="347"/>
      <c r="H38" s="347"/>
      <c r="I38" s="347"/>
      <c r="J38" s="347"/>
      <c r="K38" s="374"/>
    </row>
    <row r="39" ht="14.25" spans="1:11">
      <c r="A39" s="348" t="s">
        <v>132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94"/>
    </row>
    <row r="40" ht="14.25" spans="1:11">
      <c r="A40" s="348" t="s">
        <v>133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94"/>
    </row>
    <row r="41" ht="14.25" spans="1:11">
      <c r="A41" s="348" t="s">
        <v>134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94"/>
    </row>
    <row r="42" ht="14.25" spans="1:11">
      <c r="A42" s="348" t="s">
        <v>135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94"/>
    </row>
    <row r="43" ht="14.25" spans="1:11">
      <c r="A43" s="348" t="s">
        <v>136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4"/>
    </row>
    <row r="44" ht="15" spans="1:11">
      <c r="A44" s="252" t="s">
        <v>137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92"/>
    </row>
    <row r="45" ht="15" spans="1:11">
      <c r="A45" s="311" t="s">
        <v>138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61"/>
    </row>
    <row r="46" ht="14.25" spans="1:11">
      <c r="A46" s="318" t="s">
        <v>139</v>
      </c>
      <c r="B46" s="315" t="s">
        <v>95</v>
      </c>
      <c r="C46" s="315" t="s">
        <v>96</v>
      </c>
      <c r="D46" s="315" t="s">
        <v>88</v>
      </c>
      <c r="E46" s="320" t="s">
        <v>140</v>
      </c>
      <c r="F46" s="315" t="s">
        <v>95</v>
      </c>
      <c r="G46" s="315" t="s">
        <v>96</v>
      </c>
      <c r="H46" s="315" t="s">
        <v>88</v>
      </c>
      <c r="I46" s="320" t="s">
        <v>141</v>
      </c>
      <c r="J46" s="315" t="s">
        <v>95</v>
      </c>
      <c r="K46" s="362" t="s">
        <v>96</v>
      </c>
    </row>
    <row r="47" ht="14.25" spans="1:11">
      <c r="A47" s="206" t="s">
        <v>87</v>
      </c>
      <c r="B47" s="224" t="s">
        <v>95</v>
      </c>
      <c r="C47" s="224" t="s">
        <v>96</v>
      </c>
      <c r="D47" s="224" t="s">
        <v>88</v>
      </c>
      <c r="E47" s="250" t="s">
        <v>94</v>
      </c>
      <c r="F47" s="224" t="s">
        <v>95</v>
      </c>
      <c r="G47" s="224" t="s">
        <v>96</v>
      </c>
      <c r="H47" s="224" t="s">
        <v>88</v>
      </c>
      <c r="I47" s="250" t="s">
        <v>105</v>
      </c>
      <c r="J47" s="224" t="s">
        <v>95</v>
      </c>
      <c r="K47" s="276" t="s">
        <v>96</v>
      </c>
    </row>
    <row r="48" ht="15" spans="1:11">
      <c r="A48" s="213" t="s">
        <v>142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78"/>
    </row>
    <row r="49" ht="15" spans="1:11">
      <c r="A49" s="344" t="s">
        <v>143</v>
      </c>
      <c r="B49" s="344"/>
      <c r="C49" s="344"/>
      <c r="D49" s="344"/>
      <c r="E49" s="344"/>
      <c r="F49" s="344"/>
      <c r="G49" s="344"/>
      <c r="H49" s="344"/>
      <c r="I49" s="344"/>
      <c r="J49" s="344"/>
      <c r="K49" s="344"/>
    </row>
    <row r="50" ht="15" spans="1:11">
      <c r="A50" s="345" t="s">
        <v>144</v>
      </c>
      <c r="B50" s="347"/>
      <c r="C50" s="347"/>
      <c r="D50" s="347"/>
      <c r="E50" s="347"/>
      <c r="F50" s="347"/>
      <c r="G50" s="347"/>
      <c r="H50" s="347"/>
      <c r="I50" s="347"/>
      <c r="J50" s="347"/>
      <c r="K50" s="374"/>
    </row>
    <row r="51" ht="15" spans="1:11">
      <c r="A51" s="349" t="s">
        <v>145</v>
      </c>
      <c r="B51" s="262" t="s">
        <v>146</v>
      </c>
      <c r="C51" s="262"/>
      <c r="D51" s="350" t="s">
        <v>147</v>
      </c>
      <c r="E51" s="351" t="s">
        <v>148</v>
      </c>
      <c r="F51" s="352" t="s">
        <v>149</v>
      </c>
      <c r="G51" s="353">
        <v>46001</v>
      </c>
      <c r="H51" s="354" t="s">
        <v>150</v>
      </c>
      <c r="I51" s="375"/>
      <c r="J51" s="101" t="s">
        <v>151</v>
      </c>
      <c r="K51" s="376"/>
    </row>
    <row r="52" ht="15" spans="1:11">
      <c r="A52" s="344" t="s">
        <v>152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</row>
    <row r="53" ht="15" spans="1:11">
      <c r="A53" s="355"/>
      <c r="B53" s="356"/>
      <c r="C53" s="356"/>
      <c r="D53" s="356"/>
      <c r="E53" s="356"/>
      <c r="F53" s="356"/>
      <c r="G53" s="356"/>
      <c r="H53" s="356"/>
      <c r="I53" s="356"/>
      <c r="J53" s="356"/>
      <c r="K53" s="377"/>
    </row>
    <row r="54" ht="15" spans="1:11">
      <c r="A54" s="349" t="s">
        <v>145</v>
      </c>
      <c r="B54" s="357"/>
      <c r="C54" s="357"/>
      <c r="D54" s="350" t="s">
        <v>147</v>
      </c>
      <c r="E54" s="358"/>
      <c r="F54" s="352" t="s">
        <v>153</v>
      </c>
      <c r="G54" s="359"/>
      <c r="H54" s="354" t="s">
        <v>150</v>
      </c>
      <c r="I54" s="375"/>
      <c r="J54" s="378"/>
      <c r="K54" s="379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393700</xdr:colOff>
                    <xdr:row>51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1</xdr:col>
                    <xdr:colOff>596900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1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5</xdr:col>
                    <xdr:colOff>635000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622300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workbookViewId="0">
      <selection activeCell="B7" sqref="B7"/>
    </sheetView>
  </sheetViews>
  <sheetFormatPr defaultColWidth="9" defaultRowHeight="26" customHeight="1"/>
  <cols>
    <col min="1" max="1" width="17.1666666666667" style="67" customWidth="1"/>
    <col min="2" max="8" width="9.33333333333333" style="67" customWidth="1"/>
    <col min="9" max="9" width="1.33333333333333" style="67" customWidth="1"/>
    <col min="10" max="10" width="16.5" style="68" customWidth="1"/>
    <col min="11" max="11" width="17" style="68" customWidth="1"/>
    <col min="12" max="12" width="18.5" style="67" customWidth="1"/>
    <col min="13" max="13" width="16.6666666666667" style="67" customWidth="1"/>
    <col min="14" max="14" width="14.1666666666667" style="67" customWidth="1"/>
    <col min="15" max="15" width="16.3333333333333" style="67" customWidth="1"/>
    <col min="16" max="16384" width="9" style="67"/>
  </cols>
  <sheetData>
    <row r="1" ht="19.5" customHeight="1" spans="1:15">
      <c r="A1" s="69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ht="19.5" customHeight="1" spans="1:15">
      <c r="A2" s="71" t="s">
        <v>61</v>
      </c>
      <c r="B2" s="72" t="s">
        <v>155</v>
      </c>
      <c r="C2" s="72"/>
      <c r="D2" s="73" t="s">
        <v>67</v>
      </c>
      <c r="E2" s="73"/>
      <c r="F2" s="72" t="s">
        <v>156</v>
      </c>
      <c r="G2" s="72"/>
      <c r="H2" s="72"/>
      <c r="I2" s="86"/>
      <c r="J2" s="87" t="s">
        <v>57</v>
      </c>
      <c r="K2" s="72" t="s">
        <v>57</v>
      </c>
      <c r="L2" s="72"/>
      <c r="M2" s="72"/>
      <c r="N2" s="72"/>
      <c r="O2" s="72"/>
    </row>
    <row r="3" ht="19.5" customHeight="1" spans="1:15">
      <c r="A3" s="74" t="s">
        <v>157</v>
      </c>
      <c r="B3" s="75" t="s">
        <v>158</v>
      </c>
      <c r="C3" s="75"/>
      <c r="D3" s="75"/>
      <c r="E3" s="75"/>
      <c r="F3" s="75"/>
      <c r="G3" s="75"/>
      <c r="H3" s="75"/>
      <c r="I3" s="86"/>
      <c r="J3" s="74" t="s">
        <v>159</v>
      </c>
      <c r="K3" s="74"/>
      <c r="L3" s="74"/>
      <c r="M3" s="74"/>
      <c r="N3" s="74"/>
      <c r="O3" s="74"/>
    </row>
    <row r="4" ht="19.5" customHeight="1" spans="1:15">
      <c r="A4" s="74"/>
      <c r="B4" s="76" t="s">
        <v>160</v>
      </c>
      <c r="C4" s="77" t="s">
        <v>161</v>
      </c>
      <c r="D4" s="77" t="s">
        <v>162</v>
      </c>
      <c r="E4" s="77" t="s">
        <v>163</v>
      </c>
      <c r="F4" s="77" t="s">
        <v>164</v>
      </c>
      <c r="G4" s="77" t="s">
        <v>165</v>
      </c>
      <c r="H4" s="77" t="s">
        <v>166</v>
      </c>
      <c r="I4" s="86"/>
      <c r="J4" s="74"/>
      <c r="K4" s="74"/>
      <c r="L4" s="74"/>
      <c r="M4" s="74"/>
      <c r="N4" s="74"/>
      <c r="O4" s="74"/>
    </row>
    <row r="5" ht="19.5" customHeight="1" spans="1:15">
      <c r="A5" s="74"/>
      <c r="B5" s="76" t="s">
        <v>167</v>
      </c>
      <c r="C5" s="77" t="s">
        <v>168</v>
      </c>
      <c r="D5" s="77" t="s">
        <v>169</v>
      </c>
      <c r="E5" s="77" t="s">
        <v>170</v>
      </c>
      <c r="F5" s="77" t="s">
        <v>171</v>
      </c>
      <c r="G5" s="77" t="s">
        <v>172</v>
      </c>
      <c r="H5" s="77" t="s">
        <v>173</v>
      </c>
      <c r="I5" s="86"/>
      <c r="J5" s="88" t="s">
        <v>174</v>
      </c>
      <c r="K5" s="88" t="s">
        <v>175</v>
      </c>
      <c r="L5" s="302"/>
      <c r="M5" s="302"/>
      <c r="N5" s="302"/>
      <c r="O5" s="302"/>
    </row>
    <row r="6" ht="19.5" customHeight="1" spans="1:15">
      <c r="A6" s="78" t="s">
        <v>176</v>
      </c>
      <c r="B6" s="79">
        <f>C6-1</f>
        <v>65</v>
      </c>
      <c r="C6" s="79">
        <f>D6-2</f>
        <v>66</v>
      </c>
      <c r="D6" s="79">
        <v>68</v>
      </c>
      <c r="E6" s="79">
        <f>D6+2</f>
        <v>70</v>
      </c>
      <c r="F6" s="79">
        <f>E6+2</f>
        <v>72</v>
      </c>
      <c r="G6" s="79">
        <f>F6+1</f>
        <v>73</v>
      </c>
      <c r="H6" s="79">
        <f>G6+1</f>
        <v>74</v>
      </c>
      <c r="I6" s="86"/>
      <c r="J6" s="89" t="s">
        <v>177</v>
      </c>
      <c r="K6" s="89" t="s">
        <v>178</v>
      </c>
      <c r="L6" s="303"/>
      <c r="M6" s="303"/>
      <c r="N6" s="303"/>
      <c r="O6" s="303"/>
    </row>
    <row r="7" ht="19.5" customHeight="1" spans="1:15">
      <c r="A7" s="77" t="s">
        <v>179</v>
      </c>
      <c r="B7" s="79">
        <f>C7-4</f>
        <v>100</v>
      </c>
      <c r="C7" s="79">
        <f>D7-4</f>
        <v>104</v>
      </c>
      <c r="D7" s="79">
        <v>108</v>
      </c>
      <c r="E7" s="79">
        <f>D7+4</f>
        <v>112</v>
      </c>
      <c r="F7" s="79">
        <f>E7+4</f>
        <v>116</v>
      </c>
      <c r="G7" s="79">
        <f>F7+6</f>
        <v>122</v>
      </c>
      <c r="H7" s="79">
        <f>G7+6</f>
        <v>128</v>
      </c>
      <c r="I7" s="86"/>
      <c r="J7" s="89" t="s">
        <v>180</v>
      </c>
      <c r="K7" s="89" t="s">
        <v>181</v>
      </c>
      <c r="L7" s="303"/>
      <c r="M7" s="303"/>
      <c r="N7" s="303"/>
      <c r="O7" s="303"/>
    </row>
    <row r="8" ht="19.5" customHeight="1" spans="1:15">
      <c r="A8" s="77" t="s">
        <v>182</v>
      </c>
      <c r="B8" s="79">
        <f>C8-4</f>
        <v>98</v>
      </c>
      <c r="C8" s="79">
        <f>D8-4</f>
        <v>102</v>
      </c>
      <c r="D8" s="79" t="s">
        <v>183</v>
      </c>
      <c r="E8" s="79">
        <f>D8+4</f>
        <v>110</v>
      </c>
      <c r="F8" s="79">
        <f>E8+5</f>
        <v>115</v>
      </c>
      <c r="G8" s="79">
        <f>F8+6</f>
        <v>121</v>
      </c>
      <c r="H8" s="79">
        <f>G8+7</f>
        <v>128</v>
      </c>
      <c r="I8" s="86"/>
      <c r="J8" s="89" t="s">
        <v>177</v>
      </c>
      <c r="K8" s="89" t="s">
        <v>184</v>
      </c>
      <c r="L8" s="303"/>
      <c r="M8" s="303"/>
      <c r="N8" s="303"/>
      <c r="O8" s="303"/>
    </row>
    <row r="9" ht="19.5" customHeight="1" spans="1:15">
      <c r="A9" s="77" t="s">
        <v>185</v>
      </c>
      <c r="B9" s="79">
        <f>C9-1.2</f>
        <v>43.1</v>
      </c>
      <c r="C9" s="79">
        <f>D9-1.2</f>
        <v>44.3</v>
      </c>
      <c r="D9" s="79" t="s">
        <v>186</v>
      </c>
      <c r="E9" s="79">
        <f>D9+1.2</f>
        <v>46.7</v>
      </c>
      <c r="F9" s="79">
        <f>E9+1.2</f>
        <v>47.9</v>
      </c>
      <c r="G9" s="79">
        <f>F9+1.4</f>
        <v>49.3</v>
      </c>
      <c r="H9" s="79">
        <f>G9+1.4</f>
        <v>50.7</v>
      </c>
      <c r="I9" s="86"/>
      <c r="J9" s="89" t="s">
        <v>187</v>
      </c>
      <c r="K9" s="89" t="s">
        <v>177</v>
      </c>
      <c r="L9" s="303"/>
      <c r="M9" s="303"/>
      <c r="N9" s="303"/>
      <c r="O9" s="303"/>
    </row>
    <row r="10" ht="19.5" customHeight="1" spans="1:15">
      <c r="A10" s="77" t="s">
        <v>188</v>
      </c>
      <c r="B10" s="79">
        <f>C10-0.6</f>
        <v>19.7</v>
      </c>
      <c r="C10" s="79">
        <f>D10-1.2</f>
        <v>20.3</v>
      </c>
      <c r="D10" s="79" t="s">
        <v>189</v>
      </c>
      <c r="E10" s="79">
        <f>D10+1.2</f>
        <v>22.7</v>
      </c>
      <c r="F10" s="79">
        <f>E10+1.2</f>
        <v>23.9</v>
      </c>
      <c r="G10" s="79">
        <f t="shared" ref="G10:G13" si="0">F10+0.6</f>
        <v>24.5</v>
      </c>
      <c r="H10" s="79">
        <f t="shared" ref="H10:H13" si="1">G10+0.6</f>
        <v>25.1</v>
      </c>
      <c r="I10" s="86"/>
      <c r="J10" s="89" t="s">
        <v>190</v>
      </c>
      <c r="K10" s="89" t="s">
        <v>181</v>
      </c>
      <c r="L10" s="303"/>
      <c r="M10" s="303"/>
      <c r="N10" s="303"/>
      <c r="O10" s="303"/>
    </row>
    <row r="11" ht="19.5" customHeight="1" spans="1:15">
      <c r="A11" s="77" t="s">
        <v>191</v>
      </c>
      <c r="B11" s="79">
        <f>C11-0.7</f>
        <v>18.1</v>
      </c>
      <c r="C11" s="79">
        <f>D11-0.7</f>
        <v>18.8</v>
      </c>
      <c r="D11" s="79" t="s">
        <v>192</v>
      </c>
      <c r="E11" s="79">
        <f>D11+0.7</f>
        <v>20.2</v>
      </c>
      <c r="F11" s="79">
        <f>E11+0.7</f>
        <v>20.9</v>
      </c>
      <c r="G11" s="79">
        <f>F11+0.95</f>
        <v>21.85</v>
      </c>
      <c r="H11" s="79">
        <f>G11+0.95</f>
        <v>22.8</v>
      </c>
      <c r="I11" s="86"/>
      <c r="J11" s="89" t="s">
        <v>193</v>
      </c>
      <c r="K11" s="89" t="s">
        <v>194</v>
      </c>
      <c r="L11" s="304"/>
      <c r="M11" s="304"/>
      <c r="N11" s="304"/>
      <c r="O11" s="304"/>
    </row>
    <row r="12" ht="19.5" customHeight="1" spans="1:15">
      <c r="A12" s="80" t="s">
        <v>195</v>
      </c>
      <c r="B12" s="81">
        <f>C12-0.4</f>
        <v>17.2</v>
      </c>
      <c r="C12" s="81">
        <f>D12-0.4</f>
        <v>17.6</v>
      </c>
      <c r="D12" s="81">
        <v>18</v>
      </c>
      <c r="E12" s="81">
        <f>D12+0.4</f>
        <v>18.4</v>
      </c>
      <c r="F12" s="81">
        <f>E12+0.4</f>
        <v>18.8</v>
      </c>
      <c r="G12" s="81">
        <f t="shared" si="0"/>
        <v>19.4</v>
      </c>
      <c r="H12" s="81">
        <f t="shared" si="1"/>
        <v>20</v>
      </c>
      <c r="I12" s="86"/>
      <c r="J12" s="89" t="s">
        <v>193</v>
      </c>
      <c r="K12" s="89" t="s">
        <v>196</v>
      </c>
      <c r="L12" s="305"/>
      <c r="M12" s="305"/>
      <c r="N12" s="305"/>
      <c r="O12" s="305"/>
    </row>
    <row r="13" ht="19.5" customHeight="1" spans="1:15">
      <c r="A13" s="82" t="s">
        <v>197</v>
      </c>
      <c r="B13" s="83">
        <f>C13-0.4</f>
        <v>18.7</v>
      </c>
      <c r="C13" s="83">
        <f>D13-0.4</f>
        <v>19.1</v>
      </c>
      <c r="D13" s="83">
        <v>19.5</v>
      </c>
      <c r="E13" s="83">
        <f>D13+0.4</f>
        <v>19.9</v>
      </c>
      <c r="F13" s="83">
        <f>E13+0.4</f>
        <v>20.3</v>
      </c>
      <c r="G13" s="83">
        <f t="shared" si="0"/>
        <v>20.9</v>
      </c>
      <c r="H13" s="83">
        <f t="shared" si="1"/>
        <v>21.5</v>
      </c>
      <c r="I13" s="86"/>
      <c r="J13" s="89" t="s">
        <v>193</v>
      </c>
      <c r="K13" s="89" t="s">
        <v>181</v>
      </c>
      <c r="L13" s="305"/>
      <c r="M13" s="305"/>
      <c r="N13" s="305"/>
      <c r="O13" s="305"/>
    </row>
    <row r="14" ht="19.5" customHeight="1" spans="1:15">
      <c r="A14" s="82" t="s">
        <v>198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86"/>
      <c r="J14" s="89" t="s">
        <v>193</v>
      </c>
      <c r="K14" s="89" t="s">
        <v>181</v>
      </c>
      <c r="L14" s="304"/>
      <c r="M14" s="304"/>
      <c r="N14" s="304"/>
      <c r="O14" s="304"/>
    </row>
    <row r="15" ht="19.5" customHeight="1" spans="1:15">
      <c r="A15" s="77" t="s">
        <v>199</v>
      </c>
      <c r="B15" s="83">
        <f>C15</f>
        <v>2</v>
      </c>
      <c r="C15" s="83">
        <f>D15</f>
        <v>2</v>
      </c>
      <c r="D15" s="83">
        <v>2</v>
      </c>
      <c r="E15" s="83">
        <f t="shared" ref="E15:H15" si="2">D15</f>
        <v>2</v>
      </c>
      <c r="F15" s="83">
        <f t="shared" si="2"/>
        <v>2</v>
      </c>
      <c r="G15" s="83">
        <f t="shared" si="2"/>
        <v>2</v>
      </c>
      <c r="H15" s="83">
        <f t="shared" si="2"/>
        <v>2</v>
      </c>
      <c r="I15" s="86"/>
      <c r="J15" s="89" t="s">
        <v>193</v>
      </c>
      <c r="K15" s="89" t="s">
        <v>200</v>
      </c>
      <c r="L15" s="305"/>
      <c r="M15" s="306"/>
      <c r="N15" s="306"/>
      <c r="O15" s="306"/>
    </row>
    <row r="16" ht="14.25" spans="1:15">
      <c r="A16" s="84" t="s">
        <v>201</v>
      </c>
      <c r="D16" s="85"/>
      <c r="E16" s="85"/>
      <c r="F16" s="85"/>
      <c r="G16" s="85"/>
      <c r="H16" s="85"/>
      <c r="I16" s="85"/>
      <c r="J16" s="90"/>
      <c r="K16" s="90"/>
      <c r="L16" s="85"/>
      <c r="M16" s="85"/>
      <c r="N16" s="85"/>
      <c r="O16" s="85"/>
    </row>
    <row r="17" ht="14.25" spans="1:15">
      <c r="A17" s="67" t="s">
        <v>202</v>
      </c>
      <c r="D17" s="85"/>
      <c r="E17" s="85"/>
      <c r="F17" s="85"/>
      <c r="G17" s="85"/>
      <c r="H17" s="85"/>
      <c r="I17" s="85"/>
      <c r="J17" s="90"/>
      <c r="K17" s="90"/>
      <c r="L17" s="85"/>
      <c r="M17" s="85"/>
      <c r="N17" s="85"/>
      <c r="O17" s="85"/>
    </row>
    <row r="18" ht="14.25" spans="1:14">
      <c r="A18" s="85"/>
      <c r="B18" s="85"/>
      <c r="C18" s="85"/>
      <c r="D18" s="85"/>
      <c r="E18" s="85"/>
      <c r="F18" s="85"/>
      <c r="G18" s="85"/>
      <c r="H18" s="85"/>
      <c r="I18" s="85"/>
      <c r="J18" s="91" t="s">
        <v>203</v>
      </c>
      <c r="K18" s="91"/>
      <c r="L18" s="84" t="s">
        <v>204</v>
      </c>
      <c r="M18" s="84"/>
      <c r="N18" s="84" t="s">
        <v>205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4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333333333333" style="184" customWidth="1"/>
    <col min="2" max="16384" width="10" style="184"/>
  </cols>
  <sheetData>
    <row r="1" ht="22.5" customHeight="1" spans="1:11">
      <c r="A1" s="185" t="s">
        <v>206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ht="17.25" customHeight="1" spans="1:11">
      <c r="A2" s="186" t="s">
        <v>53</v>
      </c>
      <c r="B2" s="97"/>
      <c r="C2" s="97"/>
      <c r="D2" s="187" t="s">
        <v>55</v>
      </c>
      <c r="E2" s="187"/>
      <c r="F2" s="97" t="s">
        <v>56</v>
      </c>
      <c r="G2" s="97"/>
      <c r="H2" s="188" t="s">
        <v>57</v>
      </c>
      <c r="I2" s="274" t="s">
        <v>56</v>
      </c>
      <c r="J2" s="274"/>
      <c r="K2" s="275"/>
    </row>
    <row r="3" customHeight="1" spans="1:1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customHeight="1" spans="1:11">
      <c r="A4" s="195" t="s">
        <v>61</v>
      </c>
      <c r="B4" s="196" t="s">
        <v>62</v>
      </c>
      <c r="C4" s="197"/>
      <c r="D4" s="195" t="s">
        <v>63</v>
      </c>
      <c r="E4" s="198"/>
      <c r="F4" s="199">
        <v>46082</v>
      </c>
      <c r="G4" s="200"/>
      <c r="H4" s="195" t="s">
        <v>207</v>
      </c>
      <c r="I4" s="198"/>
      <c r="J4" s="224" t="s">
        <v>65</v>
      </c>
      <c r="K4" s="276" t="s">
        <v>66</v>
      </c>
    </row>
    <row r="5" customHeight="1" spans="1:11">
      <c r="A5" s="201" t="s">
        <v>67</v>
      </c>
      <c r="B5" s="196" t="s">
        <v>68</v>
      </c>
      <c r="C5" s="197"/>
      <c r="D5" s="195" t="s">
        <v>208</v>
      </c>
      <c r="E5" s="198"/>
      <c r="F5" s="202">
        <v>1</v>
      </c>
      <c r="G5" s="203"/>
      <c r="H5" s="195" t="s">
        <v>209</v>
      </c>
      <c r="I5" s="198"/>
      <c r="J5" s="224" t="s">
        <v>65</v>
      </c>
      <c r="K5" s="276" t="s">
        <v>66</v>
      </c>
    </row>
    <row r="6" customHeight="1" spans="1:11">
      <c r="A6" s="195" t="s">
        <v>71</v>
      </c>
      <c r="B6" s="204">
        <v>3</v>
      </c>
      <c r="C6" s="205">
        <v>6</v>
      </c>
      <c r="D6" s="195" t="s">
        <v>210</v>
      </c>
      <c r="E6" s="198"/>
      <c r="F6" s="202">
        <v>0.5</v>
      </c>
      <c r="G6" s="203"/>
      <c r="H6" s="206" t="s">
        <v>211</v>
      </c>
      <c r="I6" s="250"/>
      <c r="J6" s="250"/>
      <c r="K6" s="277"/>
    </row>
    <row r="7" customHeight="1" spans="1:11">
      <c r="A7" s="195" t="s">
        <v>74</v>
      </c>
      <c r="B7" s="207" t="s">
        <v>75</v>
      </c>
      <c r="C7" s="208"/>
      <c r="D7" s="195" t="s">
        <v>212</v>
      </c>
      <c r="E7" s="198"/>
      <c r="F7" s="202">
        <v>0.3</v>
      </c>
      <c r="G7" s="203"/>
      <c r="H7" s="209" t="s">
        <v>213</v>
      </c>
      <c r="I7" s="224"/>
      <c r="J7" s="224"/>
      <c r="K7" s="276"/>
    </row>
    <row r="8" customHeight="1" spans="1:11">
      <c r="A8" s="210" t="s">
        <v>78</v>
      </c>
      <c r="B8" s="211" t="s">
        <v>79</v>
      </c>
      <c r="C8" s="212"/>
      <c r="D8" s="213" t="s">
        <v>80</v>
      </c>
      <c r="E8" s="214"/>
      <c r="F8" s="215">
        <v>46032</v>
      </c>
      <c r="G8" s="216"/>
      <c r="H8" s="213"/>
      <c r="I8" s="214"/>
      <c r="J8" s="214"/>
      <c r="K8" s="278"/>
    </row>
    <row r="9" customHeight="1" spans="1:11">
      <c r="A9" s="217" t="s">
        <v>214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84</v>
      </c>
      <c r="B10" s="219" t="s">
        <v>85</v>
      </c>
      <c r="C10" s="220" t="s">
        <v>86</v>
      </c>
      <c r="D10" s="221"/>
      <c r="E10" s="222" t="s">
        <v>89</v>
      </c>
      <c r="F10" s="219" t="s">
        <v>85</v>
      </c>
      <c r="G10" s="220" t="s">
        <v>86</v>
      </c>
      <c r="H10" s="219"/>
      <c r="I10" s="222" t="s">
        <v>87</v>
      </c>
      <c r="J10" s="219" t="s">
        <v>85</v>
      </c>
      <c r="K10" s="279" t="s">
        <v>86</v>
      </c>
    </row>
    <row r="11" customHeight="1" spans="1:11">
      <c r="A11" s="201" t="s">
        <v>90</v>
      </c>
      <c r="B11" s="223" t="s">
        <v>85</v>
      </c>
      <c r="C11" s="224" t="s">
        <v>86</v>
      </c>
      <c r="D11" s="225"/>
      <c r="E11" s="226" t="s">
        <v>92</v>
      </c>
      <c r="F11" s="223" t="s">
        <v>85</v>
      </c>
      <c r="G11" s="224" t="s">
        <v>86</v>
      </c>
      <c r="H11" s="223"/>
      <c r="I11" s="226" t="s">
        <v>97</v>
      </c>
      <c r="J11" s="223" t="s">
        <v>85</v>
      </c>
      <c r="K11" s="276" t="s">
        <v>86</v>
      </c>
    </row>
    <row r="12" customHeight="1" spans="1:11">
      <c r="A12" s="213" t="s">
        <v>215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78"/>
    </row>
    <row r="13" customHeight="1" spans="1:11">
      <c r="A13" s="227" t="s">
        <v>216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</row>
    <row r="14" customHeight="1" spans="1:11">
      <c r="A14" s="228" t="s">
        <v>217</v>
      </c>
      <c r="B14" s="229"/>
      <c r="C14" s="229"/>
      <c r="D14" s="229"/>
      <c r="E14" s="229"/>
      <c r="F14" s="229"/>
      <c r="G14" s="229"/>
      <c r="H14" s="230"/>
      <c r="I14" s="280"/>
      <c r="J14" s="280"/>
      <c r="K14" s="281"/>
    </row>
    <row r="15" customHeight="1" spans="1:11">
      <c r="A15" s="228" t="s">
        <v>218</v>
      </c>
      <c r="B15" s="229"/>
      <c r="C15" s="229"/>
      <c r="D15" s="229"/>
      <c r="E15" s="229"/>
      <c r="F15" s="229"/>
      <c r="G15" s="229"/>
      <c r="H15" s="230"/>
      <c r="I15" s="282"/>
      <c r="J15" s="283"/>
      <c r="K15" s="284"/>
    </row>
    <row r="16" customHeight="1" spans="1:11">
      <c r="A16" s="231" t="s">
        <v>219</v>
      </c>
      <c r="B16" s="232"/>
      <c r="C16" s="232"/>
      <c r="D16" s="232"/>
      <c r="E16" s="232"/>
      <c r="F16" s="232"/>
      <c r="G16" s="232"/>
      <c r="H16" s="233"/>
      <c r="I16" s="285"/>
      <c r="J16" s="286"/>
      <c r="K16" s="287"/>
    </row>
    <row r="17" customHeight="1" spans="1:11">
      <c r="A17" s="231" t="s">
        <v>220</v>
      </c>
      <c r="B17" s="232" t="s">
        <v>221</v>
      </c>
      <c r="C17" s="232"/>
      <c r="D17" s="232"/>
      <c r="E17" s="232"/>
      <c r="F17" s="232"/>
      <c r="G17" s="232"/>
      <c r="H17" s="233"/>
      <c r="I17" s="285"/>
      <c r="J17" s="286"/>
      <c r="K17" s="287"/>
    </row>
    <row r="18" customHeight="1" spans="1:11">
      <c r="A18" s="234"/>
      <c r="B18" s="235"/>
      <c r="C18" s="235"/>
      <c r="D18" s="235"/>
      <c r="E18" s="235"/>
      <c r="F18" s="235"/>
      <c r="G18" s="235"/>
      <c r="H18" s="235"/>
      <c r="I18" s="235"/>
      <c r="J18" s="235"/>
      <c r="K18" s="288"/>
    </row>
    <row r="19" customHeight="1" spans="1:11">
      <c r="A19" s="227" t="s">
        <v>222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</row>
    <row r="20" customHeight="1" spans="1:11">
      <c r="A20" s="236" t="s">
        <v>223</v>
      </c>
      <c r="B20" s="237"/>
      <c r="C20" s="237"/>
      <c r="D20" s="237"/>
      <c r="E20" s="238"/>
      <c r="F20" s="238"/>
      <c r="G20" s="238"/>
      <c r="H20" s="238"/>
      <c r="I20" s="280"/>
      <c r="J20" s="280"/>
      <c r="K20" s="281"/>
    </row>
    <row r="21" customHeight="1" spans="1:11">
      <c r="A21" s="239" t="s">
        <v>224</v>
      </c>
      <c r="B21" s="240"/>
      <c r="C21" s="240"/>
      <c r="D21" s="241"/>
      <c r="E21" s="242"/>
      <c r="F21" s="243"/>
      <c r="G21" s="243"/>
      <c r="H21" s="244"/>
      <c r="I21" s="282"/>
      <c r="J21" s="283"/>
      <c r="K21" s="284"/>
    </row>
    <row r="22" customHeight="1" spans="1:11">
      <c r="A22" s="234"/>
      <c r="B22" s="235"/>
      <c r="C22" s="235"/>
      <c r="D22" s="235"/>
      <c r="E22" s="235"/>
      <c r="F22" s="235"/>
      <c r="G22" s="235"/>
      <c r="H22" s="235"/>
      <c r="I22" s="235"/>
      <c r="J22" s="235"/>
      <c r="K22" s="288"/>
    </row>
    <row r="23" customHeight="1" spans="1:11">
      <c r="A23" s="245" t="s">
        <v>124</v>
      </c>
      <c r="B23" s="245"/>
      <c r="C23" s="245"/>
      <c r="D23" s="245"/>
      <c r="E23" s="245"/>
      <c r="F23" s="245"/>
      <c r="G23" s="245"/>
      <c r="H23" s="245"/>
      <c r="I23" s="245"/>
      <c r="J23" s="245"/>
      <c r="K23" s="245"/>
    </row>
    <row r="24" customHeight="1" spans="1:11">
      <c r="A24" s="96" t="s">
        <v>125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69"/>
    </row>
    <row r="25" customHeight="1" spans="1:11">
      <c r="A25" s="109" t="s">
        <v>126</v>
      </c>
      <c r="B25" s="111"/>
      <c r="C25" s="224" t="s">
        <v>65</v>
      </c>
      <c r="D25" s="224" t="s">
        <v>66</v>
      </c>
      <c r="E25" s="108"/>
      <c r="F25" s="108"/>
      <c r="G25" s="108"/>
      <c r="H25" s="108"/>
      <c r="I25" s="108"/>
      <c r="J25" s="108"/>
      <c r="K25" s="163"/>
    </row>
    <row r="26" customHeight="1" spans="1:11">
      <c r="A26" s="246" t="s">
        <v>225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89"/>
    </row>
    <row r="27" customHeight="1" spans="1:11">
      <c r="A27" s="248"/>
      <c r="B27" s="249"/>
      <c r="C27" s="249"/>
      <c r="D27" s="249"/>
      <c r="E27" s="249"/>
      <c r="F27" s="249"/>
      <c r="G27" s="249"/>
      <c r="H27" s="249"/>
      <c r="I27" s="249"/>
      <c r="J27" s="249"/>
      <c r="K27" s="290"/>
    </row>
    <row r="28" customHeight="1" spans="1:11">
      <c r="A28" s="217" t="s">
        <v>138</v>
      </c>
      <c r="B28" s="217"/>
      <c r="C28" s="217"/>
      <c r="D28" s="217"/>
      <c r="E28" s="217"/>
      <c r="F28" s="217"/>
      <c r="G28" s="217"/>
      <c r="H28" s="217"/>
      <c r="I28" s="217"/>
      <c r="J28" s="217"/>
      <c r="K28" s="217"/>
    </row>
    <row r="29" customHeight="1" spans="1:11">
      <c r="A29" s="189" t="s">
        <v>139</v>
      </c>
      <c r="B29" s="220" t="s">
        <v>95</v>
      </c>
      <c r="C29" s="220" t="s">
        <v>96</v>
      </c>
      <c r="D29" s="220" t="s">
        <v>88</v>
      </c>
      <c r="E29" s="190" t="s">
        <v>140</v>
      </c>
      <c r="F29" s="220" t="s">
        <v>95</v>
      </c>
      <c r="G29" s="220" t="s">
        <v>96</v>
      </c>
      <c r="H29" s="220" t="s">
        <v>88</v>
      </c>
      <c r="I29" s="190" t="s">
        <v>141</v>
      </c>
      <c r="J29" s="220" t="s">
        <v>95</v>
      </c>
      <c r="K29" s="279" t="s">
        <v>96</v>
      </c>
    </row>
    <row r="30" customHeight="1" spans="1:11">
      <c r="A30" s="206" t="s">
        <v>87</v>
      </c>
      <c r="B30" s="224" t="s">
        <v>95</v>
      </c>
      <c r="C30" s="224" t="s">
        <v>96</v>
      </c>
      <c r="D30" s="224" t="s">
        <v>88</v>
      </c>
      <c r="E30" s="250" t="s">
        <v>94</v>
      </c>
      <c r="F30" s="224" t="s">
        <v>95</v>
      </c>
      <c r="G30" s="224" t="s">
        <v>96</v>
      </c>
      <c r="H30" s="224" t="s">
        <v>88</v>
      </c>
      <c r="I30" s="250" t="s">
        <v>105</v>
      </c>
      <c r="J30" s="224" t="s">
        <v>95</v>
      </c>
      <c r="K30" s="276" t="s">
        <v>96</v>
      </c>
    </row>
    <row r="31" customHeight="1" spans="1:11">
      <c r="A31" s="195" t="s">
        <v>226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91"/>
    </row>
    <row r="32" customHeight="1" spans="1:11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92"/>
    </row>
    <row r="33" customHeight="1" spans="1:11">
      <c r="A33" s="254" t="s">
        <v>227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4"/>
    </row>
    <row r="34" ht="17.25" customHeight="1" spans="1:11">
      <c r="A34" s="255" t="s">
        <v>228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93"/>
    </row>
    <row r="35" ht="17.25" customHeight="1" spans="1:11">
      <c r="A35" s="257" t="s">
        <v>229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94"/>
    </row>
    <row r="36" ht="17.25" customHeight="1" spans="1:11">
      <c r="A36" s="257" t="s">
        <v>230</v>
      </c>
      <c r="B36" s="258"/>
      <c r="C36" s="258"/>
      <c r="D36" s="258"/>
      <c r="E36" s="258"/>
      <c r="F36" s="258"/>
      <c r="G36" s="258"/>
      <c r="H36" s="258"/>
      <c r="I36" s="258"/>
      <c r="J36" s="258"/>
      <c r="K36" s="294"/>
    </row>
    <row r="37" ht="17.25" customHeight="1" spans="1:11">
      <c r="A37" s="257" t="s">
        <v>231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94"/>
    </row>
    <row r="38" ht="17.25" customHeight="1" spans="1:11">
      <c r="A38" s="257" t="s">
        <v>232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94"/>
    </row>
    <row r="39" ht="17.25" customHeight="1" spans="1:11">
      <c r="A39" s="257" t="s">
        <v>233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94"/>
    </row>
    <row r="40" ht="17.25" customHeight="1" spans="1:11">
      <c r="A40" s="257" t="s">
        <v>234</v>
      </c>
      <c r="B40" s="258"/>
      <c r="C40" s="258"/>
      <c r="D40" s="258"/>
      <c r="E40" s="258"/>
      <c r="F40" s="258"/>
      <c r="G40" s="258"/>
      <c r="H40" s="258"/>
      <c r="I40" s="258"/>
      <c r="J40" s="258"/>
      <c r="K40" s="294"/>
    </row>
    <row r="41" ht="17.25" customHeight="1" spans="1:11">
      <c r="A41" s="257" t="s">
        <v>235</v>
      </c>
      <c r="B41" s="258"/>
      <c r="C41" s="258"/>
      <c r="D41" s="258"/>
      <c r="E41" s="258"/>
      <c r="F41" s="258"/>
      <c r="G41" s="258"/>
      <c r="H41" s="258"/>
      <c r="I41" s="258"/>
      <c r="J41" s="258"/>
      <c r="K41" s="294"/>
    </row>
    <row r="42" ht="17.25" customHeight="1" spans="1:11">
      <c r="A42" s="257" t="s">
        <v>236</v>
      </c>
      <c r="B42" s="258"/>
      <c r="C42" s="258"/>
      <c r="D42" s="258"/>
      <c r="E42" s="258"/>
      <c r="F42" s="258"/>
      <c r="G42" s="258"/>
      <c r="H42" s="258"/>
      <c r="I42" s="258"/>
      <c r="J42" s="258"/>
      <c r="K42" s="294"/>
    </row>
    <row r="43" ht="17.25" customHeight="1" spans="1:11">
      <c r="A43" s="257" t="s">
        <v>237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4"/>
    </row>
    <row r="44" ht="17.25" customHeight="1" spans="1:11">
      <c r="A44" s="257" t="s">
        <v>238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94"/>
    </row>
    <row r="45" ht="17.25" customHeight="1" spans="1:11">
      <c r="A45" s="252" t="s">
        <v>137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92"/>
    </row>
    <row r="46" customHeight="1" spans="1:11">
      <c r="A46" s="254" t="s">
        <v>239</v>
      </c>
      <c r="B46" s="254"/>
      <c r="C46" s="254"/>
      <c r="D46" s="254"/>
      <c r="E46" s="254"/>
      <c r="F46" s="254"/>
      <c r="G46" s="254"/>
      <c r="H46" s="254"/>
      <c r="I46" s="254"/>
      <c r="J46" s="254"/>
      <c r="K46" s="254"/>
    </row>
    <row r="47" ht="18" customHeight="1" spans="1:11">
      <c r="A47" s="259" t="s">
        <v>215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95"/>
    </row>
    <row r="48" ht="18" customHeight="1" spans="1:11">
      <c r="A48" s="259"/>
      <c r="B48" s="260"/>
      <c r="C48" s="260"/>
      <c r="D48" s="260"/>
      <c r="E48" s="260"/>
      <c r="F48" s="260"/>
      <c r="G48" s="260"/>
      <c r="H48" s="260"/>
      <c r="I48" s="260"/>
      <c r="J48" s="260"/>
      <c r="K48" s="295"/>
    </row>
    <row r="49" ht="18" customHeight="1" spans="1:11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90"/>
    </row>
    <row r="50" ht="21" customHeight="1" spans="1:11">
      <c r="A50" s="261" t="s">
        <v>145</v>
      </c>
      <c r="B50" s="262" t="s">
        <v>146</v>
      </c>
      <c r="C50" s="262"/>
      <c r="D50" s="263" t="s">
        <v>147</v>
      </c>
      <c r="E50" s="264" t="s">
        <v>240</v>
      </c>
      <c r="F50" s="263" t="s">
        <v>149</v>
      </c>
      <c r="G50" s="265">
        <v>46013</v>
      </c>
      <c r="H50" s="266" t="s">
        <v>150</v>
      </c>
      <c r="I50" s="266"/>
      <c r="J50" s="262" t="s">
        <v>151</v>
      </c>
      <c r="K50" s="296"/>
    </row>
    <row r="51" customHeight="1" spans="1:11">
      <c r="A51" s="267" t="s">
        <v>152</v>
      </c>
      <c r="B51" s="268"/>
      <c r="C51" s="268"/>
      <c r="D51" s="268"/>
      <c r="E51" s="268"/>
      <c r="F51" s="268"/>
      <c r="G51" s="268"/>
      <c r="H51" s="268"/>
      <c r="I51" s="268"/>
      <c r="J51" s="268"/>
      <c r="K51" s="297"/>
    </row>
    <row r="52" customHeight="1" spans="1:11">
      <c r="A52" s="269" t="s">
        <v>241</v>
      </c>
      <c r="B52" s="270"/>
      <c r="C52" s="270"/>
      <c r="D52" s="270"/>
      <c r="E52" s="270"/>
      <c r="F52" s="270"/>
      <c r="G52" s="270"/>
      <c r="H52" s="270"/>
      <c r="I52" s="270"/>
      <c r="J52" s="270"/>
      <c r="K52" s="298"/>
    </row>
    <row r="53" customHeight="1" spans="1:11">
      <c r="A53" s="271"/>
      <c r="B53" s="272"/>
      <c r="C53" s="272"/>
      <c r="D53" s="272"/>
      <c r="E53" s="272"/>
      <c r="F53" s="272"/>
      <c r="G53" s="272"/>
      <c r="H53" s="272"/>
      <c r="I53" s="272"/>
      <c r="J53" s="272"/>
      <c r="K53" s="299"/>
    </row>
    <row r="54" ht="21" customHeight="1" spans="1:11">
      <c r="A54" s="261" t="s">
        <v>145</v>
      </c>
      <c r="B54" s="273"/>
      <c r="C54" s="273"/>
      <c r="D54" s="263" t="s">
        <v>147</v>
      </c>
      <c r="E54" s="263" t="s">
        <v>240</v>
      </c>
      <c r="F54" s="263" t="s">
        <v>149</v>
      </c>
      <c r="G54" s="263"/>
      <c r="H54" s="266" t="s">
        <v>150</v>
      </c>
      <c r="I54" s="266"/>
      <c r="J54" s="300"/>
      <c r="K54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8:D18"/>
    <mergeCell ref="E18:H18"/>
    <mergeCell ref="I18:K18"/>
    <mergeCell ref="A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177800</xdr:rowOff>
                  </from>
                  <to>
                    <xdr:col>2</xdr:col>
                    <xdr:colOff>584200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177800</xdr:rowOff>
                  </from>
                  <to>
                    <xdr:col>3</xdr:col>
                    <xdr:colOff>584200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28</xdr:row>
                    <xdr:rowOff>12700</xdr:rowOff>
                  </from>
                  <to>
                    <xdr:col>1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190500</xdr:rowOff>
                  </from>
                  <to>
                    <xdr:col>5</xdr:col>
                    <xdr:colOff>596900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0</xdr:rowOff>
                  </from>
                  <to>
                    <xdr:col>5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29</xdr:row>
                    <xdr:rowOff>0</xdr:rowOff>
                  </from>
                  <to>
                    <xdr:col>6</xdr:col>
                    <xdr:colOff>596900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29</xdr:row>
                    <xdr:rowOff>12700</xdr:rowOff>
                  </from>
                  <to>
                    <xdr:col>10</xdr:col>
                    <xdr:colOff>596900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28</xdr:row>
                    <xdr:rowOff>0</xdr:rowOff>
                  </from>
                  <to>
                    <xdr:col>9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0</xdr:rowOff>
                  </from>
                  <to>
                    <xdr:col>10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18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67" customWidth="1"/>
    <col min="2" max="8" width="9.33333333333333" style="67" customWidth="1"/>
    <col min="9" max="9" width="1.33333333333333" style="67" customWidth="1"/>
    <col min="10" max="10" width="16.5" style="68" customWidth="1"/>
    <col min="11" max="11" width="17" style="68" customWidth="1"/>
    <col min="12" max="12" width="18.5" style="67" customWidth="1"/>
    <col min="13" max="13" width="16.6666666666667" style="67" customWidth="1"/>
    <col min="14" max="16" width="14.1666666666667" style="67" customWidth="1"/>
    <col min="17" max="17" width="16.3333333333333" style="67" customWidth="1"/>
    <col min="18" max="16384" width="9" style="67"/>
  </cols>
  <sheetData>
    <row r="1" s="67" customFormat="1" ht="19.5" customHeight="1" spans="1:17">
      <c r="A1" s="69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="67" customFormat="1" ht="19.5" customHeight="1" spans="1:17">
      <c r="A2" s="71" t="s">
        <v>61</v>
      </c>
      <c r="B2" s="72" t="s">
        <v>155</v>
      </c>
      <c r="C2" s="72"/>
      <c r="D2" s="73" t="s">
        <v>67</v>
      </c>
      <c r="E2" s="73"/>
      <c r="F2" s="72" t="s">
        <v>156</v>
      </c>
      <c r="G2" s="72"/>
      <c r="H2" s="72"/>
      <c r="I2" s="86"/>
      <c r="J2" s="87" t="s">
        <v>57</v>
      </c>
      <c r="K2" s="72" t="s">
        <v>57</v>
      </c>
      <c r="L2" s="72"/>
      <c r="M2" s="72"/>
      <c r="N2" s="72"/>
      <c r="O2" s="72"/>
      <c r="P2" s="72"/>
      <c r="Q2" s="72"/>
    </row>
    <row r="3" s="67" customFormat="1" ht="19.5" customHeight="1" spans="1:17">
      <c r="A3" s="74" t="s">
        <v>157</v>
      </c>
      <c r="B3" s="75" t="s">
        <v>158</v>
      </c>
      <c r="C3" s="75"/>
      <c r="D3" s="75"/>
      <c r="E3" s="75"/>
      <c r="F3" s="75"/>
      <c r="G3" s="75"/>
      <c r="H3" s="75"/>
      <c r="I3" s="86"/>
      <c r="J3" s="74" t="s">
        <v>159</v>
      </c>
      <c r="K3" s="74"/>
      <c r="L3" s="74"/>
      <c r="M3" s="74"/>
      <c r="N3" s="74"/>
      <c r="O3" s="74"/>
      <c r="P3" s="74"/>
      <c r="Q3" s="74"/>
    </row>
    <row r="4" s="67" customFormat="1" ht="19.5" customHeight="1" spans="1:17">
      <c r="A4" s="74"/>
      <c r="B4" s="76" t="s">
        <v>160</v>
      </c>
      <c r="C4" s="77" t="s">
        <v>161</v>
      </c>
      <c r="D4" s="77" t="s">
        <v>162</v>
      </c>
      <c r="E4" s="77" t="s">
        <v>163</v>
      </c>
      <c r="F4" s="77" t="s">
        <v>164</v>
      </c>
      <c r="G4" s="77" t="s">
        <v>165</v>
      </c>
      <c r="H4" s="77" t="s">
        <v>166</v>
      </c>
      <c r="I4" s="86"/>
      <c r="J4" s="74" t="s">
        <v>242</v>
      </c>
      <c r="K4" s="74" t="s">
        <v>243</v>
      </c>
      <c r="L4" s="74" t="s">
        <v>244</v>
      </c>
      <c r="M4" s="74" t="s">
        <v>245</v>
      </c>
      <c r="N4" s="74" t="s">
        <v>246</v>
      </c>
      <c r="O4" s="74" t="s">
        <v>247</v>
      </c>
      <c r="P4" s="74" t="s">
        <v>248</v>
      </c>
      <c r="Q4" s="74" t="s">
        <v>249</v>
      </c>
    </row>
    <row r="5" s="67" customFormat="1" ht="19.5" customHeight="1" spans="1:17">
      <c r="A5" s="74"/>
      <c r="B5" s="76" t="s">
        <v>167</v>
      </c>
      <c r="C5" s="77" t="s">
        <v>168</v>
      </c>
      <c r="D5" s="77" t="s">
        <v>169</v>
      </c>
      <c r="E5" s="77" t="s">
        <v>170</v>
      </c>
      <c r="F5" s="77" t="s">
        <v>171</v>
      </c>
      <c r="G5" s="77" t="s">
        <v>172</v>
      </c>
      <c r="H5" s="77" t="s">
        <v>173</v>
      </c>
      <c r="I5" s="86"/>
      <c r="J5" s="88" t="s">
        <v>250</v>
      </c>
      <c r="K5" s="88" t="s">
        <v>250</v>
      </c>
      <c r="L5" s="88" t="s">
        <v>250</v>
      </c>
      <c r="M5" s="88" t="s">
        <v>250</v>
      </c>
      <c r="N5" s="88" t="s">
        <v>250</v>
      </c>
      <c r="O5" s="88" t="s">
        <v>250</v>
      </c>
      <c r="P5" s="88" t="s">
        <v>250</v>
      </c>
      <c r="Q5" s="88" t="s">
        <v>250</v>
      </c>
    </row>
    <row r="6" s="67" customFormat="1" ht="19.5" customHeight="1" spans="1:17">
      <c r="A6" s="78" t="s">
        <v>176</v>
      </c>
      <c r="B6" s="79">
        <f>C6-1</f>
        <v>65</v>
      </c>
      <c r="C6" s="79">
        <f>D6-2</f>
        <v>66</v>
      </c>
      <c r="D6" s="79">
        <v>68</v>
      </c>
      <c r="E6" s="79">
        <f>D6+2</f>
        <v>70</v>
      </c>
      <c r="F6" s="79">
        <f>E6+2</f>
        <v>72</v>
      </c>
      <c r="G6" s="79">
        <f>F6+1</f>
        <v>73</v>
      </c>
      <c r="H6" s="79">
        <f>G6+1</f>
        <v>74</v>
      </c>
      <c r="I6" s="86"/>
      <c r="J6" s="89" t="s">
        <v>251</v>
      </c>
      <c r="K6" s="89" t="s">
        <v>252</v>
      </c>
      <c r="L6" s="89" t="s">
        <v>253</v>
      </c>
      <c r="M6" s="89" t="s">
        <v>254</v>
      </c>
      <c r="N6" s="89" t="s">
        <v>255</v>
      </c>
      <c r="O6" s="89" t="s">
        <v>256</v>
      </c>
      <c r="P6" s="89" t="s">
        <v>253</v>
      </c>
      <c r="Q6" s="89" t="s">
        <v>253</v>
      </c>
    </row>
    <row r="7" s="67" customFormat="1" ht="19.5" customHeight="1" spans="1:17">
      <c r="A7" s="77" t="s">
        <v>179</v>
      </c>
      <c r="B7" s="79">
        <f>C7-4</f>
        <v>100</v>
      </c>
      <c r="C7" s="79">
        <f>D7-4</f>
        <v>104</v>
      </c>
      <c r="D7" s="79">
        <v>108</v>
      </c>
      <c r="E7" s="79">
        <f>D7+4</f>
        <v>112</v>
      </c>
      <c r="F7" s="79">
        <f>E7+4</f>
        <v>116</v>
      </c>
      <c r="G7" s="79">
        <f>F7+6</f>
        <v>122</v>
      </c>
      <c r="H7" s="79">
        <f>G7+6</f>
        <v>128</v>
      </c>
      <c r="I7" s="86"/>
      <c r="J7" s="89" t="s">
        <v>253</v>
      </c>
      <c r="K7" s="89" t="s">
        <v>257</v>
      </c>
      <c r="L7" s="89" t="s">
        <v>258</v>
      </c>
      <c r="M7" s="89" t="s">
        <v>259</v>
      </c>
      <c r="N7" s="89" t="s">
        <v>260</v>
      </c>
      <c r="O7" s="89" t="s">
        <v>261</v>
      </c>
      <c r="P7" s="89" t="s">
        <v>262</v>
      </c>
      <c r="Q7" s="89" t="s">
        <v>263</v>
      </c>
    </row>
    <row r="8" s="67" customFormat="1" ht="19.5" customHeight="1" spans="1:17">
      <c r="A8" s="77" t="s">
        <v>182</v>
      </c>
      <c r="B8" s="79">
        <f>C8-4</f>
        <v>98</v>
      </c>
      <c r="C8" s="79">
        <f>D8-4</f>
        <v>102</v>
      </c>
      <c r="D8" s="79" t="s">
        <v>183</v>
      </c>
      <c r="E8" s="79">
        <f>D8+4</f>
        <v>110</v>
      </c>
      <c r="F8" s="79">
        <f>E8+5</f>
        <v>115</v>
      </c>
      <c r="G8" s="79">
        <f>F8+6</f>
        <v>121</v>
      </c>
      <c r="H8" s="79">
        <f>G8+7</f>
        <v>128</v>
      </c>
      <c r="I8" s="86"/>
      <c r="J8" s="89" t="s">
        <v>259</v>
      </c>
      <c r="K8" s="89" t="s">
        <v>264</v>
      </c>
      <c r="L8" s="89" t="s">
        <v>265</v>
      </c>
      <c r="M8" s="89" t="s">
        <v>266</v>
      </c>
      <c r="N8" s="89" t="s">
        <v>265</v>
      </c>
      <c r="O8" s="89" t="s">
        <v>259</v>
      </c>
      <c r="P8" s="89" t="s">
        <v>267</v>
      </c>
      <c r="Q8" s="89" t="s">
        <v>259</v>
      </c>
    </row>
    <row r="9" s="67" customFormat="1" ht="19.5" customHeight="1" spans="1:17">
      <c r="A9" s="77" t="s">
        <v>185</v>
      </c>
      <c r="B9" s="79">
        <f>C9-1.2</f>
        <v>43.1</v>
      </c>
      <c r="C9" s="79">
        <f>D9-1.2</f>
        <v>44.3</v>
      </c>
      <c r="D9" s="79" t="s">
        <v>186</v>
      </c>
      <c r="E9" s="79">
        <f>D9+1.2</f>
        <v>46.7</v>
      </c>
      <c r="F9" s="79">
        <f>E9+1.2</f>
        <v>47.9</v>
      </c>
      <c r="G9" s="79">
        <f>F9+1.4</f>
        <v>49.3</v>
      </c>
      <c r="H9" s="79">
        <f>G9+1.4</f>
        <v>50.7</v>
      </c>
      <c r="I9" s="86"/>
      <c r="J9" s="89" t="s">
        <v>268</v>
      </c>
      <c r="K9" s="89" t="s">
        <v>269</v>
      </c>
      <c r="L9" s="89" t="s">
        <v>270</v>
      </c>
      <c r="M9" s="89" t="s">
        <v>268</v>
      </c>
      <c r="N9" s="89" t="s">
        <v>270</v>
      </c>
      <c r="O9" s="89" t="s">
        <v>269</v>
      </c>
      <c r="P9" s="89" t="s">
        <v>271</v>
      </c>
      <c r="Q9" s="89" t="s">
        <v>272</v>
      </c>
    </row>
    <row r="10" s="67" customFormat="1" ht="19.5" customHeight="1" spans="1:17">
      <c r="A10" s="77" t="s">
        <v>188</v>
      </c>
      <c r="B10" s="79">
        <v>20.5</v>
      </c>
      <c r="C10" s="79">
        <v>21</v>
      </c>
      <c r="D10" s="79">
        <v>21.5</v>
      </c>
      <c r="E10" s="79">
        <v>22</v>
      </c>
      <c r="F10" s="79">
        <v>22.5</v>
      </c>
      <c r="G10" s="79">
        <v>23</v>
      </c>
      <c r="H10" s="79">
        <v>23.5</v>
      </c>
      <c r="I10" s="86"/>
      <c r="J10" s="89" t="s">
        <v>273</v>
      </c>
      <c r="K10" s="89" t="s">
        <v>274</v>
      </c>
      <c r="L10" s="89" t="s">
        <v>275</v>
      </c>
      <c r="M10" s="89" t="s">
        <v>276</v>
      </c>
      <c r="N10" s="89" t="s">
        <v>277</v>
      </c>
      <c r="O10" s="89" t="s">
        <v>278</v>
      </c>
      <c r="P10" s="89" t="s">
        <v>279</v>
      </c>
      <c r="Q10" s="89" t="s">
        <v>280</v>
      </c>
    </row>
    <row r="11" s="67" customFormat="1" ht="19.5" customHeight="1" spans="1:17">
      <c r="A11" s="77" t="s">
        <v>191</v>
      </c>
      <c r="B11" s="79">
        <f>C11-0.7</f>
        <v>18.1</v>
      </c>
      <c r="C11" s="79">
        <f>D11-0.7</f>
        <v>18.8</v>
      </c>
      <c r="D11" s="79" t="s">
        <v>192</v>
      </c>
      <c r="E11" s="79">
        <f>D11+0.7</f>
        <v>20.2</v>
      </c>
      <c r="F11" s="79">
        <f>E11+0.7</f>
        <v>20.9</v>
      </c>
      <c r="G11" s="79">
        <f>F11+0.95</f>
        <v>21.85</v>
      </c>
      <c r="H11" s="79">
        <f>G11+0.95</f>
        <v>22.8</v>
      </c>
      <c r="I11" s="86"/>
      <c r="J11" s="89" t="s">
        <v>269</v>
      </c>
      <c r="K11" s="89" t="s">
        <v>269</v>
      </c>
      <c r="L11" s="89" t="s">
        <v>269</v>
      </c>
      <c r="M11" s="89" t="s">
        <v>277</v>
      </c>
      <c r="N11" s="89" t="s">
        <v>269</v>
      </c>
      <c r="O11" s="89" t="s">
        <v>269</v>
      </c>
      <c r="P11" s="89" t="s">
        <v>269</v>
      </c>
      <c r="Q11" s="89" t="s">
        <v>277</v>
      </c>
    </row>
    <row r="12" s="67" customFormat="1" ht="19.5" customHeight="1" spans="1:17">
      <c r="A12" s="80" t="s">
        <v>195</v>
      </c>
      <c r="B12" s="81">
        <f>C12-0.4</f>
        <v>17.2</v>
      </c>
      <c r="C12" s="81">
        <f>D12-0.4</f>
        <v>17.6</v>
      </c>
      <c r="D12" s="81">
        <v>18</v>
      </c>
      <c r="E12" s="81">
        <f>D12+0.4</f>
        <v>18.4</v>
      </c>
      <c r="F12" s="81">
        <f>E12+0.4</f>
        <v>18.8</v>
      </c>
      <c r="G12" s="81">
        <f t="shared" ref="G10:G13" si="0">F12+0.6</f>
        <v>19.4</v>
      </c>
      <c r="H12" s="81">
        <f t="shared" ref="H10:H13" si="1">G12+0.6</f>
        <v>20</v>
      </c>
      <c r="I12" s="86"/>
      <c r="J12" s="89" t="s">
        <v>281</v>
      </c>
      <c r="K12" s="89" t="s">
        <v>277</v>
      </c>
      <c r="L12" s="89" t="s">
        <v>269</v>
      </c>
      <c r="M12" s="89" t="s">
        <v>281</v>
      </c>
      <c r="N12" s="89" t="s">
        <v>269</v>
      </c>
      <c r="O12" s="89" t="s">
        <v>277</v>
      </c>
      <c r="P12" s="89" t="s">
        <v>282</v>
      </c>
      <c r="Q12" s="89" t="s">
        <v>269</v>
      </c>
    </row>
    <row r="13" s="67" customFormat="1" ht="19.5" customHeight="1" spans="1:17">
      <c r="A13" s="82" t="s">
        <v>197</v>
      </c>
      <c r="B13" s="83">
        <f>C13-0.4</f>
        <v>18.7</v>
      </c>
      <c r="C13" s="83">
        <f>D13-0.4</f>
        <v>19.1</v>
      </c>
      <c r="D13" s="83">
        <v>19.5</v>
      </c>
      <c r="E13" s="83">
        <f>D13+0.4</f>
        <v>19.9</v>
      </c>
      <c r="F13" s="83">
        <f>E13+0.4</f>
        <v>20.3</v>
      </c>
      <c r="G13" s="83">
        <f t="shared" si="0"/>
        <v>20.9</v>
      </c>
      <c r="H13" s="83">
        <f t="shared" si="1"/>
        <v>21.5</v>
      </c>
      <c r="I13" s="86"/>
      <c r="J13" s="89" t="s">
        <v>283</v>
      </c>
      <c r="K13" s="89" t="s">
        <v>284</v>
      </c>
      <c r="L13" s="89" t="s">
        <v>277</v>
      </c>
      <c r="M13" s="89" t="s">
        <v>285</v>
      </c>
      <c r="N13" s="89" t="s">
        <v>286</v>
      </c>
      <c r="O13" s="89" t="s">
        <v>287</v>
      </c>
      <c r="P13" s="89" t="s">
        <v>286</v>
      </c>
      <c r="Q13" s="89" t="s">
        <v>269</v>
      </c>
    </row>
    <row r="14" s="67" customFormat="1" ht="19.5" customHeight="1" spans="1:17">
      <c r="A14" s="82" t="s">
        <v>198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86"/>
      <c r="J14" s="89" t="s">
        <v>281</v>
      </c>
      <c r="K14" s="89" t="s">
        <v>288</v>
      </c>
      <c r="L14" s="89" t="s">
        <v>269</v>
      </c>
      <c r="M14" s="89" t="s">
        <v>269</v>
      </c>
      <c r="N14" s="89" t="s">
        <v>269</v>
      </c>
      <c r="O14" s="89" t="s">
        <v>289</v>
      </c>
      <c r="P14" s="89" t="s">
        <v>273</v>
      </c>
      <c r="Q14" s="89" t="s">
        <v>269</v>
      </c>
    </row>
    <row r="15" s="67" customFormat="1" ht="19.5" customHeight="1" spans="1:17">
      <c r="A15" s="77" t="s">
        <v>199</v>
      </c>
      <c r="B15" s="83">
        <f>C15</f>
        <v>2</v>
      </c>
      <c r="C15" s="83">
        <f>D15</f>
        <v>2</v>
      </c>
      <c r="D15" s="83">
        <v>2</v>
      </c>
      <c r="E15" s="83">
        <f t="shared" ref="E15:H15" si="2">D15</f>
        <v>2</v>
      </c>
      <c r="F15" s="83">
        <f t="shared" si="2"/>
        <v>2</v>
      </c>
      <c r="G15" s="83">
        <f t="shared" si="2"/>
        <v>2</v>
      </c>
      <c r="H15" s="83">
        <f t="shared" si="2"/>
        <v>2</v>
      </c>
      <c r="I15" s="86"/>
      <c r="J15" s="89" t="s">
        <v>285</v>
      </c>
      <c r="K15" s="89" t="s">
        <v>269</v>
      </c>
      <c r="L15" s="89" t="s">
        <v>269</v>
      </c>
      <c r="M15" s="89" t="s">
        <v>285</v>
      </c>
      <c r="N15" s="89" t="s">
        <v>269</v>
      </c>
      <c r="O15" s="89" t="s">
        <v>269</v>
      </c>
      <c r="P15" s="89" t="s">
        <v>285</v>
      </c>
      <c r="Q15" s="89" t="s">
        <v>269</v>
      </c>
    </row>
    <row r="16" s="67" customFormat="1" ht="14.25" spans="1:17">
      <c r="A16" s="84" t="s">
        <v>201</v>
      </c>
      <c r="D16" s="85"/>
      <c r="E16" s="85"/>
      <c r="F16" s="85"/>
      <c r="G16" s="85"/>
      <c r="H16" s="85"/>
      <c r="I16" s="85"/>
      <c r="J16" s="90"/>
      <c r="K16" s="90"/>
      <c r="L16" s="85"/>
      <c r="M16" s="85"/>
      <c r="N16" s="85"/>
      <c r="O16" s="85"/>
      <c r="P16" s="85"/>
      <c r="Q16" s="85"/>
    </row>
    <row r="17" s="67" customFormat="1" ht="14.25" spans="1:17">
      <c r="A17" s="67" t="s">
        <v>202</v>
      </c>
      <c r="D17" s="85"/>
      <c r="E17" s="85"/>
      <c r="F17" s="85"/>
      <c r="G17" s="85"/>
      <c r="H17" s="85"/>
      <c r="I17" s="85"/>
      <c r="J17" s="90"/>
      <c r="K17" s="90"/>
      <c r="L17" s="85"/>
      <c r="M17" s="85"/>
      <c r="N17" s="85"/>
      <c r="O17" s="85"/>
      <c r="P17" s="85"/>
      <c r="Q17" s="85"/>
    </row>
    <row r="18" s="67" customFormat="1" ht="14.25" spans="1:16">
      <c r="A18" s="85"/>
      <c r="B18" s="85"/>
      <c r="C18" s="85"/>
      <c r="D18" s="85"/>
      <c r="E18" s="85"/>
      <c r="F18" s="85"/>
      <c r="G18" s="85"/>
      <c r="H18" s="85"/>
      <c r="I18" s="85"/>
      <c r="J18" s="91" t="s">
        <v>290</v>
      </c>
      <c r="K18" s="91"/>
      <c r="L18" s="84" t="s">
        <v>204</v>
      </c>
      <c r="M18" s="84"/>
      <c r="N18" s="84" t="s">
        <v>205</v>
      </c>
      <c r="O18" s="84"/>
      <c r="P18" s="84"/>
    </row>
  </sheetData>
  <mergeCells count="8">
    <mergeCell ref="A1:Q1"/>
    <mergeCell ref="B2:C2"/>
    <mergeCell ref="F2:H2"/>
    <mergeCell ref="K2:Q2"/>
    <mergeCell ref="B3:H3"/>
    <mergeCell ref="J3:Q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topLeftCell="A15" workbookViewId="0">
      <selection activeCell="G43" sqref="G43"/>
    </sheetView>
  </sheetViews>
  <sheetFormatPr defaultColWidth="10.1666666666667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2.4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  <col min="12" max="16384" width="10.1666666666667" style="94"/>
  </cols>
  <sheetData>
    <row r="1" ht="26.25" spans="1:11">
      <c r="A1" s="95" t="s">
        <v>291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292</v>
      </c>
      <c r="C2" s="97"/>
      <c r="D2" s="98" t="s">
        <v>61</v>
      </c>
      <c r="E2" s="99" t="s">
        <v>62</v>
      </c>
      <c r="F2" s="100" t="s">
        <v>293</v>
      </c>
      <c r="G2" s="101" t="s">
        <v>68</v>
      </c>
      <c r="H2" s="102"/>
      <c r="I2" s="133" t="s">
        <v>57</v>
      </c>
      <c r="J2" s="161" t="s">
        <v>56</v>
      </c>
      <c r="K2" s="162"/>
    </row>
    <row r="3" spans="1:11">
      <c r="A3" s="103" t="s">
        <v>74</v>
      </c>
      <c r="B3" s="104">
        <v>27780</v>
      </c>
      <c r="C3" s="104"/>
      <c r="D3" s="105" t="s">
        <v>294</v>
      </c>
      <c r="E3" s="106">
        <v>45762</v>
      </c>
      <c r="F3" s="107"/>
      <c r="G3" s="107"/>
      <c r="H3" s="108" t="s">
        <v>295</v>
      </c>
      <c r="I3" s="108"/>
      <c r="J3" s="108"/>
      <c r="K3" s="163"/>
    </row>
    <row r="4" spans="1:11">
      <c r="A4" s="109" t="s">
        <v>71</v>
      </c>
      <c r="B4" s="110">
        <v>4</v>
      </c>
      <c r="C4" s="110">
        <v>6</v>
      </c>
      <c r="D4" s="111" t="s">
        <v>296</v>
      </c>
      <c r="E4" s="107" t="s">
        <v>297</v>
      </c>
      <c r="F4" s="107"/>
      <c r="G4" s="107"/>
      <c r="H4" s="111" t="s">
        <v>298</v>
      </c>
      <c r="I4" s="111"/>
      <c r="J4" s="124" t="s">
        <v>65</v>
      </c>
      <c r="K4" s="164" t="s">
        <v>66</v>
      </c>
    </row>
    <row r="5" spans="1:11">
      <c r="A5" s="109" t="s">
        <v>299</v>
      </c>
      <c r="B5" s="104" t="s">
        <v>300</v>
      </c>
      <c r="C5" s="104"/>
      <c r="D5" s="105" t="s">
        <v>301</v>
      </c>
      <c r="E5" s="105" t="s">
        <v>302</v>
      </c>
      <c r="F5" s="105" t="s">
        <v>303</v>
      </c>
      <c r="G5" s="105" t="s">
        <v>297</v>
      </c>
      <c r="H5" s="111" t="s">
        <v>304</v>
      </c>
      <c r="I5" s="111"/>
      <c r="J5" s="124" t="s">
        <v>65</v>
      </c>
      <c r="K5" s="164" t="s">
        <v>66</v>
      </c>
    </row>
    <row r="6" ht="15" spans="1:11">
      <c r="A6" s="112" t="s">
        <v>305</v>
      </c>
      <c r="B6" s="113" t="s">
        <v>306</v>
      </c>
      <c r="C6" s="113"/>
      <c r="D6" s="114" t="s">
        <v>307</v>
      </c>
      <c r="E6" s="115"/>
      <c r="F6" s="116">
        <v>500</v>
      </c>
      <c r="G6" s="114"/>
      <c r="H6" s="117" t="s">
        <v>308</v>
      </c>
      <c r="I6" s="117"/>
      <c r="J6" s="130" t="s">
        <v>65</v>
      </c>
      <c r="K6" s="165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309</v>
      </c>
      <c r="B8" s="100" t="s">
        <v>310</v>
      </c>
      <c r="C8" s="100" t="s">
        <v>311</v>
      </c>
      <c r="D8" s="100" t="s">
        <v>312</v>
      </c>
      <c r="E8" s="100" t="s">
        <v>313</v>
      </c>
      <c r="F8" s="100" t="s">
        <v>314</v>
      </c>
      <c r="G8" s="122" t="s">
        <v>315</v>
      </c>
      <c r="H8" s="123"/>
      <c r="I8" s="123"/>
      <c r="J8" s="123"/>
      <c r="K8" s="166"/>
    </row>
    <row r="9" spans="1:11">
      <c r="A9" s="109" t="s">
        <v>316</v>
      </c>
      <c r="B9" s="111"/>
      <c r="C9" s="124" t="s">
        <v>65</v>
      </c>
      <c r="D9" s="124" t="s">
        <v>66</v>
      </c>
      <c r="E9" s="105" t="s">
        <v>317</v>
      </c>
      <c r="F9" s="125" t="s">
        <v>318</v>
      </c>
      <c r="G9" s="126" t="s">
        <v>319</v>
      </c>
      <c r="H9" s="127"/>
      <c r="I9" s="127"/>
      <c r="J9" s="127"/>
      <c r="K9" s="167"/>
    </row>
    <row r="10" spans="1:11">
      <c r="A10" s="109" t="s">
        <v>320</v>
      </c>
      <c r="B10" s="111"/>
      <c r="C10" s="124" t="s">
        <v>65</v>
      </c>
      <c r="D10" s="124" t="s">
        <v>66</v>
      </c>
      <c r="E10" s="105" t="s">
        <v>321</v>
      </c>
      <c r="F10" s="125" t="s">
        <v>319</v>
      </c>
      <c r="G10" s="126" t="s">
        <v>322</v>
      </c>
      <c r="H10" s="127"/>
      <c r="I10" s="127"/>
      <c r="J10" s="127"/>
      <c r="K10" s="167"/>
    </row>
    <row r="11" spans="1:11">
      <c r="A11" s="128" t="s">
        <v>214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8"/>
    </row>
    <row r="12" spans="1:11">
      <c r="A12" s="103" t="s">
        <v>89</v>
      </c>
      <c r="B12" s="124" t="s">
        <v>85</v>
      </c>
      <c r="C12" s="124" t="s">
        <v>86</v>
      </c>
      <c r="D12" s="125"/>
      <c r="E12" s="105" t="s">
        <v>87</v>
      </c>
      <c r="F12" s="124" t="s">
        <v>85</v>
      </c>
      <c r="G12" s="124" t="s">
        <v>86</v>
      </c>
      <c r="H12" s="124"/>
      <c r="I12" s="105" t="s">
        <v>323</v>
      </c>
      <c r="J12" s="124" t="s">
        <v>85</v>
      </c>
      <c r="K12" s="164" t="s">
        <v>86</v>
      </c>
    </row>
    <row r="13" spans="1:11">
      <c r="A13" s="103" t="s">
        <v>92</v>
      </c>
      <c r="B13" s="124" t="s">
        <v>85</v>
      </c>
      <c r="C13" s="124" t="s">
        <v>86</v>
      </c>
      <c r="D13" s="125"/>
      <c r="E13" s="105" t="s">
        <v>97</v>
      </c>
      <c r="F13" s="124" t="s">
        <v>85</v>
      </c>
      <c r="G13" s="124" t="s">
        <v>86</v>
      </c>
      <c r="H13" s="124"/>
      <c r="I13" s="105" t="s">
        <v>324</v>
      </c>
      <c r="J13" s="124" t="s">
        <v>85</v>
      </c>
      <c r="K13" s="164" t="s">
        <v>86</v>
      </c>
    </row>
    <row r="14" ht="15" spans="1:11">
      <c r="A14" s="112" t="s">
        <v>325</v>
      </c>
      <c r="B14" s="130" t="s">
        <v>85</v>
      </c>
      <c r="C14" s="130" t="s">
        <v>86</v>
      </c>
      <c r="D14" s="115"/>
      <c r="E14" s="114" t="s">
        <v>326</v>
      </c>
      <c r="F14" s="130" t="s">
        <v>85</v>
      </c>
      <c r="G14" s="130" t="s">
        <v>86</v>
      </c>
      <c r="H14" s="130"/>
      <c r="I14" s="114" t="s">
        <v>327</v>
      </c>
      <c r="J14" s="130" t="s">
        <v>85</v>
      </c>
      <c r="K14" s="165" t="s">
        <v>86</v>
      </c>
    </row>
    <row r="15" ht="15" spans="1:11">
      <c r="A15" s="118" t="s">
        <v>201</v>
      </c>
      <c r="B15" s="131" t="s">
        <v>319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="92" customFormat="1" spans="1:11">
      <c r="A16" s="96" t="s">
        <v>328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9"/>
    </row>
    <row r="17" spans="1:11">
      <c r="A17" s="109" t="s">
        <v>329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70"/>
    </row>
    <row r="18" spans="1:11">
      <c r="A18" s="109" t="s">
        <v>330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70"/>
    </row>
    <row r="19" spans="1:11">
      <c r="A19" s="134" t="s">
        <v>331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1"/>
    </row>
    <row r="20" spans="1:11">
      <c r="A20" s="136"/>
      <c r="B20" s="137"/>
      <c r="C20" s="137"/>
      <c r="D20" s="137"/>
      <c r="E20" s="137"/>
      <c r="F20" s="137"/>
      <c r="G20" s="137"/>
      <c r="H20" s="137"/>
      <c r="I20" s="137"/>
      <c r="J20" s="137"/>
      <c r="K20" s="172"/>
    </row>
    <row r="21" spans="1:11">
      <c r="A21" s="138"/>
      <c r="B21" s="127"/>
      <c r="C21" s="127"/>
      <c r="D21" s="127"/>
      <c r="E21" s="127"/>
      <c r="F21" s="127"/>
      <c r="G21" s="127"/>
      <c r="H21" s="127"/>
      <c r="I21" s="127"/>
      <c r="J21" s="127"/>
      <c r="K21" s="167"/>
    </row>
    <row r="22" spans="1:11">
      <c r="A22" s="138"/>
      <c r="B22" s="127"/>
      <c r="C22" s="127"/>
      <c r="D22" s="127"/>
      <c r="E22" s="127"/>
      <c r="F22" s="127"/>
      <c r="G22" s="127"/>
      <c r="H22" s="127"/>
      <c r="I22" s="127"/>
      <c r="J22" s="127"/>
      <c r="K22" s="167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3"/>
    </row>
    <row r="24" spans="1:11">
      <c r="A24" s="109" t="s">
        <v>126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3"/>
    </row>
    <row r="25" ht="15" spans="1:11">
      <c r="A25" s="141" t="s">
        <v>332</v>
      </c>
      <c r="B25" s="142" t="s">
        <v>319</v>
      </c>
      <c r="C25" s="143"/>
      <c r="D25" s="143"/>
      <c r="E25" s="143"/>
      <c r="F25" s="143"/>
      <c r="G25" s="143"/>
      <c r="H25" s="143"/>
      <c r="I25" s="143"/>
      <c r="J25" s="143"/>
      <c r="K25" s="174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333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6"/>
    </row>
    <row r="28" spans="1:11">
      <c r="A28" s="146" t="s">
        <v>334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5"/>
    </row>
    <row r="29" spans="1:11">
      <c r="A29" s="148" t="s">
        <v>335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6"/>
    </row>
    <row r="30" spans="1:11">
      <c r="A30" s="148" t="s">
        <v>336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6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6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6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6"/>
    </row>
    <row r="34" ht="23" customHeight="1" spans="1:11">
      <c r="A34" s="138"/>
      <c r="B34" s="127"/>
      <c r="C34" s="127"/>
      <c r="D34" s="127"/>
      <c r="E34" s="127"/>
      <c r="F34" s="127"/>
      <c r="G34" s="127"/>
      <c r="H34" s="127"/>
      <c r="I34" s="127"/>
      <c r="J34" s="127"/>
      <c r="K34" s="167"/>
    </row>
    <row r="35" ht="23" customHeight="1" spans="1:11">
      <c r="A35" s="150"/>
      <c r="B35" s="127"/>
      <c r="C35" s="127"/>
      <c r="D35" s="127"/>
      <c r="E35" s="127"/>
      <c r="F35" s="127"/>
      <c r="G35" s="127"/>
      <c r="H35" s="127"/>
      <c r="I35" s="127"/>
      <c r="J35" s="127"/>
      <c r="K35" s="167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7"/>
    </row>
    <row r="37" ht="18.75" customHeight="1" spans="1:11">
      <c r="A37" s="153" t="s">
        <v>337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8"/>
    </row>
    <row r="38" s="93" customFormat="1" ht="18.75" customHeight="1" spans="1:11">
      <c r="A38" s="109" t="s">
        <v>338</v>
      </c>
      <c r="B38" s="111"/>
      <c r="C38" s="111"/>
      <c r="D38" s="108" t="s">
        <v>339</v>
      </c>
      <c r="E38" s="108"/>
      <c r="F38" s="155" t="s">
        <v>340</v>
      </c>
      <c r="G38" s="156"/>
      <c r="H38" s="111" t="s">
        <v>341</v>
      </c>
      <c r="I38" s="111"/>
      <c r="J38" s="111" t="s">
        <v>342</v>
      </c>
      <c r="K38" s="170"/>
    </row>
    <row r="39" ht="18.75" customHeight="1" spans="1:13">
      <c r="A39" s="109" t="s">
        <v>201</v>
      </c>
      <c r="B39" s="157" t="s">
        <v>343</v>
      </c>
      <c r="C39" s="157"/>
      <c r="D39" s="157"/>
      <c r="E39" s="157"/>
      <c r="F39" s="157"/>
      <c r="G39" s="157"/>
      <c r="H39" s="157"/>
      <c r="I39" s="157"/>
      <c r="J39" s="157"/>
      <c r="K39" s="179"/>
      <c r="M39" s="93"/>
    </row>
    <row r="40" ht="31" customHeight="1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70"/>
    </row>
    <row r="41" ht="18.75" customHeight="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70"/>
    </row>
    <row r="42" ht="32" customHeight="1" spans="1:11">
      <c r="A42" s="112" t="s">
        <v>145</v>
      </c>
      <c r="B42" s="116" t="s">
        <v>344</v>
      </c>
      <c r="C42" s="116"/>
      <c r="D42" s="114" t="s">
        <v>345</v>
      </c>
      <c r="E42" s="158" t="s">
        <v>346</v>
      </c>
      <c r="F42" s="114" t="s">
        <v>149</v>
      </c>
      <c r="G42" s="159">
        <v>46041</v>
      </c>
      <c r="H42" s="160" t="s">
        <v>150</v>
      </c>
      <c r="I42" s="160"/>
      <c r="J42" s="116" t="s">
        <v>151</v>
      </c>
      <c r="K42" s="18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223520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4" customWidth="1"/>
    <col min="2" max="2" width="11.1666666666667" style="94" customWidth="1"/>
    <col min="3" max="3" width="9.16666666666667" style="94" customWidth="1"/>
    <col min="4" max="4" width="9.5" style="94" customWidth="1"/>
    <col min="5" max="5" width="10.1666666666667" style="94" customWidth="1"/>
    <col min="6" max="6" width="10.3333333333333" style="94" customWidth="1"/>
    <col min="7" max="7" width="9.5" style="94" customWidth="1"/>
    <col min="8" max="8" width="9.16666666666667" style="94" customWidth="1"/>
    <col min="9" max="9" width="8.16666666666667" style="94" customWidth="1"/>
    <col min="10" max="10" width="10.5" style="94" customWidth="1"/>
    <col min="11" max="11" width="12.1666666666667" style="94" customWidth="1"/>
  </cols>
  <sheetData>
    <row r="1" ht="26.25" spans="1:11">
      <c r="A1" s="95" t="s">
        <v>291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5" spans="1:11">
      <c r="A2" s="96" t="s">
        <v>53</v>
      </c>
      <c r="B2" s="97" t="s">
        <v>347</v>
      </c>
      <c r="C2" s="97"/>
      <c r="D2" s="98" t="s">
        <v>61</v>
      </c>
      <c r="E2" s="99" t="s">
        <v>348</v>
      </c>
      <c r="F2" s="100" t="s">
        <v>293</v>
      </c>
      <c r="G2" s="101" t="s">
        <v>68</v>
      </c>
      <c r="H2" s="102"/>
      <c r="I2" s="133" t="s">
        <v>57</v>
      </c>
      <c r="J2" s="161" t="s">
        <v>349</v>
      </c>
      <c r="K2" s="182"/>
    </row>
    <row r="3" spans="1:11">
      <c r="A3" s="103" t="s">
        <v>74</v>
      </c>
      <c r="B3" s="104">
        <v>11684</v>
      </c>
      <c r="C3" s="104"/>
      <c r="D3" s="105" t="s">
        <v>294</v>
      </c>
      <c r="E3" s="106">
        <v>45721</v>
      </c>
      <c r="F3" s="107"/>
      <c r="G3" s="107"/>
      <c r="H3" s="108" t="s">
        <v>295</v>
      </c>
      <c r="I3" s="108"/>
      <c r="J3" s="108"/>
      <c r="K3" s="163"/>
    </row>
    <row r="4" spans="1:11">
      <c r="A4" s="109" t="s">
        <v>71</v>
      </c>
      <c r="B4" s="110">
        <v>4</v>
      </c>
      <c r="C4" s="110">
        <v>6</v>
      </c>
      <c r="D4" s="111" t="s">
        <v>296</v>
      </c>
      <c r="E4" s="107" t="s">
        <v>301</v>
      </c>
      <c r="F4" s="107"/>
      <c r="G4" s="107"/>
      <c r="H4" s="111" t="s">
        <v>298</v>
      </c>
      <c r="I4" s="111"/>
      <c r="J4" s="124" t="s">
        <v>65</v>
      </c>
      <c r="K4" s="164" t="s">
        <v>66</v>
      </c>
    </row>
    <row r="5" spans="1:11">
      <c r="A5" s="109" t="s">
        <v>299</v>
      </c>
      <c r="B5" s="104" t="s">
        <v>350</v>
      </c>
      <c r="C5" s="104"/>
      <c r="D5" s="105" t="s">
        <v>301</v>
      </c>
      <c r="E5" s="105" t="s">
        <v>302</v>
      </c>
      <c r="F5" s="105" t="s">
        <v>303</v>
      </c>
      <c r="G5" s="105" t="s">
        <v>297</v>
      </c>
      <c r="H5" s="111" t="s">
        <v>304</v>
      </c>
      <c r="I5" s="111"/>
      <c r="J5" s="124" t="s">
        <v>65</v>
      </c>
      <c r="K5" s="164" t="s">
        <v>66</v>
      </c>
    </row>
    <row r="6" ht="15" spans="1:11">
      <c r="A6" s="112" t="s">
        <v>305</v>
      </c>
      <c r="B6" s="113">
        <v>315</v>
      </c>
      <c r="C6" s="113"/>
      <c r="D6" s="114" t="s">
        <v>307</v>
      </c>
      <c r="E6" s="115"/>
      <c r="F6" s="181">
        <v>11684</v>
      </c>
      <c r="G6" s="114"/>
      <c r="H6" s="117" t="s">
        <v>308</v>
      </c>
      <c r="I6" s="117"/>
      <c r="J6" s="130" t="s">
        <v>65</v>
      </c>
      <c r="K6" s="165" t="s">
        <v>66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309</v>
      </c>
      <c r="B8" s="100" t="s">
        <v>310</v>
      </c>
      <c r="C8" s="100" t="s">
        <v>311</v>
      </c>
      <c r="D8" s="100" t="s">
        <v>312</v>
      </c>
      <c r="E8" s="100" t="s">
        <v>313</v>
      </c>
      <c r="F8" s="100" t="s">
        <v>314</v>
      </c>
      <c r="G8" s="122" t="s">
        <v>351</v>
      </c>
      <c r="H8" s="123"/>
      <c r="I8" s="123"/>
      <c r="J8" s="123"/>
      <c r="K8" s="166"/>
    </row>
    <row r="9" spans="1:11">
      <c r="A9" s="109" t="s">
        <v>316</v>
      </c>
      <c r="B9" s="111"/>
      <c r="C9" s="124" t="s">
        <v>65</v>
      </c>
      <c r="D9" s="124" t="s">
        <v>66</v>
      </c>
      <c r="E9" s="105" t="s">
        <v>317</v>
      </c>
      <c r="F9" s="125" t="s">
        <v>318</v>
      </c>
      <c r="G9" s="126" t="s">
        <v>319</v>
      </c>
      <c r="H9" s="137"/>
      <c r="I9" s="137"/>
      <c r="J9" s="137"/>
      <c r="K9" s="172"/>
    </row>
    <row r="10" spans="1:11">
      <c r="A10" s="109" t="s">
        <v>320</v>
      </c>
      <c r="B10" s="111"/>
      <c r="C10" s="124" t="s">
        <v>65</v>
      </c>
      <c r="D10" s="124" t="s">
        <v>66</v>
      </c>
      <c r="E10" s="105" t="s">
        <v>321</v>
      </c>
      <c r="F10" s="125" t="s">
        <v>319</v>
      </c>
      <c r="G10" s="126" t="s">
        <v>322</v>
      </c>
      <c r="H10" s="137"/>
      <c r="I10" s="137"/>
      <c r="J10" s="137"/>
      <c r="K10" s="172"/>
    </row>
    <row r="11" spans="1:11">
      <c r="A11" s="128" t="s">
        <v>214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8"/>
    </row>
    <row r="12" spans="1:11">
      <c r="A12" s="103" t="s">
        <v>89</v>
      </c>
      <c r="B12" s="124" t="s">
        <v>85</v>
      </c>
      <c r="C12" s="124" t="s">
        <v>86</v>
      </c>
      <c r="D12" s="125"/>
      <c r="E12" s="105" t="s">
        <v>87</v>
      </c>
      <c r="F12" s="124" t="s">
        <v>85</v>
      </c>
      <c r="G12" s="124" t="s">
        <v>86</v>
      </c>
      <c r="H12" s="124"/>
      <c r="I12" s="105" t="s">
        <v>323</v>
      </c>
      <c r="J12" s="124" t="s">
        <v>85</v>
      </c>
      <c r="K12" s="164" t="s">
        <v>86</v>
      </c>
    </row>
    <row r="13" spans="1:11">
      <c r="A13" s="103" t="s">
        <v>92</v>
      </c>
      <c r="B13" s="124" t="s">
        <v>85</v>
      </c>
      <c r="C13" s="124" t="s">
        <v>86</v>
      </c>
      <c r="D13" s="125"/>
      <c r="E13" s="105" t="s">
        <v>97</v>
      </c>
      <c r="F13" s="124" t="s">
        <v>85</v>
      </c>
      <c r="G13" s="124" t="s">
        <v>86</v>
      </c>
      <c r="H13" s="124"/>
      <c r="I13" s="105" t="s">
        <v>324</v>
      </c>
      <c r="J13" s="124" t="s">
        <v>85</v>
      </c>
      <c r="K13" s="164" t="s">
        <v>86</v>
      </c>
    </row>
    <row r="14" ht="15" spans="1:11">
      <c r="A14" s="112" t="s">
        <v>325</v>
      </c>
      <c r="B14" s="130" t="s">
        <v>85</v>
      </c>
      <c r="C14" s="130" t="s">
        <v>86</v>
      </c>
      <c r="D14" s="115"/>
      <c r="E14" s="114" t="s">
        <v>326</v>
      </c>
      <c r="F14" s="130" t="s">
        <v>85</v>
      </c>
      <c r="G14" s="130" t="s">
        <v>86</v>
      </c>
      <c r="H14" s="130"/>
      <c r="I14" s="114" t="s">
        <v>327</v>
      </c>
      <c r="J14" s="130" t="s">
        <v>85</v>
      </c>
      <c r="K14" s="165" t="s">
        <v>86</v>
      </c>
    </row>
    <row r="15" ht="15" spans="1:11">
      <c r="A15" s="118" t="s">
        <v>201</v>
      </c>
      <c r="B15" s="131" t="s">
        <v>319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pans="1:11">
      <c r="A16" s="96" t="s">
        <v>328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9"/>
    </row>
    <row r="17" spans="1:11">
      <c r="A17" s="109" t="s">
        <v>329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70"/>
    </row>
    <row r="18" spans="1:11">
      <c r="A18" s="109" t="s">
        <v>330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70"/>
    </row>
    <row r="19" spans="1:11">
      <c r="A19" s="134" t="s">
        <v>352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1"/>
    </row>
    <row r="20" spans="1:11">
      <c r="A20" s="136" t="s">
        <v>353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72"/>
    </row>
    <row r="21" spans="1:11">
      <c r="A21" s="136" t="s">
        <v>354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72"/>
    </row>
    <row r="22" spans="1:11">
      <c r="A22" s="136" t="s">
        <v>355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72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73"/>
    </row>
    <row r="24" spans="1:11">
      <c r="A24" s="109" t="s">
        <v>126</v>
      </c>
      <c r="B24" s="111"/>
      <c r="C24" s="124" t="s">
        <v>65</v>
      </c>
      <c r="D24" s="124" t="s">
        <v>66</v>
      </c>
      <c r="E24" s="108"/>
      <c r="F24" s="108"/>
      <c r="G24" s="108"/>
      <c r="H24" s="108"/>
      <c r="I24" s="108"/>
      <c r="J24" s="108"/>
      <c r="K24" s="163"/>
    </row>
    <row r="25" ht="15" spans="1:11">
      <c r="A25" s="141" t="s">
        <v>332</v>
      </c>
      <c r="B25" s="142" t="s">
        <v>319</v>
      </c>
      <c r="C25" s="142"/>
      <c r="D25" s="142"/>
      <c r="E25" s="142"/>
      <c r="F25" s="142"/>
      <c r="G25" s="142"/>
      <c r="H25" s="142"/>
      <c r="I25" s="142"/>
      <c r="J25" s="142"/>
      <c r="K25" s="183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333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6"/>
    </row>
    <row r="28" spans="1:11">
      <c r="A28" s="146" t="s">
        <v>356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5"/>
    </row>
    <row r="29" spans="1:11">
      <c r="A29" s="146" t="s">
        <v>357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5"/>
    </row>
    <row r="30" spans="1:11">
      <c r="A30" s="146" t="s">
        <v>358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5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6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6"/>
    </row>
    <row r="33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6"/>
    </row>
    <row r="34" spans="1:11">
      <c r="A34" s="138"/>
      <c r="B34" s="127"/>
      <c r="C34" s="127"/>
      <c r="D34" s="127"/>
      <c r="E34" s="127"/>
      <c r="F34" s="127"/>
      <c r="G34" s="127"/>
      <c r="H34" s="127"/>
      <c r="I34" s="127"/>
      <c r="J34" s="127"/>
      <c r="K34" s="167"/>
    </row>
    <row r="35" spans="1:11">
      <c r="A35" s="150"/>
      <c r="B35" s="127"/>
      <c r="C35" s="127"/>
      <c r="D35" s="127"/>
      <c r="E35" s="127"/>
      <c r="F35" s="127"/>
      <c r="G35" s="127"/>
      <c r="H35" s="127"/>
      <c r="I35" s="127"/>
      <c r="J35" s="127"/>
      <c r="K35" s="167"/>
    </row>
    <row r="36" ht="15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7"/>
    </row>
    <row r="37" spans="1:11">
      <c r="A37" s="153" t="s">
        <v>337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8"/>
    </row>
    <row r="38" spans="1:11">
      <c r="A38" s="109" t="s">
        <v>338</v>
      </c>
      <c r="B38" s="111"/>
      <c r="C38" s="111"/>
      <c r="D38" s="108" t="s">
        <v>339</v>
      </c>
      <c r="E38" s="108"/>
      <c r="F38" s="155" t="s">
        <v>340</v>
      </c>
      <c r="G38" s="156"/>
      <c r="H38" s="111" t="s">
        <v>341</v>
      </c>
      <c r="I38" s="111"/>
      <c r="J38" s="111" t="s">
        <v>342</v>
      </c>
      <c r="K38" s="170"/>
    </row>
    <row r="39" spans="1:11">
      <c r="A39" s="109" t="s">
        <v>201</v>
      </c>
      <c r="B39" s="157" t="s">
        <v>359</v>
      </c>
      <c r="C39" s="157"/>
      <c r="D39" s="157"/>
      <c r="E39" s="157"/>
      <c r="F39" s="157"/>
      <c r="G39" s="157"/>
      <c r="H39" s="157"/>
      <c r="I39" s="157"/>
      <c r="J39" s="157"/>
      <c r="K39" s="179"/>
    </row>
    <row r="40" spans="1:11">
      <c r="A40" s="109"/>
      <c r="B40" s="111"/>
      <c r="C40" s="111"/>
      <c r="D40" s="111"/>
      <c r="E40" s="111"/>
      <c r="F40" s="111"/>
      <c r="G40" s="111"/>
      <c r="H40" s="111"/>
      <c r="I40" s="111"/>
      <c r="J40" s="111"/>
      <c r="K40" s="170"/>
    </row>
    <row r="41" spans="1:11">
      <c r="A41" s="109"/>
      <c r="B41" s="111"/>
      <c r="C41" s="111"/>
      <c r="D41" s="111"/>
      <c r="E41" s="111"/>
      <c r="F41" s="111"/>
      <c r="G41" s="111"/>
      <c r="H41" s="111"/>
      <c r="I41" s="111"/>
      <c r="J41" s="111"/>
      <c r="K41" s="170"/>
    </row>
    <row r="42" ht="15" spans="1:11">
      <c r="A42" s="112" t="s">
        <v>145</v>
      </c>
      <c r="B42" s="116" t="s">
        <v>344</v>
      </c>
      <c r="C42" s="116"/>
      <c r="D42" s="114" t="s">
        <v>345</v>
      </c>
      <c r="E42" s="158" t="s">
        <v>360</v>
      </c>
      <c r="F42" s="114" t="s">
        <v>149</v>
      </c>
      <c r="G42" s="159">
        <v>45724</v>
      </c>
      <c r="H42" s="160" t="s">
        <v>150</v>
      </c>
      <c r="I42" s="160"/>
      <c r="J42" s="116" t="s">
        <v>360</v>
      </c>
      <c r="K42" s="18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18"/>
  <sheetViews>
    <sheetView zoomScale="80" zoomScaleNormal="80" workbookViewId="0">
      <selection activeCell="J15" sqref="J14:O15"/>
    </sheetView>
  </sheetViews>
  <sheetFormatPr defaultColWidth="9" defaultRowHeight="26" customHeight="1"/>
  <cols>
    <col min="1" max="1" width="17.1666666666667" style="67" customWidth="1"/>
    <col min="2" max="8" width="9.33333333333333" style="67" customWidth="1"/>
    <col min="9" max="9" width="1.33333333333333" style="67" customWidth="1"/>
    <col min="10" max="10" width="16.5" style="68" customWidth="1"/>
    <col min="11" max="11" width="17" style="68" customWidth="1"/>
    <col min="12" max="12" width="18.5" style="67" customWidth="1"/>
    <col min="13" max="13" width="16.6666666666667" style="67" customWidth="1"/>
    <col min="14" max="15" width="14.1666666666667" style="67" customWidth="1"/>
    <col min="16" max="16384" width="9" style="67"/>
  </cols>
  <sheetData>
    <row r="1" s="67" customFormat="1" ht="19.5" customHeight="1" spans="1:15">
      <c r="A1" s="69" t="s">
        <v>154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="67" customFormat="1" ht="19.5" customHeight="1" spans="1:15">
      <c r="A2" s="71" t="s">
        <v>61</v>
      </c>
      <c r="B2" s="72" t="s">
        <v>155</v>
      </c>
      <c r="C2" s="72"/>
      <c r="D2" s="73" t="s">
        <v>67</v>
      </c>
      <c r="E2" s="73"/>
      <c r="F2" s="72" t="s">
        <v>156</v>
      </c>
      <c r="G2" s="72"/>
      <c r="H2" s="72"/>
      <c r="I2" s="86"/>
      <c r="J2" s="87" t="s">
        <v>57</v>
      </c>
      <c r="K2" s="72" t="s">
        <v>57</v>
      </c>
      <c r="L2" s="72"/>
      <c r="M2" s="72"/>
      <c r="N2" s="72"/>
      <c r="O2" s="72"/>
    </row>
    <row r="3" s="67" customFormat="1" ht="19.5" customHeight="1" spans="1:15">
      <c r="A3" s="74" t="s">
        <v>157</v>
      </c>
      <c r="B3" s="75" t="s">
        <v>158</v>
      </c>
      <c r="C3" s="75"/>
      <c r="D3" s="75"/>
      <c r="E3" s="75"/>
      <c r="F3" s="75"/>
      <c r="G3" s="75"/>
      <c r="H3" s="75"/>
      <c r="I3" s="86"/>
      <c r="J3" s="74" t="s">
        <v>159</v>
      </c>
      <c r="K3" s="74"/>
      <c r="L3" s="74"/>
      <c r="M3" s="74"/>
      <c r="N3" s="74"/>
      <c r="O3" s="74"/>
    </row>
    <row r="4" s="67" customFormat="1" ht="19.5" customHeight="1" spans="1:15">
      <c r="A4" s="74"/>
      <c r="B4" s="76" t="s">
        <v>160</v>
      </c>
      <c r="C4" s="77" t="s">
        <v>161</v>
      </c>
      <c r="D4" s="77" t="s">
        <v>162</v>
      </c>
      <c r="E4" s="77" t="s">
        <v>163</v>
      </c>
      <c r="F4" s="77" t="s">
        <v>164</v>
      </c>
      <c r="G4" s="77" t="s">
        <v>165</v>
      </c>
      <c r="H4" s="77" t="s">
        <v>166</v>
      </c>
      <c r="I4" s="86"/>
      <c r="J4" s="74" t="s">
        <v>160</v>
      </c>
      <c r="K4" s="74" t="s">
        <v>161</v>
      </c>
      <c r="L4" s="74" t="s">
        <v>162</v>
      </c>
      <c r="M4" s="74" t="s">
        <v>163</v>
      </c>
      <c r="N4" s="74" t="s">
        <v>164</v>
      </c>
      <c r="O4" s="74" t="s">
        <v>165</v>
      </c>
    </row>
    <row r="5" s="67" customFormat="1" ht="19.5" customHeight="1" spans="1:15">
      <c r="A5" s="74"/>
      <c r="B5" s="76" t="s">
        <v>167</v>
      </c>
      <c r="C5" s="77" t="s">
        <v>168</v>
      </c>
      <c r="D5" s="77" t="s">
        <v>169</v>
      </c>
      <c r="E5" s="77" t="s">
        <v>170</v>
      </c>
      <c r="F5" s="77" t="s">
        <v>171</v>
      </c>
      <c r="G5" s="77" t="s">
        <v>172</v>
      </c>
      <c r="H5" s="77" t="s">
        <v>173</v>
      </c>
      <c r="I5" s="86"/>
      <c r="J5" s="88" t="s">
        <v>361</v>
      </c>
      <c r="K5" s="88" t="s">
        <v>362</v>
      </c>
      <c r="L5" s="88" t="s">
        <v>363</v>
      </c>
      <c r="M5" s="88" t="s">
        <v>364</v>
      </c>
      <c r="N5" s="88" t="s">
        <v>365</v>
      </c>
      <c r="O5" s="88" t="s">
        <v>365</v>
      </c>
    </row>
    <row r="6" s="67" customFormat="1" ht="19.5" customHeight="1" spans="1:15">
      <c r="A6" s="78" t="s">
        <v>176</v>
      </c>
      <c r="B6" s="79">
        <f>C6-1</f>
        <v>65</v>
      </c>
      <c r="C6" s="79">
        <f>D6-2</f>
        <v>66</v>
      </c>
      <c r="D6" s="79">
        <v>68</v>
      </c>
      <c r="E6" s="79">
        <f>D6+2</f>
        <v>70</v>
      </c>
      <c r="F6" s="79">
        <f>E6+2</f>
        <v>72</v>
      </c>
      <c r="G6" s="79">
        <f>F6+1</f>
        <v>73</v>
      </c>
      <c r="H6" s="79">
        <f>G6+1</f>
        <v>74</v>
      </c>
      <c r="I6" s="86"/>
      <c r="J6" s="89" t="s">
        <v>366</v>
      </c>
      <c r="K6" s="89" t="s">
        <v>367</v>
      </c>
      <c r="L6" s="89" t="s">
        <v>368</v>
      </c>
      <c r="M6" s="89" t="s">
        <v>369</v>
      </c>
      <c r="N6" s="89" t="s">
        <v>269</v>
      </c>
      <c r="O6" s="89" t="s">
        <v>267</v>
      </c>
    </row>
    <row r="7" s="67" customFormat="1" ht="19.5" customHeight="1" spans="1:15">
      <c r="A7" s="77" t="s">
        <v>179</v>
      </c>
      <c r="B7" s="79">
        <f>C7-4</f>
        <v>100</v>
      </c>
      <c r="C7" s="79">
        <f>D7-4</f>
        <v>104</v>
      </c>
      <c r="D7" s="79">
        <v>108</v>
      </c>
      <c r="E7" s="79">
        <f>D7+4</f>
        <v>112</v>
      </c>
      <c r="F7" s="79">
        <f>E7+4</f>
        <v>116</v>
      </c>
      <c r="G7" s="79">
        <f>F7+6</f>
        <v>122</v>
      </c>
      <c r="H7" s="79">
        <f>G7+6</f>
        <v>128</v>
      </c>
      <c r="I7" s="86"/>
      <c r="J7" s="89" t="s">
        <v>264</v>
      </c>
      <c r="K7" s="89" t="s">
        <v>370</v>
      </c>
      <c r="L7" s="89" t="s">
        <v>264</v>
      </c>
      <c r="M7" s="89" t="s">
        <v>259</v>
      </c>
      <c r="N7" s="89" t="s">
        <v>371</v>
      </c>
      <c r="O7" s="89" t="s">
        <v>371</v>
      </c>
    </row>
    <row r="8" s="67" customFormat="1" ht="19.5" customHeight="1" spans="1:15">
      <c r="A8" s="77" t="s">
        <v>182</v>
      </c>
      <c r="B8" s="79">
        <f>C8-4</f>
        <v>98</v>
      </c>
      <c r="C8" s="79">
        <f>D8-4</f>
        <v>102</v>
      </c>
      <c r="D8" s="79" t="s">
        <v>183</v>
      </c>
      <c r="E8" s="79">
        <f>D8+4</f>
        <v>110</v>
      </c>
      <c r="F8" s="79">
        <f>E8+5</f>
        <v>115</v>
      </c>
      <c r="G8" s="79">
        <f>F8+6</f>
        <v>121</v>
      </c>
      <c r="H8" s="79">
        <f>G8+7</f>
        <v>128</v>
      </c>
      <c r="I8" s="86"/>
      <c r="J8" s="89" t="s">
        <v>259</v>
      </c>
      <c r="K8" s="89" t="s">
        <v>264</v>
      </c>
      <c r="L8" s="89" t="s">
        <v>259</v>
      </c>
      <c r="M8" s="89" t="s">
        <v>372</v>
      </c>
      <c r="N8" s="89" t="s">
        <v>373</v>
      </c>
      <c r="O8" s="89" t="s">
        <v>374</v>
      </c>
    </row>
    <row r="9" s="67" customFormat="1" ht="19.5" customHeight="1" spans="1:15">
      <c r="A9" s="77" t="s">
        <v>185</v>
      </c>
      <c r="B9" s="79">
        <f>C9-1.2</f>
        <v>43.1</v>
      </c>
      <c r="C9" s="79">
        <f>D9-1.2</f>
        <v>44.3</v>
      </c>
      <c r="D9" s="79" t="s">
        <v>186</v>
      </c>
      <c r="E9" s="79">
        <f>D9+1.2</f>
        <v>46.7</v>
      </c>
      <c r="F9" s="79">
        <f>E9+1.2</f>
        <v>47.9</v>
      </c>
      <c r="G9" s="79">
        <f>F9+1.4</f>
        <v>49.3</v>
      </c>
      <c r="H9" s="79">
        <f>G9+1.4</f>
        <v>50.7</v>
      </c>
      <c r="I9" s="86"/>
      <c r="J9" s="89" t="s">
        <v>375</v>
      </c>
      <c r="K9" s="89" t="s">
        <v>376</v>
      </c>
      <c r="L9" s="89" t="s">
        <v>272</v>
      </c>
      <c r="M9" s="89" t="s">
        <v>377</v>
      </c>
      <c r="N9" s="89" t="s">
        <v>378</v>
      </c>
      <c r="O9" s="89" t="s">
        <v>379</v>
      </c>
    </row>
    <row r="10" s="67" customFormat="1" ht="19.5" customHeight="1" spans="1:15">
      <c r="A10" s="77" t="s">
        <v>188</v>
      </c>
      <c r="B10" s="79">
        <v>20.5</v>
      </c>
      <c r="C10" s="79">
        <v>21</v>
      </c>
      <c r="D10" s="79">
        <v>21.5</v>
      </c>
      <c r="E10" s="79">
        <v>22</v>
      </c>
      <c r="F10" s="79">
        <v>22.5</v>
      </c>
      <c r="G10" s="79">
        <v>23</v>
      </c>
      <c r="H10" s="79">
        <v>23.5</v>
      </c>
      <c r="I10" s="86"/>
      <c r="J10" s="89" t="s">
        <v>272</v>
      </c>
      <c r="K10" s="89" t="s">
        <v>272</v>
      </c>
      <c r="L10" s="89" t="s">
        <v>269</v>
      </c>
      <c r="M10" s="89" t="s">
        <v>269</v>
      </c>
      <c r="N10" s="89" t="s">
        <v>286</v>
      </c>
      <c r="O10" s="89" t="s">
        <v>269</v>
      </c>
    </row>
    <row r="11" s="67" customFormat="1" ht="19.5" customHeight="1" spans="1:15">
      <c r="A11" s="77" t="s">
        <v>191</v>
      </c>
      <c r="B11" s="79">
        <f>C11-0.7</f>
        <v>18.1</v>
      </c>
      <c r="C11" s="79">
        <f>D11-0.7</f>
        <v>18.8</v>
      </c>
      <c r="D11" s="79" t="s">
        <v>192</v>
      </c>
      <c r="E11" s="79">
        <f>D11+0.7</f>
        <v>20.2</v>
      </c>
      <c r="F11" s="79">
        <f>E11+0.7</f>
        <v>20.9</v>
      </c>
      <c r="G11" s="79">
        <f>F11+0.95</f>
        <v>21.85</v>
      </c>
      <c r="H11" s="79">
        <f>G11+0.95</f>
        <v>22.8</v>
      </c>
      <c r="I11" s="86"/>
      <c r="J11" s="89" t="s">
        <v>380</v>
      </c>
      <c r="K11" s="89" t="s">
        <v>381</v>
      </c>
      <c r="L11" s="89" t="s">
        <v>286</v>
      </c>
      <c r="M11" s="89" t="s">
        <v>273</v>
      </c>
      <c r="N11" s="89" t="s">
        <v>269</v>
      </c>
      <c r="O11" s="89" t="s">
        <v>382</v>
      </c>
    </row>
    <row r="12" s="67" customFormat="1" ht="19.5" customHeight="1" spans="1:15">
      <c r="A12" s="80" t="s">
        <v>195</v>
      </c>
      <c r="B12" s="81">
        <f>C12-0.4</f>
        <v>17.2</v>
      </c>
      <c r="C12" s="81">
        <f>D12-0.4</f>
        <v>17.6</v>
      </c>
      <c r="D12" s="81">
        <v>18</v>
      </c>
      <c r="E12" s="81">
        <f>D12+0.4</f>
        <v>18.4</v>
      </c>
      <c r="F12" s="81">
        <f>E12+0.4</f>
        <v>18.8</v>
      </c>
      <c r="G12" s="81">
        <f>F12+0.6</f>
        <v>19.4</v>
      </c>
      <c r="H12" s="81">
        <f>G12+0.6</f>
        <v>20</v>
      </c>
      <c r="I12" s="86"/>
      <c r="J12" s="89" t="s">
        <v>269</v>
      </c>
      <c r="K12" s="89" t="s">
        <v>383</v>
      </c>
      <c r="L12" s="89" t="s">
        <v>269</v>
      </c>
      <c r="M12" s="89" t="s">
        <v>269</v>
      </c>
      <c r="N12" s="89" t="s">
        <v>269</v>
      </c>
      <c r="O12" s="89" t="s">
        <v>269</v>
      </c>
    </row>
    <row r="13" s="67" customFormat="1" ht="19.5" customHeight="1" spans="1:15">
      <c r="A13" s="82" t="s">
        <v>197</v>
      </c>
      <c r="B13" s="83">
        <f>C13-0.4</f>
        <v>18.7</v>
      </c>
      <c r="C13" s="83">
        <f>D13-0.4</f>
        <v>19.1</v>
      </c>
      <c r="D13" s="83">
        <v>19.5</v>
      </c>
      <c r="E13" s="83">
        <f>D13+0.4</f>
        <v>19.9</v>
      </c>
      <c r="F13" s="83">
        <f>E13+0.4</f>
        <v>20.3</v>
      </c>
      <c r="G13" s="83">
        <f>F13+0.6</f>
        <v>20.9</v>
      </c>
      <c r="H13" s="83">
        <f>G13+0.6</f>
        <v>21.5</v>
      </c>
      <c r="I13" s="86"/>
      <c r="J13" s="89" t="s">
        <v>377</v>
      </c>
      <c r="K13" s="89" t="s">
        <v>384</v>
      </c>
      <c r="L13" s="89" t="s">
        <v>269</v>
      </c>
      <c r="M13" s="89" t="s">
        <v>269</v>
      </c>
      <c r="N13" s="89" t="s">
        <v>286</v>
      </c>
      <c r="O13" s="89" t="s">
        <v>269</v>
      </c>
    </row>
    <row r="14" s="67" customFormat="1" ht="19.5" customHeight="1" spans="1:15">
      <c r="A14" s="82" t="s">
        <v>198</v>
      </c>
      <c r="B14" s="83">
        <f>C14-0.2</f>
        <v>10.6</v>
      </c>
      <c r="C14" s="83">
        <f>D14-0.2</f>
        <v>10.8</v>
      </c>
      <c r="D14" s="83">
        <v>11</v>
      </c>
      <c r="E14" s="83">
        <f>D14+0.2</f>
        <v>11.2</v>
      </c>
      <c r="F14" s="83">
        <f>E14+0.2</f>
        <v>11.4</v>
      </c>
      <c r="G14" s="83">
        <f>F14+0.25</f>
        <v>11.65</v>
      </c>
      <c r="H14" s="83">
        <f>G14+0.25</f>
        <v>11.9</v>
      </c>
      <c r="I14" s="86"/>
      <c r="J14" s="89"/>
      <c r="K14" s="89"/>
      <c r="L14" s="89"/>
      <c r="M14" s="89"/>
      <c r="N14" s="89"/>
      <c r="O14" s="89"/>
    </row>
    <row r="15" s="67" customFormat="1" ht="19.5" customHeight="1" spans="1:15">
      <c r="A15" s="77" t="s">
        <v>199</v>
      </c>
      <c r="B15" s="83">
        <f>C15</f>
        <v>2</v>
      </c>
      <c r="C15" s="83">
        <f>D15</f>
        <v>2</v>
      </c>
      <c r="D15" s="83">
        <v>2</v>
      </c>
      <c r="E15" s="83">
        <f t="shared" ref="E15:H15" si="0">D15</f>
        <v>2</v>
      </c>
      <c r="F15" s="83">
        <f t="shared" si="0"/>
        <v>2</v>
      </c>
      <c r="G15" s="83">
        <f t="shared" si="0"/>
        <v>2</v>
      </c>
      <c r="H15" s="83">
        <f t="shared" si="0"/>
        <v>2</v>
      </c>
      <c r="I15" s="86"/>
      <c r="J15" s="89"/>
      <c r="K15" s="89"/>
      <c r="L15" s="89"/>
      <c r="M15" s="89"/>
      <c r="N15" s="89"/>
      <c r="O15" s="89"/>
    </row>
    <row r="16" s="67" customFormat="1" ht="14.25" spans="1:15">
      <c r="A16" s="84" t="s">
        <v>201</v>
      </c>
      <c r="D16" s="85"/>
      <c r="E16" s="85"/>
      <c r="F16" s="85"/>
      <c r="G16" s="85"/>
      <c r="H16" s="85"/>
      <c r="I16" s="85"/>
      <c r="J16" s="90"/>
      <c r="K16" s="90"/>
      <c r="L16" s="85"/>
      <c r="M16" s="85"/>
      <c r="N16" s="85"/>
      <c r="O16" s="85"/>
    </row>
    <row r="17" s="67" customFormat="1" ht="14.25" spans="1:15">
      <c r="A17" s="67" t="s">
        <v>202</v>
      </c>
      <c r="D17" s="85"/>
      <c r="E17" s="85"/>
      <c r="F17" s="85"/>
      <c r="G17" s="85"/>
      <c r="H17" s="85"/>
      <c r="I17" s="85"/>
      <c r="J17" s="90"/>
      <c r="K17" s="90"/>
      <c r="L17" s="85"/>
      <c r="M17" s="85"/>
      <c r="N17" s="85"/>
      <c r="O17" s="85"/>
    </row>
    <row r="18" s="67" customFormat="1" ht="14.25" spans="1:15">
      <c r="A18" s="85"/>
      <c r="B18" s="85"/>
      <c r="C18" s="85"/>
      <c r="D18" s="85"/>
      <c r="E18" s="85"/>
      <c r="F18" s="85"/>
      <c r="G18" s="85"/>
      <c r="H18" s="85"/>
      <c r="I18" s="85"/>
      <c r="J18" s="91" t="s">
        <v>385</v>
      </c>
      <c r="K18" s="91"/>
      <c r="L18" s="84" t="s">
        <v>204</v>
      </c>
      <c r="M18" s="84"/>
      <c r="N18" s="84" t="s">
        <v>205</v>
      </c>
      <c r="O18" s="84"/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尾期 2</vt:lpstr>
      <vt:lpstr>验货尺寸表 2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2026-01-28T09:05:52Z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