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56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<sst xmlns="http://schemas.openxmlformats.org/spreadsheetml/2006/main" count="816" uniqueCount="334">
  <si>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</si>
  <si>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</si>
  <si>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</si>
  <si>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</si>
  <si>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</si>
  <si>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</si>
  <si>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</si>
  <si>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</si>
  <si>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</si>
  <si>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</si>
  <si>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</si>
  <si>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</si>
  <si>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</si>
  <si>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</si>
  <si>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</si>
  <si>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</si>
  <si>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</si>
  <si>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</si>
  <si>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</si>
  <si>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</si>
  <si>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</si>
  <si>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</si>
  <si>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</si>
  <si>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</si>
  <si>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</si>
  <si>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</si>
  <si>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</si>
  <si>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</si>
  <si>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</si>
  <si>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</si>
  <si>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</si>
  <si>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</si>
  <si>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</si>
  <si>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</si>
  <si>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</si>
  <si>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</si>
  <si>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</si>
  <si>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</si>
  <si>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</si>
  <si>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</si>
  <si>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</si>
  <si>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</si>
  <si>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</si>
  <si>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</si>
  <si>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</si>
  <si>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</si>
  <si>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</si>
  <si>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</si>
  <si>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</si>
  <si>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</si>
  <si>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</si>
  <si>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</si>
  <si>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</si>
  <si>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</si>
  <si>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</si>
  <si>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</si>
  <si>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</si>
  <si>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</si>
  <si>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</t>
  </si>
  <si>
    <t>订单基础信息</t>
  </si>
  <si>
    <t>生产•出货进度</t>
  </si>
  <si>
    <t>指示•确认资料</t>
  </si>
  <si>
    <t>款号</t>
  </si>
  <si>
    <t>TAEEAO81507</t>
  </si>
  <si>
    <t>合同交期</t>
  </si>
  <si>
    <t>产前确认样</t>
  </si>
  <si>
    <t>有</t>
  </si>
  <si>
    <t>无</t>
  </si>
  <si>
    <t>品名</t>
  </si>
  <si>
    <t>男式立领外套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</si>
  <si>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</si>
  <si>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</si>
  <si>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</si>
  <si>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</si>
  <si>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</si>
  <si>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</si>
  <si>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</si>
  <si>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</si>
  <si>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</si>
  <si>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</si>
  <si>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</si>
  <si>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</si>
  <si>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</si>
  <si>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</si>
  <si>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</si>
  <si>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</si>
  <si>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</si>
  <si>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</si>
  <si>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</si>
  <si>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</si>
  <si>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</si>
  <si>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</si>
  <si>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</si>
  <si>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</si>
  <si>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</si>
  <si>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</si>
  <si>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</si>
  <si>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</si>
  <si>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</si>
  <si>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</si>
  <si>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</si>
  <si>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</si>
  <si>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</si>
  <si>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</si>
  <si>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</si>
  <si>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</si>
  <si>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</si>
  <si>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</si>
  <si>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</si>
  <si>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</si>
  <si>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</si>
  <si>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</si>
  <si>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</si>
  <si>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</si>
  <si>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</si>
  <si>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</si>
  <si>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</si>
  <si>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</si>
  <si>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</si>
  <si>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</si>
  <si>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</si>
  <si>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</si>
  <si>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</si>
  <si>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</si>
  <si>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</si>
  <si>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</si>
  <si>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</si>
  <si>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</si>
  <si>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1后片拼接吃驺</t>
  </si>
  <si>
    <t>2门襟压0.1线宽窄不一致、门襟拉链不可起浪</t>
  </si>
  <si>
    <t>3后片拼接吃驺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</si>
  <si>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</si>
  <si>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</si>
  <si>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</si>
  <si>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</si>
  <si>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</si>
  <si>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</si>
  <si>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</si>
  <si>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</si>
  <si>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</si>
  <si>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</si>
  <si>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</si>
  <si>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</si>
  <si>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</si>
  <si>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</si>
  <si>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</si>
  <si>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</si>
  <si>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</si>
  <si>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</si>
  <si>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</si>
  <si>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</si>
  <si>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</si>
  <si>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</si>
  <si>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</si>
  <si>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1.注意脏污。</t>
  </si>
  <si>
    <t>【整改的严重缺陷及整改复核时间】</t>
  </si>
  <si>
    <t>杨金铃</t>
  </si>
  <si>
    <t>QC出货报告书</t>
  </si>
  <si>
    <t>产品名称</t>
  </si>
  <si>
    <t>合同日期</t>
  </si>
  <si>
    <t>2026/1/29.2-26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</si>
  <si>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</si>
  <si>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</si>
  <si>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</si>
  <si>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</si>
  <si>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</si>
  <si>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</si>
  <si>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</si>
  <si>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</si>
  <si>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</si>
  <si>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</si>
  <si>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</si>
  <si>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</si>
  <si>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</si>
  <si>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</si>
  <si>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</si>
  <si>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</si>
  <si>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</si>
  <si>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</si>
  <si>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</si>
  <si>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</si>
  <si>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</si>
  <si>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</si>
  <si>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</si>
  <si>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</si>
  <si>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</si>
  <si>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</si>
  <si>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</si>
  <si>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</si>
  <si>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</si>
  <si>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</si>
  <si>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</si>
  <si>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</si>
  <si>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</si>
  <si>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</si>
  <si>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黑色264.357.249.253.361.206.</t>
  </si>
  <si>
    <t>地茶色406.402.406.449.1.</t>
  </si>
  <si>
    <t>情况说明：</t>
  </si>
  <si>
    <t xml:space="preserve">【问题点描述】  </t>
  </si>
  <si>
    <t>1.下炕一件。</t>
  </si>
  <si>
    <t>2.包条毛漏1件.</t>
  </si>
  <si>
    <t>3.漏暗线。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</si>
  <si>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</si>
  <si>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</si>
  <si>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</si>
  <si>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</si>
  <si>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</si>
  <si>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</si>
  <si>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</si>
  <si>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此次出货9286件，按照探路者要求抽箱验货200件，未超标，同意出货。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</si>
  <si>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</si>
  <si>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</si>
  <si>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</si>
  <si>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</si>
  <si>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</si>
  <si>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</si>
  <si>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</si>
  <si>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</si>
  <si>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</si>
  <si>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</si>
  <si>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</si>
  <si>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</si>
  <si>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后中长（后中量）</t>
  </si>
  <si>
    <t>+0.5 +1</t>
  </si>
  <si>
    <t>0  0</t>
  </si>
  <si>
    <t>+1 +0.5</t>
  </si>
  <si>
    <t>胸围</t>
  </si>
  <si>
    <t>-1  +-0.5</t>
  </si>
  <si>
    <t>0  +1</t>
  </si>
  <si>
    <t>+0.5  0</t>
  </si>
  <si>
    <t>腰围</t>
  </si>
  <si>
    <t>+1  +1</t>
  </si>
  <si>
    <t>-0.5  -0.5</t>
  </si>
  <si>
    <t>摆围（下摆后点到前点直量）</t>
  </si>
  <si>
    <t>肩宽（颈后中到肩点）</t>
  </si>
  <si>
    <t>肩点袖长（肩点到袖口）</t>
  </si>
  <si>
    <t>袖肥/2（参考值见注解）
（L肩点至14.5cm处）</t>
  </si>
  <si>
    <t>袖肘围/2（L肩点至31cm处）</t>
  </si>
  <si>
    <t>袖口围/2（拉量）</t>
  </si>
  <si>
    <t>袖口围/2（平量）</t>
  </si>
  <si>
    <t>11.5</t>
  </si>
  <si>
    <t>前领高</t>
  </si>
  <si>
    <t>后领高</t>
  </si>
  <si>
    <t>上领围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</si>
  <si>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</si>
  <si>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</si>
  <si>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</si>
  <si>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</si>
  <si>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</si>
  <si>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</si>
  <si>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</si>
  <si>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</si>
  <si>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</si>
  <si>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</si>
  <si>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</si>
  <si>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</si>
  <si>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</si>
  <si>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</si>
  <si>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</si>
  <si>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</si>
  <si>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</si>
  <si>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1101*</t>
  </si>
  <si>
    <t>FW09610</t>
  </si>
  <si>
    <t>19SS黑色/E77//</t>
  </si>
  <si>
    <t>TAEEAO81507.TAEEAO82508</t>
  </si>
  <si>
    <t>台花</t>
  </si>
  <si>
    <t>YES</t>
  </si>
  <si>
    <t>22SS卡其/M53//</t>
  </si>
  <si>
    <t>26SS烟粉紫/R394//</t>
  </si>
  <si>
    <t>TAEEAO82508</t>
  </si>
  <si>
    <t>制表时间：2025-11-15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</si>
  <si>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</si>
  <si>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</si>
  <si>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</si>
  <si>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</si>
  <si>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</si>
  <si>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</si>
  <si>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</si>
  <si>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</si>
  <si>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</si>
  <si>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</si>
  <si>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</si>
  <si>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</si>
  <si>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</si>
  <si>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</si>
  <si>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</si>
  <si>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</si>
  <si>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</si>
  <si>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</si>
  <si>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</si>
  <si>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</si>
  <si>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</si>
  <si>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</si>
  <si>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</si>
  <si>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</si>
  <si>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</si>
  <si>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</si>
  <si>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</si>
  <si>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</si>
  <si>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</si>
  <si>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</si>
  <si>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</si>
  <si>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</si>
  <si>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</si>
  <si>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</si>
  <si>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</si>
  <si>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</si>
  <si>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</si>
  <si>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</si>
  <si>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</si>
  <si>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</si>
  <si>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</si>
  <si>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</si>
  <si>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</si>
  <si>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</si>
  <si>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</si>
  <si>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</si>
  <si>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</si>
  <si>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</si>
  <si>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</si>
  <si>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</si>
  <si>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</si>
  <si>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</si>
  <si>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</si>
  <si>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袖口</t>
  </si>
  <si>
    <t>双面胶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</si>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</sst>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9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67" applyNumberFormat="0" applyAlignment="0" applyProtection="0">
      <alignment vertical="center"/>
    </xf>
    <xf numFmtId="0" fontId="50" fillId="11" borderId="68" applyNumberFormat="0" applyAlignment="0" applyProtection="0">
      <alignment vertical="center"/>
    </xf>
    <xf numFmtId="0" fontId="51" fillId="11" borderId="67" applyNumberFormat="0" applyAlignment="0" applyProtection="0">
      <alignment vertical="center"/>
    </xf>
    <xf numFmtId="0" fontId="52" fillId="12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11" fillId="0" borderId="0">
      <alignment vertical="center"/>
    </xf>
    <xf numFmtId="0" fontId="62" fillId="0" borderId="0">
      <alignment vertical="center"/>
    </xf>
    <xf numFmtId="0" fontId="11" fillId="0" borderId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5" fillId="4" borderId="2" xfId="55" applyFont="1" applyFill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5" borderId="9" xfId="55" applyFont="1" applyFill="1" applyBorder="1" applyAlignment="1">
      <alignment horizontal="center" vertical="center" wrapText="1"/>
    </xf>
    <xf numFmtId="0" fontId="15" fillId="5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3" borderId="0" xfId="52" applyFont="1" applyFill="1"/>
    <xf numFmtId="0" fontId="18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17" fillId="3" borderId="2" xfId="52" applyFont="1" applyFill="1" applyBorder="1" applyAlignment="1">
      <alignment horizontal="center"/>
    </xf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21" fillId="3" borderId="2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wrapText="1"/>
    </xf>
    <xf numFmtId="0" fontId="17" fillId="3" borderId="5" xfId="52" applyFont="1" applyFill="1" applyBorder="1" applyAlignment="1">
      <alignment horizont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3" fillId="0" borderId="12" xfId="51" applyFont="1" applyFill="1" applyBorder="1" applyAlignment="1">
      <alignment horizontal="center" vertical="top"/>
    </xf>
    <xf numFmtId="0" fontId="24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vertical="center"/>
    </xf>
    <xf numFmtId="0" fontId="25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58" fontId="26" fillId="0" borderId="17" xfId="51" applyNumberFormat="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25" fillId="0" borderId="18" xfId="51" applyFont="1" applyBorder="1" applyAlignment="1">
      <alignment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3" xfId="51" applyFont="1" applyFill="1" applyBorder="1" applyAlignment="1">
      <alignment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vertical="center"/>
    </xf>
    <xf numFmtId="0" fontId="26" fillId="0" borderId="25" xfId="51" applyFont="1" applyFill="1" applyBorder="1" applyAlignment="1">
      <alignment horizontal="center" vertical="center"/>
    </xf>
    <xf numFmtId="0" fontId="26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 wrapText="1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11" fillId="0" borderId="20" xfId="51" applyFill="1" applyBorder="1" applyAlignment="1">
      <alignment horizontal="center" vertical="center"/>
    </xf>
    <xf numFmtId="0" fontId="11" fillId="0" borderId="21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6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11" fillId="0" borderId="0" xfId="51" applyFont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11" fillId="0" borderId="36" xfId="51" applyFont="1" applyBorder="1" applyAlignment="1">
      <alignment horizontal="center" vertical="center"/>
    </xf>
    <xf numFmtId="0" fontId="11" fillId="0" borderId="37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14" fontId="25" fillId="0" borderId="17" xfId="51" applyNumberFormat="1" applyFont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/>
    </xf>
    <xf numFmtId="0" fontId="27" fillId="0" borderId="16" xfId="51" applyFont="1" applyBorder="1" applyAlignment="1">
      <alignment vertical="center"/>
    </xf>
    <xf numFmtId="0" fontId="27" fillId="0" borderId="17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11" fillId="0" borderId="17" xfId="51" applyFont="1" applyBorder="1" applyAlignment="1">
      <alignment vertical="center"/>
    </xf>
    <xf numFmtId="0" fontId="30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21" xfId="51" applyNumberFormat="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vertical="center"/>
    </xf>
    <xf numFmtId="0" fontId="11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11" fillId="0" borderId="14" xfId="51" applyFont="1" applyBorder="1" applyAlignment="1">
      <alignment vertical="center"/>
    </xf>
    <xf numFmtId="0" fontId="27" fillId="0" borderId="14" xfId="51" applyFont="1" applyBorder="1" applyAlignment="1">
      <alignment vertical="center"/>
    </xf>
    <xf numFmtId="0" fontId="25" fillId="0" borderId="15" xfId="51" applyFont="1" applyBorder="1" applyAlignment="1">
      <alignment horizontal="left" vertical="center"/>
    </xf>
    <xf numFmtId="0" fontId="11" fillId="0" borderId="17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8" fillId="0" borderId="39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58" fontId="11" fillId="0" borderId="39" xfId="51" applyNumberFormat="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center" vertical="center"/>
    </xf>
    <xf numFmtId="0" fontId="28" fillId="0" borderId="44" xfId="5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58" fontId="28" fillId="0" borderId="39" xfId="51" applyNumberFormat="1" applyFont="1" applyBorder="1" applyAlignment="1">
      <alignment vertical="center"/>
    </xf>
    <xf numFmtId="0" fontId="11" fillId="0" borderId="39" xfId="51" applyFont="1" applyBorder="1" applyAlignment="1">
      <alignment horizontal="center" vertical="center"/>
    </xf>
    <xf numFmtId="0" fontId="11" fillId="0" borderId="40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27" fillId="0" borderId="4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7" fillId="0" borderId="43" xfId="51" applyFont="1" applyBorder="1" applyAlignment="1">
      <alignment vertical="center"/>
    </xf>
    <xf numFmtId="0" fontId="11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11" fillId="0" borderId="44" xfId="51" applyFont="1" applyBorder="1" applyAlignment="1">
      <alignment vertical="center"/>
    </xf>
    <xf numFmtId="0" fontId="27" fillId="0" borderId="44" xfId="51" applyFont="1" applyBorder="1" applyAlignment="1">
      <alignment vertical="center"/>
    </xf>
    <xf numFmtId="0" fontId="25" fillId="0" borderId="45" xfId="51" applyFont="1" applyBorder="1" applyAlignment="1">
      <alignment horizontal="left" vertical="center"/>
    </xf>
    <xf numFmtId="0" fontId="27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11" fillId="0" borderId="44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11" fillId="0" borderId="17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31" xfId="51" applyFont="1" applyBorder="1" applyAlignment="1">
      <alignment horizontal="left" vertical="center" wrapText="1"/>
    </xf>
    <xf numFmtId="0" fontId="27" fillId="0" borderId="32" xfId="51" applyFont="1" applyBorder="1" applyAlignment="1">
      <alignment horizontal="left" vertical="center" wrapText="1"/>
    </xf>
    <xf numFmtId="0" fontId="27" fillId="0" borderId="33" xfId="51" applyFont="1" applyBorder="1" applyAlignment="1">
      <alignment horizontal="left" vertical="center" wrapText="1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32" fillId="0" borderId="48" xfId="51" applyFont="1" applyBorder="1" applyAlignment="1">
      <alignment horizontal="left" vertical="center" wrapText="1"/>
    </xf>
    <xf numFmtId="0" fontId="7" fillId="4" borderId="2" xfId="0" applyFont="1" applyFill="1" applyBorder="1" applyAlignment="1"/>
    <xf numFmtId="9" fontId="25" fillId="0" borderId="17" xfId="51" applyNumberFormat="1" applyFont="1" applyBorder="1" applyAlignment="1">
      <alignment horizontal="center" vertical="center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34" fillId="0" borderId="18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3" xfId="51" applyNumberFormat="1" applyFont="1" applyBorder="1" applyAlignment="1">
      <alignment horizontal="left" vertical="center"/>
    </xf>
    <xf numFmtId="9" fontId="25" fillId="0" borderId="24" xfId="51" applyNumberFormat="1" applyFont="1" applyBorder="1" applyAlignment="1">
      <alignment horizontal="left" vertical="center"/>
    </xf>
    <xf numFmtId="9" fontId="25" fillId="0" borderId="31" xfId="51" applyNumberFormat="1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8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8" fillId="0" borderId="36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11" fillId="0" borderId="3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11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6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0" borderId="6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horizontal="center" vertical="center"/>
    </xf>
    <xf numFmtId="0" fontId="12" fillId="0" borderId="2" xfId="49" applyFont="1" applyFill="1" applyBorder="1" applyAlignment="1" quotePrefix="1">
      <alignment horizontal="center" vertical="center" wrapText="1"/>
    </xf>
    <xf numFmtId="0" fontId="15" fillId="5" borderId="9" xfId="55" applyFont="1" applyFill="1" applyBorder="1" applyAlignment="1" quotePrefix="1">
      <alignment horizontal="center" vertical="center" wrapText="1"/>
    </xf>
    <xf numFmtId="0" fontId="15" fillId="5" borderId="10" xfId="56" applyFont="1" applyFill="1" applyBorder="1" applyAlignment="1" quotePrefix="1">
      <alignment horizontal="center" vertical="top" wrapText="1"/>
    </xf>
    <xf numFmtId="0" fontId="5" fillId="4" borderId="2" xfId="55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73213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73213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6393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98399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6266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98399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6266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6266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21614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21614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46990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939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48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142875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53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142875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53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0640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285750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5908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285750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5908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29591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0640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48006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48006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6" customWidth="1"/>
    <col min="3" max="3" width="10.1696428571429" customWidth="1"/>
  </cols>
  <sheetData>
    <row r="1" ht="21" customHeight="1" spans="1:2">
      <c r="A1" s="337"/>
      <c r="B1" s="338" t="s">
        <v>0</v>
      </c>
    </row>
    <row r="2" ht="18" spans="1:2">
      <c r="A2" s="11">
        <v>1</v>
      </c>
      <c r="B2" s="339" t="s">
        <v>1</v>
      </c>
    </row>
    <row r="3" ht="18" spans="1:2">
      <c r="A3" s="11">
        <v>2</v>
      </c>
      <c r="B3" s="339" t="s">
        <v>2</v>
      </c>
    </row>
    <row r="4" ht="18" spans="1:2">
      <c r="A4" s="11">
        <v>3</v>
      </c>
      <c r="B4" s="339" t="s">
        <v>3</v>
      </c>
    </row>
    <row r="5" ht="18" spans="1:2">
      <c r="A5" s="11">
        <v>4</v>
      </c>
      <c r="B5" s="339" t="s">
        <v>4</v>
      </c>
    </row>
    <row r="6" ht="18" spans="1:2">
      <c r="A6" s="11">
        <v>5</v>
      </c>
      <c r="B6" s="339" t="s">
        <v>5</v>
      </c>
    </row>
    <row r="7" ht="18" spans="1:2">
      <c r="A7" s="11">
        <v>6</v>
      </c>
      <c r="B7" s="339" t="s">
        <v>6</v>
      </c>
    </row>
    <row r="8" s="335" customFormat="1" ht="15" customHeight="1" spans="1:2">
      <c r="A8" s="340">
        <v>7</v>
      </c>
      <c r="B8" s="341" t="s">
        <v>7</v>
      </c>
    </row>
    <row r="9" ht="19" customHeight="1" spans="1:2">
      <c r="A9" s="337"/>
      <c r="B9" s="342" t="s">
        <v>8</v>
      </c>
    </row>
    <row r="10" ht="16" customHeight="1" spans="1:2">
      <c r="A10" s="11">
        <v>1</v>
      </c>
      <c r="B10" s="343" t="s">
        <v>9</v>
      </c>
    </row>
    <row r="11" ht="18" spans="1:2">
      <c r="A11" s="11">
        <v>2</v>
      </c>
      <c r="B11" s="339" t="s">
        <v>10</v>
      </c>
    </row>
    <row r="12" ht="36" spans="1:2">
      <c r="A12" s="11">
        <v>3</v>
      </c>
      <c r="B12" s="344" t="s">
        <v>11</v>
      </c>
    </row>
    <row r="13" ht="18" spans="1:2">
      <c r="A13" s="11">
        <v>4</v>
      </c>
      <c r="B13" s="345" t="s">
        <v>12</v>
      </c>
    </row>
    <row r="14" ht="18" spans="1:2">
      <c r="A14" s="11">
        <v>5</v>
      </c>
      <c r="B14" s="345" t="s">
        <v>13</v>
      </c>
    </row>
    <row r="15" ht="18" spans="1:2">
      <c r="A15" s="11">
        <v>6</v>
      </c>
      <c r="B15" s="345" t="s">
        <v>14</v>
      </c>
    </row>
    <row r="16" ht="18" spans="1:2">
      <c r="A16" s="11">
        <v>7</v>
      </c>
      <c r="B16" s="345" t="s">
        <v>15</v>
      </c>
    </row>
    <row r="17" ht="18" spans="1:2">
      <c r="A17" s="11">
        <v>8</v>
      </c>
      <c r="B17" s="345" t="s">
        <v>16</v>
      </c>
    </row>
    <row r="18" ht="18" spans="1:2">
      <c r="A18" s="11">
        <v>9</v>
      </c>
      <c r="B18" s="339" t="s">
        <v>17</v>
      </c>
    </row>
    <row r="19" spans="1:2">
      <c r="A19" s="11"/>
      <c r="B19" s="339"/>
    </row>
    <row r="20" ht="24" spans="1:2">
      <c r="A20" s="337"/>
      <c r="B20" s="338" t="s">
        <v>18</v>
      </c>
    </row>
    <row r="21" ht="18" spans="1:2">
      <c r="A21" s="11">
        <v>1</v>
      </c>
      <c r="B21" s="346" t="s">
        <v>19</v>
      </c>
    </row>
    <row r="22" ht="18" spans="1:2">
      <c r="A22" s="11">
        <v>2</v>
      </c>
      <c r="B22" s="339" t="s">
        <v>20</v>
      </c>
    </row>
    <row r="23" ht="18" spans="1:2">
      <c r="A23" s="11">
        <v>3</v>
      </c>
      <c r="B23" s="339" t="s">
        <v>21</v>
      </c>
    </row>
    <row r="24" ht="18" spans="1:2">
      <c r="A24" s="11">
        <v>4</v>
      </c>
      <c r="B24" s="339" t="s">
        <v>22</v>
      </c>
    </row>
    <row r="25" ht="36" spans="1:2">
      <c r="A25" s="11">
        <v>5</v>
      </c>
      <c r="B25" s="345" t="s">
        <v>23</v>
      </c>
    </row>
    <row r="26" ht="18" spans="1:2">
      <c r="A26" s="11">
        <v>6</v>
      </c>
      <c r="B26" s="345" t="s">
        <v>24</v>
      </c>
    </row>
    <row r="27" customFormat="1" ht="18" spans="1:2">
      <c r="A27" s="11">
        <v>7</v>
      </c>
      <c r="B27" s="339" t="s">
        <v>25</v>
      </c>
    </row>
    <row r="28" spans="1:2">
      <c r="A28" s="11"/>
      <c r="B28" s="339"/>
    </row>
    <row r="29" ht="24" spans="1:2">
      <c r="A29" s="337"/>
      <c r="B29" s="338" t="s">
        <v>26</v>
      </c>
    </row>
    <row r="30" ht="18" spans="1:2">
      <c r="A30" s="11">
        <v>1</v>
      </c>
      <c r="B30" s="346" t="s">
        <v>27</v>
      </c>
    </row>
    <row r="31" ht="18" spans="1:2">
      <c r="A31" s="11">
        <v>2</v>
      </c>
      <c r="B31" s="339" t="s">
        <v>28</v>
      </c>
    </row>
    <row r="32" ht="18" spans="1:2">
      <c r="A32" s="11">
        <v>3</v>
      </c>
      <c r="B32" s="339" t="s">
        <v>29</v>
      </c>
    </row>
    <row r="33" ht="36" spans="1:2">
      <c r="A33" s="11">
        <v>4</v>
      </c>
      <c r="B33" s="339" t="s">
        <v>30</v>
      </c>
    </row>
    <row r="34" ht="18" spans="1:2">
      <c r="A34" s="11">
        <v>5</v>
      </c>
      <c r="B34" s="339" t="s">
        <v>31</v>
      </c>
    </row>
    <row r="35" ht="18" spans="1:2">
      <c r="A35" s="11">
        <v>6</v>
      </c>
      <c r="B35" s="339" t="s">
        <v>32</v>
      </c>
    </row>
    <row r="36" customFormat="1" ht="18" spans="1:2">
      <c r="A36" s="11">
        <v>7</v>
      </c>
      <c r="B36" s="339" t="s">
        <v>33</v>
      </c>
    </row>
    <row r="37" spans="1:2">
      <c r="A37" s="11"/>
      <c r="B37" s="339"/>
    </row>
    <row r="39" spans="1:2">
      <c r="A39" s="347" t="s">
        <v>34</v>
      </c>
      <c r="B39" s="3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0" t="s">
        <v>309</v>
      </c>
      <c r="B2" s="31" t="s">
        <v>246</v>
      </c>
      <c r="C2" s="31" t="s">
        <v>247</v>
      </c>
      <c r="D2" s="31" t="s">
        <v>248</v>
      </c>
      <c r="E2" s="31" t="s">
        <v>249</v>
      </c>
      <c r="F2" s="31" t="s">
        <v>250</v>
      </c>
      <c r="G2" s="30" t="s">
        <v>310</v>
      </c>
      <c r="H2" s="30" t="s">
        <v>311</v>
      </c>
      <c r="I2" s="30" t="s">
        <v>312</v>
      </c>
      <c r="J2" s="30" t="s">
        <v>311</v>
      </c>
      <c r="K2" s="30" t="s">
        <v>313</v>
      </c>
      <c r="L2" s="30" t="s">
        <v>311</v>
      </c>
      <c r="M2" s="31" t="s">
        <v>289</v>
      </c>
      <c r="N2" s="31" t="s">
        <v>259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2" t="s">
        <v>309</v>
      </c>
      <c r="B4" s="33" t="s">
        <v>314</v>
      </c>
      <c r="C4" s="33" t="s">
        <v>290</v>
      </c>
      <c r="D4" s="33" t="s">
        <v>248</v>
      </c>
      <c r="E4" s="31" t="s">
        <v>249</v>
      </c>
      <c r="F4" s="31" t="s">
        <v>250</v>
      </c>
      <c r="G4" s="30" t="s">
        <v>310</v>
      </c>
      <c r="H4" s="30" t="s">
        <v>311</v>
      </c>
      <c r="I4" s="30" t="s">
        <v>312</v>
      </c>
      <c r="J4" s="30" t="s">
        <v>311</v>
      </c>
      <c r="K4" s="30" t="s">
        <v>313</v>
      </c>
      <c r="L4" s="30" t="s">
        <v>311</v>
      </c>
      <c r="M4" s="31" t="s">
        <v>289</v>
      </c>
      <c r="N4" s="31" t="s">
        <v>259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8" t="s">
        <v>315</v>
      </c>
      <c r="B11" s="19"/>
      <c r="C11" s="19"/>
      <c r="D11" s="20"/>
      <c r="E11" s="21"/>
      <c r="F11" s="34"/>
      <c r="G11" s="29"/>
      <c r="H11" s="34"/>
      <c r="I11" s="18" t="s">
        <v>316</v>
      </c>
      <c r="J11" s="19"/>
      <c r="K11" s="19"/>
      <c r="L11" s="19"/>
      <c r="M11" s="19"/>
      <c r="N11" s="22"/>
    </row>
    <row r="12" spans="1:14">
      <c r="A12" s="23" t="s">
        <v>317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283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289</v>
      </c>
      <c r="L2" s="5" t="s">
        <v>259</v>
      </c>
    </row>
    <row r="3" ht="36" spans="1:12">
      <c r="A3" s="11" t="s">
        <v>291</v>
      </c>
      <c r="B3" s="12" t="s">
        <v>323</v>
      </c>
      <c r="C3" s="16" t="s">
        <v>261</v>
      </c>
      <c r="D3" s="349" t="s">
        <v>262</v>
      </c>
      <c r="E3" s="350" t="s">
        <v>263</v>
      </c>
      <c r="F3" s="14" t="s">
        <v>264</v>
      </c>
      <c r="G3" s="27" t="s">
        <v>324</v>
      </c>
      <c r="H3" s="353" t="s">
        <v>325</v>
      </c>
      <c r="I3" s="16"/>
      <c r="J3" s="16"/>
      <c r="K3" s="16"/>
      <c r="L3" s="16" t="s">
        <v>266</v>
      </c>
    </row>
    <row r="4" ht="36" spans="1:12">
      <c r="A4" s="11" t="s">
        <v>291</v>
      </c>
      <c r="B4" s="12" t="s">
        <v>323</v>
      </c>
      <c r="C4" s="16">
        <v>1123</v>
      </c>
      <c r="D4" s="349" t="s">
        <v>262</v>
      </c>
      <c r="E4" s="350" t="s">
        <v>267</v>
      </c>
      <c r="F4" s="14" t="s">
        <v>264</v>
      </c>
      <c r="G4" s="27" t="s">
        <v>324</v>
      </c>
      <c r="H4" s="353" t="s">
        <v>325</v>
      </c>
      <c r="I4" s="16"/>
      <c r="J4" s="16"/>
      <c r="K4" s="16"/>
      <c r="L4" s="16" t="s">
        <v>266</v>
      </c>
    </row>
    <row r="5" ht="36" spans="1:12">
      <c r="A5" s="11" t="s">
        <v>291</v>
      </c>
      <c r="B5" s="12" t="s">
        <v>323</v>
      </c>
      <c r="C5" s="16">
        <v>1542</v>
      </c>
      <c r="D5" s="349" t="s">
        <v>262</v>
      </c>
      <c r="E5" s="350" t="s">
        <v>268</v>
      </c>
      <c r="F5" s="17" t="s">
        <v>269</v>
      </c>
      <c r="G5" s="27" t="s">
        <v>324</v>
      </c>
      <c r="H5" s="353" t="s">
        <v>325</v>
      </c>
      <c r="I5" s="16"/>
      <c r="J5" s="16"/>
      <c r="K5" s="16"/>
      <c r="L5" s="16" t="s">
        <v>266</v>
      </c>
    </row>
    <row r="6" spans="1:12">
      <c r="A6" s="11"/>
      <c r="B6" s="12"/>
      <c r="C6" s="16"/>
      <c r="D6" s="12"/>
      <c r="E6" s="16"/>
      <c r="F6" s="17"/>
      <c r="G6" s="28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8" t="s">
        <v>270</v>
      </c>
      <c r="B11" s="19"/>
      <c r="C11" s="19"/>
      <c r="D11" s="19"/>
      <c r="E11" s="20"/>
      <c r="F11" s="21"/>
      <c r="G11" s="29"/>
      <c r="H11" s="18" t="s">
        <v>326</v>
      </c>
      <c r="I11" s="19"/>
      <c r="J11" s="19"/>
      <c r="K11" s="19"/>
      <c r="L11" s="22"/>
    </row>
    <row r="12" spans="1:12">
      <c r="A12" s="23" t="s">
        <v>327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245</v>
      </c>
      <c r="B2" s="5" t="s">
        <v>250</v>
      </c>
      <c r="C2" s="5" t="s">
        <v>290</v>
      </c>
      <c r="D2" s="5" t="s">
        <v>248</v>
      </c>
      <c r="E2" s="5" t="s">
        <v>249</v>
      </c>
      <c r="F2" s="4" t="s">
        <v>329</v>
      </c>
      <c r="G2" s="4" t="s">
        <v>275</v>
      </c>
      <c r="H2" s="6" t="s">
        <v>276</v>
      </c>
      <c r="I2" s="7" t="s">
        <v>278</v>
      </c>
    </row>
    <row r="3" s="1" customFormat="1" ht="16.8" spans="1:9">
      <c r="A3" s="4"/>
      <c r="B3" s="8"/>
      <c r="C3" s="8"/>
      <c r="D3" s="8"/>
      <c r="E3" s="8"/>
      <c r="F3" s="4" t="s">
        <v>330</v>
      </c>
      <c r="G3" s="4" t="s">
        <v>279</v>
      </c>
      <c r="H3" s="9"/>
      <c r="I3" s="10"/>
    </row>
    <row r="4" ht="34" spans="1:9">
      <c r="A4" s="11"/>
      <c r="B4" s="354" t="s">
        <v>331</v>
      </c>
      <c r="C4" s="354" t="s">
        <v>332</v>
      </c>
      <c r="D4" s="355" t="s">
        <v>267</v>
      </c>
      <c r="E4" s="14" t="s">
        <v>264</v>
      </c>
      <c r="F4" s="15">
        <v>0.5</v>
      </c>
      <c r="G4" s="15">
        <v>0.6</v>
      </c>
      <c r="H4" s="16">
        <f>SUM(F4:G4)</f>
        <v>1.1</v>
      </c>
      <c r="I4" s="16" t="s">
        <v>266</v>
      </c>
    </row>
    <row r="5" ht="34" spans="1:9">
      <c r="A5" s="11"/>
      <c r="B5" s="354" t="s">
        <v>331</v>
      </c>
      <c r="C5" s="354" t="s">
        <v>332</v>
      </c>
      <c r="D5" s="356" t="s">
        <v>268</v>
      </c>
      <c r="E5" s="14" t="s">
        <v>264</v>
      </c>
      <c r="F5" s="15">
        <v>0.5</v>
      </c>
      <c r="G5" s="15">
        <v>0.6</v>
      </c>
      <c r="H5" s="16">
        <f>SUM(F5:G5)</f>
        <v>1.1</v>
      </c>
      <c r="I5" s="16" t="s">
        <v>266</v>
      </c>
    </row>
    <row r="6" ht="34" spans="1:9">
      <c r="A6" s="11"/>
      <c r="B6" s="354" t="s">
        <v>331</v>
      </c>
      <c r="C6" s="354" t="s">
        <v>332</v>
      </c>
      <c r="D6" s="356" t="s">
        <v>263</v>
      </c>
      <c r="E6" s="14" t="s">
        <v>264</v>
      </c>
      <c r="F6" s="15">
        <v>0.6</v>
      </c>
      <c r="G6" s="15">
        <v>0.5</v>
      </c>
      <c r="H6" s="16">
        <f>SUM(F6:G6)</f>
        <v>1.1</v>
      </c>
      <c r="I6" s="16" t="s">
        <v>266</v>
      </c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8" t="s">
        <v>270</v>
      </c>
      <c r="B12" s="19"/>
      <c r="C12" s="19"/>
      <c r="D12" s="20"/>
      <c r="E12" s="21"/>
      <c r="F12" s="18" t="s">
        <v>326</v>
      </c>
      <c r="G12" s="19"/>
      <c r="H12" s="20"/>
      <c r="I12" s="22"/>
    </row>
    <row r="13" spans="1:9">
      <c r="A13" s="23" t="s">
        <v>333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5" t="s">
        <v>35</v>
      </c>
      <c r="C2" s="316"/>
      <c r="D2" s="316"/>
      <c r="E2" s="316"/>
      <c r="F2" s="316"/>
      <c r="G2" s="316"/>
      <c r="H2" s="316"/>
      <c r="I2" s="317"/>
    </row>
    <row r="3" ht="28" customHeight="1" spans="2:9">
      <c r="B3" s="318"/>
      <c r="C3" s="319"/>
      <c r="D3" s="320" t="s">
        <v>36</v>
      </c>
      <c r="E3" s="321"/>
      <c r="F3" s="322" t="s">
        <v>37</v>
      </c>
      <c r="G3" s="323"/>
      <c r="H3" s="320" t="s">
        <v>38</v>
      </c>
      <c r="I3" s="324"/>
    </row>
    <row r="4" ht="28" customHeight="1" spans="2:9">
      <c r="B4" s="318" t="s">
        <v>39</v>
      </c>
      <c r="C4" s="319" t="s">
        <v>40</v>
      </c>
      <c r="D4" s="319" t="s">
        <v>41</v>
      </c>
      <c r="E4" s="319" t="s">
        <v>42</v>
      </c>
      <c r="F4" s="325" t="s">
        <v>41</v>
      </c>
      <c r="G4" s="325" t="s">
        <v>42</v>
      </c>
      <c r="H4" s="319" t="s">
        <v>41</v>
      </c>
      <c r="I4" s="326" t="s">
        <v>42</v>
      </c>
    </row>
    <row r="5" ht="28" customHeight="1" spans="2:9">
      <c r="B5" s="327" t="s">
        <v>43</v>
      </c>
      <c r="C5" s="11">
        <v>13</v>
      </c>
      <c r="D5" s="11">
        <v>0</v>
      </c>
      <c r="E5" s="11">
        <v>1</v>
      </c>
      <c r="F5" s="328">
        <v>0</v>
      </c>
      <c r="G5" s="328">
        <v>1</v>
      </c>
      <c r="H5" s="11">
        <v>1</v>
      </c>
      <c r="I5" s="329">
        <v>2</v>
      </c>
    </row>
    <row r="6" ht="28" customHeight="1" spans="2:9">
      <c r="B6" s="327" t="s">
        <v>44</v>
      </c>
      <c r="C6" s="11">
        <v>20</v>
      </c>
      <c r="D6" s="11">
        <v>0</v>
      </c>
      <c r="E6" s="11">
        <v>1</v>
      </c>
      <c r="F6" s="328">
        <v>1</v>
      </c>
      <c r="G6" s="328">
        <v>2</v>
      </c>
      <c r="H6" s="11">
        <v>2</v>
      </c>
      <c r="I6" s="329">
        <v>3</v>
      </c>
    </row>
    <row r="7" ht="28" customHeight="1" spans="2:9">
      <c r="B7" s="327" t="s">
        <v>45</v>
      </c>
      <c r="C7" s="11">
        <v>32</v>
      </c>
      <c r="D7" s="11">
        <v>0</v>
      </c>
      <c r="E7" s="11">
        <v>1</v>
      </c>
      <c r="F7" s="328">
        <v>2</v>
      </c>
      <c r="G7" s="328">
        <v>3</v>
      </c>
      <c r="H7" s="11">
        <v>3</v>
      </c>
      <c r="I7" s="329">
        <v>4</v>
      </c>
    </row>
    <row r="8" ht="28" customHeight="1" spans="2:9">
      <c r="B8" s="327" t="s">
        <v>46</v>
      </c>
      <c r="C8" s="11">
        <v>50</v>
      </c>
      <c r="D8" s="11">
        <v>1</v>
      </c>
      <c r="E8" s="11">
        <v>2</v>
      </c>
      <c r="F8" s="328">
        <v>3</v>
      </c>
      <c r="G8" s="328">
        <v>4</v>
      </c>
      <c r="H8" s="11">
        <v>5</v>
      </c>
      <c r="I8" s="329">
        <v>6</v>
      </c>
    </row>
    <row r="9" ht="28" customHeight="1" spans="2:9">
      <c r="B9" s="327" t="s">
        <v>47</v>
      </c>
      <c r="C9" s="11">
        <v>80</v>
      </c>
      <c r="D9" s="11">
        <v>2</v>
      </c>
      <c r="E9" s="11">
        <v>3</v>
      </c>
      <c r="F9" s="328">
        <v>5</v>
      </c>
      <c r="G9" s="328">
        <v>6</v>
      </c>
      <c r="H9" s="11">
        <v>7</v>
      </c>
      <c r="I9" s="329">
        <v>8</v>
      </c>
    </row>
    <row r="10" ht="28" customHeight="1" spans="2:9">
      <c r="B10" s="327" t="s">
        <v>48</v>
      </c>
      <c r="C10" s="11">
        <v>125</v>
      </c>
      <c r="D10" s="11">
        <v>3</v>
      </c>
      <c r="E10" s="11">
        <v>4</v>
      </c>
      <c r="F10" s="328">
        <v>7</v>
      </c>
      <c r="G10" s="328">
        <v>8</v>
      </c>
      <c r="H10" s="11">
        <v>10</v>
      </c>
      <c r="I10" s="329">
        <v>11</v>
      </c>
    </row>
    <row r="11" ht="28" customHeight="1" spans="2:9">
      <c r="B11" s="327" t="s">
        <v>49</v>
      </c>
      <c r="C11" s="11">
        <v>200</v>
      </c>
      <c r="D11" s="11">
        <v>5</v>
      </c>
      <c r="E11" s="11">
        <v>6</v>
      </c>
      <c r="F11" s="328">
        <v>10</v>
      </c>
      <c r="G11" s="328">
        <v>11</v>
      </c>
      <c r="H11" s="11">
        <v>14</v>
      </c>
      <c r="I11" s="329">
        <v>15</v>
      </c>
    </row>
    <row r="12" ht="28" customHeight="1" spans="2:9">
      <c r="B12" s="330" t="s">
        <v>50</v>
      </c>
      <c r="C12" s="331">
        <v>315</v>
      </c>
      <c r="D12" s="331">
        <v>7</v>
      </c>
      <c r="E12" s="331">
        <v>8</v>
      </c>
      <c r="F12" s="332">
        <v>14</v>
      </c>
      <c r="G12" s="332">
        <v>15</v>
      </c>
      <c r="H12" s="331">
        <v>21</v>
      </c>
      <c r="I12" s="333">
        <v>22</v>
      </c>
    </row>
    <row r="14" spans="2:9">
      <c r="B14" s="334" t="s">
        <v>51</v>
      </c>
      <c r="C14" s="334"/>
      <c r="D14" s="3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48" customWidth="1"/>
    <col min="2" max="9" width="10.3303571428571" style="148"/>
    <col min="10" max="10" width="8.83035714285714" style="148" customWidth="1"/>
    <col min="11" max="11" width="12" style="148" customWidth="1"/>
    <col min="12" max="16384" width="10.3303571428571" style="148"/>
  </cols>
  <sheetData>
    <row r="1" ht="23.95" spans="1:11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8.35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58</v>
      </c>
      <c r="J2" s="154"/>
      <c r="K2" s="155"/>
    </row>
    <row r="3" ht="17.6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ht="16.8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46051</v>
      </c>
      <c r="G4" s="167"/>
      <c r="H4" s="162" t="s">
        <v>65</v>
      </c>
      <c r="I4" s="165"/>
      <c r="J4" s="163" t="s">
        <v>66</v>
      </c>
      <c r="K4" s="164" t="s">
        <v>67</v>
      </c>
    </row>
    <row r="5" ht="16.8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45966</v>
      </c>
      <c r="G5" s="167"/>
      <c r="H5" s="162" t="s">
        <v>71</v>
      </c>
      <c r="I5" s="165"/>
      <c r="J5" s="163" t="s">
        <v>66</v>
      </c>
      <c r="K5" s="164" t="s">
        <v>67</v>
      </c>
    </row>
    <row r="6" ht="17.6" spans="1:11">
      <c r="A6" s="162" t="s">
        <v>72</v>
      </c>
      <c r="B6">
        <v>2</v>
      </c>
      <c r="C6">
        <v>6</v>
      </c>
      <c r="D6" s="168" t="s">
        <v>73</v>
      </c>
      <c r="E6" s="169"/>
      <c r="F6" s="166">
        <v>46051</v>
      </c>
      <c r="G6" s="167"/>
      <c r="H6" s="162" t="s">
        <v>74</v>
      </c>
      <c r="I6" s="165"/>
      <c r="J6" s="163" t="s">
        <v>66</v>
      </c>
      <c r="K6" s="164" t="s">
        <v>67</v>
      </c>
    </row>
    <row r="7" ht="17.6" spans="1:11">
      <c r="A7" s="162" t="s">
        <v>75</v>
      </c>
      <c r="B7" s="170">
        <v>17472</v>
      </c>
      <c r="C7" s="171"/>
      <c r="D7" s="168" t="s">
        <v>76</v>
      </c>
      <c r="E7" s="172"/>
      <c r="F7" s="166">
        <v>46051</v>
      </c>
      <c r="G7" s="167"/>
      <c r="H7" s="162" t="s">
        <v>77</v>
      </c>
      <c r="I7" s="165"/>
      <c r="J7" s="163" t="s">
        <v>66</v>
      </c>
      <c r="K7" s="164" t="s">
        <v>67</v>
      </c>
    </row>
    <row r="8" ht="17.55" spans="1:11">
      <c r="A8" s="173" t="s">
        <v>78</v>
      </c>
      <c r="B8" s="174"/>
      <c r="C8" s="175"/>
      <c r="D8" s="176" t="s">
        <v>79</v>
      </c>
      <c r="E8" s="177"/>
      <c r="F8" s="178">
        <v>46051</v>
      </c>
      <c r="G8" s="179"/>
      <c r="H8" s="176" t="s">
        <v>80</v>
      </c>
      <c r="I8" s="177"/>
      <c r="J8" s="180" t="s">
        <v>66</v>
      </c>
      <c r="K8" s="181" t="s">
        <v>67</v>
      </c>
    </row>
    <row r="9" ht="17.55" spans="1:11">
      <c r="A9" s="249" t="s">
        <v>81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ht="18.35" spans="1:11">
      <c r="A10" s="252" t="s">
        <v>82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ht="17.6" spans="1:11">
      <c r="A11" s="255" t="s">
        <v>83</v>
      </c>
      <c r="B11" s="256" t="s">
        <v>84</v>
      </c>
      <c r="C11" s="257" t="s">
        <v>85</v>
      </c>
      <c r="D11" s="258"/>
      <c r="E11" s="259" t="s">
        <v>86</v>
      </c>
      <c r="F11" s="256" t="s">
        <v>84</v>
      </c>
      <c r="G11" s="257" t="s">
        <v>85</v>
      </c>
      <c r="H11" s="257" t="s">
        <v>87</v>
      </c>
      <c r="I11" s="259" t="s">
        <v>88</v>
      </c>
      <c r="J11" s="256" t="s">
        <v>84</v>
      </c>
      <c r="K11" s="260" t="s">
        <v>85</v>
      </c>
    </row>
    <row r="12" ht="17.6" spans="1:11">
      <c r="A12" s="168" t="s">
        <v>89</v>
      </c>
      <c r="B12" s="189" t="s">
        <v>84</v>
      </c>
      <c r="C12" s="163" t="s">
        <v>85</v>
      </c>
      <c r="D12" s="172"/>
      <c r="E12" s="169" t="s">
        <v>90</v>
      </c>
      <c r="F12" s="189" t="s">
        <v>84</v>
      </c>
      <c r="G12" s="163" t="s">
        <v>85</v>
      </c>
      <c r="H12" s="163" t="s">
        <v>87</v>
      </c>
      <c r="I12" s="169" t="s">
        <v>91</v>
      </c>
      <c r="J12" s="189" t="s">
        <v>84</v>
      </c>
      <c r="K12" s="164" t="s">
        <v>85</v>
      </c>
    </row>
    <row r="13" ht="17.6" spans="1:11">
      <c r="A13" s="168" t="s">
        <v>92</v>
      </c>
      <c r="B13" s="189" t="s">
        <v>84</v>
      </c>
      <c r="C13" s="163" t="s">
        <v>85</v>
      </c>
      <c r="D13" s="172"/>
      <c r="E13" s="169" t="s">
        <v>93</v>
      </c>
      <c r="F13" s="163" t="s">
        <v>94</v>
      </c>
      <c r="G13" s="163" t="s">
        <v>95</v>
      </c>
      <c r="H13" s="163" t="s">
        <v>87</v>
      </c>
      <c r="I13" s="169" t="s">
        <v>96</v>
      </c>
      <c r="J13" s="189" t="s">
        <v>84</v>
      </c>
      <c r="K13" s="164" t="s">
        <v>85</v>
      </c>
    </row>
    <row r="14" ht="17.55" spans="1:11">
      <c r="A14" s="176" t="s">
        <v>97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90"/>
    </row>
    <row r="15" ht="18.35" spans="1:11">
      <c r="A15" s="252" t="s">
        <v>98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ht="17.6" spans="1:11">
      <c r="A16" s="261" t="s">
        <v>99</v>
      </c>
      <c r="B16" s="257" t="s">
        <v>94</v>
      </c>
      <c r="C16" s="257" t="s">
        <v>95</v>
      </c>
      <c r="D16" s="262"/>
      <c r="E16" s="263" t="s">
        <v>100</v>
      </c>
      <c r="F16" s="257" t="s">
        <v>94</v>
      </c>
      <c r="G16" s="257" t="s">
        <v>95</v>
      </c>
      <c r="H16" s="264"/>
      <c r="I16" s="263" t="s">
        <v>101</v>
      </c>
      <c r="J16" s="257" t="s">
        <v>94</v>
      </c>
      <c r="K16" s="260" t="s">
        <v>95</v>
      </c>
    </row>
    <row r="17" customHeight="1" spans="1:22">
      <c r="A17" s="211" t="s">
        <v>102</v>
      </c>
      <c r="B17" s="163" t="s">
        <v>94</v>
      </c>
      <c r="C17" s="163" t="s">
        <v>95</v>
      </c>
      <c r="D17" s="265"/>
      <c r="E17" s="212" t="s">
        <v>103</v>
      </c>
      <c r="F17" s="163" t="s">
        <v>94</v>
      </c>
      <c r="G17" s="163" t="s">
        <v>95</v>
      </c>
      <c r="H17" s="266"/>
      <c r="I17" s="212" t="s">
        <v>104</v>
      </c>
      <c r="J17" s="163" t="s">
        <v>94</v>
      </c>
      <c r="K17" s="164" t="s">
        <v>95</v>
      </c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</row>
    <row r="18" ht="18" customHeight="1" spans="1:22">
      <c r="A18" s="268" t="s">
        <v>105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70"/>
    </row>
    <row r="19" s="247" customFormat="1" ht="18" customHeight="1" spans="1:22">
      <c r="A19" s="252" t="s">
        <v>106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4"/>
    </row>
    <row r="20" customHeight="1" spans="1:22">
      <c r="A20" s="271" t="s">
        <v>107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ht="21.75" customHeight="1" spans="1:22">
      <c r="A21" s="274" t="s">
        <v>108</v>
      </c>
      <c r="B21" s="212" t="s">
        <v>109</v>
      </c>
      <c r="C21" s="212" t="s">
        <v>110</v>
      </c>
      <c r="D21" s="212" t="s">
        <v>111</v>
      </c>
      <c r="E21" s="212" t="s">
        <v>112</v>
      </c>
      <c r="F21" s="212" t="s">
        <v>113</v>
      </c>
      <c r="G21" s="212" t="s">
        <v>114</v>
      </c>
      <c r="H21" s="212" t="s">
        <v>115</v>
      </c>
      <c r="I21" s="212" t="s">
        <v>116</v>
      </c>
      <c r="J21" s="212" t="s">
        <v>117</v>
      </c>
      <c r="K21" s="214" t="s">
        <v>118</v>
      </c>
    </row>
    <row r="22" customHeight="1" spans="1:22">
      <c r="A22" s="275" t="s">
        <v>119</v>
      </c>
      <c r="B22" s="276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6"/>
      <c r="K22" s="278"/>
    </row>
    <row r="23" customHeight="1" spans="1:22">
      <c r="A23" s="275" t="s">
        <v>120</v>
      </c>
      <c r="B23" s="276"/>
      <c r="D23" s="277">
        <v>1</v>
      </c>
      <c r="E23" s="277">
        <v>1</v>
      </c>
      <c r="F23" s="277">
        <v>1</v>
      </c>
      <c r="G23" s="277">
        <v>1</v>
      </c>
      <c r="H23" s="277">
        <v>1</v>
      </c>
      <c r="I23" s="277">
        <v>1</v>
      </c>
      <c r="J23" s="276"/>
      <c r="K23" s="279"/>
    </row>
    <row r="24" customHeight="1" spans="1:22">
      <c r="A24" s="17"/>
      <c r="B24" s="276"/>
      <c r="C24" s="276"/>
      <c r="D24" s="277"/>
      <c r="E24" s="277"/>
      <c r="F24" s="277"/>
      <c r="G24" s="277"/>
      <c r="H24" s="277"/>
      <c r="I24" s="276"/>
      <c r="J24" s="276"/>
      <c r="K24" s="280"/>
    </row>
    <row r="25" customHeight="1" spans="1:22">
      <c r="A25" s="281"/>
      <c r="B25" s="276"/>
      <c r="C25" s="276"/>
      <c r="D25" s="276"/>
      <c r="E25" s="276"/>
      <c r="F25" s="276"/>
      <c r="G25" s="276"/>
      <c r="H25" s="276"/>
      <c r="I25" s="276"/>
      <c r="J25" s="276"/>
      <c r="K25" s="280"/>
    </row>
    <row r="26" customHeight="1" spans="1:22">
      <c r="A26" s="281"/>
      <c r="B26" s="276"/>
      <c r="C26" s="276"/>
      <c r="D26" s="276"/>
      <c r="E26" s="276"/>
      <c r="F26" s="276"/>
      <c r="G26" s="276"/>
      <c r="H26" s="276"/>
      <c r="I26" s="276"/>
      <c r="J26" s="276"/>
      <c r="K26" s="280"/>
    </row>
    <row r="27" customHeight="1" spans="1:22">
      <c r="A27" s="281"/>
      <c r="B27" s="276"/>
      <c r="C27" s="276"/>
      <c r="D27" s="276"/>
      <c r="E27" s="276"/>
      <c r="F27" s="276"/>
      <c r="G27" s="276"/>
      <c r="H27" s="276"/>
      <c r="I27" s="276"/>
      <c r="J27" s="276"/>
      <c r="K27" s="280"/>
    </row>
    <row r="28" ht="18" customHeight="1" spans="1:22">
      <c r="A28" s="282" t="s">
        <v>121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4"/>
    </row>
    <row r="29" ht="18.75" customHeight="1" spans="1:22">
      <c r="A29" s="285" t="s">
        <v>122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ht="18.75" customHeight="1" spans="1:22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ht="18" customHeight="1" spans="1:22">
      <c r="A31" s="282" t="s">
        <v>123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spans="1:22">
      <c r="A32" s="291" t="s">
        <v>124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7.55" spans="1:11">
      <c r="A33" s="90" t="s">
        <v>125</v>
      </c>
      <c r="B33" s="93"/>
      <c r="C33" s="163" t="s">
        <v>66</v>
      </c>
      <c r="D33" s="163" t="s">
        <v>67</v>
      </c>
      <c r="E33" s="294" t="s">
        <v>126</v>
      </c>
      <c r="F33" s="295"/>
      <c r="G33" s="295"/>
      <c r="H33" s="295"/>
      <c r="I33" s="295"/>
      <c r="J33" s="295"/>
      <c r="K33" s="296"/>
    </row>
    <row r="34" ht="18.75" spans="1:11">
      <c r="A34" s="297" t="s">
        <v>127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</row>
    <row r="35" ht="16.8" spans="1:11">
      <c r="A35" s="222" t="s">
        <v>128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ht="16.8" spans="1:11">
      <c r="A36" s="222" t="s">
        <v>129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ht="16.8" spans="1:11">
      <c r="A37" s="222" t="s">
        <v>130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6.8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6.8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6.8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6.8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7.55" spans="1:11">
      <c r="A42" s="215" t="s">
        <v>131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ht="18.35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ht="16.8" spans="1:11">
      <c r="A44" s="261" t="s">
        <v>133</v>
      </c>
      <c r="B44" s="257" t="s">
        <v>94</v>
      </c>
      <c r="C44" s="257" t="s">
        <v>95</v>
      </c>
      <c r="D44" s="257" t="s">
        <v>87</v>
      </c>
      <c r="E44" s="263" t="s">
        <v>134</v>
      </c>
      <c r="F44" s="257" t="s">
        <v>94</v>
      </c>
      <c r="G44" s="257" t="s">
        <v>95</v>
      </c>
      <c r="H44" s="257" t="s">
        <v>87</v>
      </c>
      <c r="I44" s="263" t="s">
        <v>135</v>
      </c>
      <c r="J44" s="257" t="s">
        <v>94</v>
      </c>
      <c r="K44" s="260" t="s">
        <v>95</v>
      </c>
    </row>
    <row r="45" ht="16.8" spans="1:11">
      <c r="A45" s="211" t="s">
        <v>86</v>
      </c>
      <c r="B45" s="163" t="s">
        <v>94</v>
      </c>
      <c r="C45" s="163" t="s">
        <v>95</v>
      </c>
      <c r="D45" s="163" t="s">
        <v>87</v>
      </c>
      <c r="E45" s="212" t="s">
        <v>93</v>
      </c>
      <c r="F45" s="163" t="s">
        <v>94</v>
      </c>
      <c r="G45" s="163" t="s">
        <v>95</v>
      </c>
      <c r="H45" s="163" t="s">
        <v>87</v>
      </c>
      <c r="I45" s="212" t="s">
        <v>104</v>
      </c>
      <c r="J45" s="163" t="s">
        <v>94</v>
      </c>
      <c r="K45" s="164" t="s">
        <v>95</v>
      </c>
    </row>
    <row r="46" ht="17.55" spans="1:11">
      <c r="A46" s="176" t="s">
        <v>97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90"/>
    </row>
    <row r="47" ht="18.35" spans="1:11">
      <c r="A47" s="297" t="s">
        <v>136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</row>
    <row r="48" ht="17.55" spans="1:11">
      <c r="A48" s="298"/>
      <c r="B48" s="299"/>
      <c r="C48" s="299"/>
      <c r="D48" s="299"/>
      <c r="E48" s="299"/>
      <c r="F48" s="299"/>
      <c r="G48" s="299"/>
      <c r="H48" s="299"/>
      <c r="I48" s="299"/>
      <c r="J48" s="299"/>
      <c r="K48" s="300"/>
    </row>
    <row r="49" ht="18.35" spans="1:11">
      <c r="A49" s="301" t="s">
        <v>137</v>
      </c>
      <c r="B49" s="302" t="s">
        <v>138</v>
      </c>
      <c r="C49" s="302"/>
      <c r="D49" s="303" t="s">
        <v>139</v>
      </c>
      <c r="E49" s="304"/>
      <c r="F49" s="305" t="s">
        <v>140</v>
      </c>
      <c r="G49" s="306">
        <v>46023</v>
      </c>
      <c r="H49" s="307" t="s">
        <v>141</v>
      </c>
      <c r="I49" s="308"/>
      <c r="J49" s="309"/>
      <c r="K49" s="310"/>
    </row>
    <row r="50" ht="18.35" spans="1:11">
      <c r="A50" s="297" t="s">
        <v>142</v>
      </c>
      <c r="B50" s="297"/>
      <c r="C50" s="297"/>
      <c r="D50" s="297"/>
      <c r="E50" s="297"/>
      <c r="F50" s="297"/>
      <c r="G50" s="297"/>
      <c r="H50" s="297"/>
      <c r="I50" s="297"/>
      <c r="J50" s="297"/>
      <c r="K50" s="297"/>
    </row>
    <row r="51" ht="17.55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18.35" spans="1:11">
      <c r="A52" s="301" t="s">
        <v>137</v>
      </c>
      <c r="B52" s="302" t="s">
        <v>138</v>
      </c>
      <c r="C52" s="302"/>
      <c r="D52" s="303" t="s">
        <v>139</v>
      </c>
      <c r="E52" s="314" t="s">
        <v>143</v>
      </c>
      <c r="F52" s="305" t="s">
        <v>144</v>
      </c>
      <c r="G52" s="306">
        <v>46024</v>
      </c>
      <c r="H52" s="307" t="s">
        <v>141</v>
      </c>
      <c r="I52" s="308"/>
      <c r="J52" s="309" t="s">
        <v>145</v>
      </c>
      <c r="K52" s="3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48" customWidth="1"/>
    <col min="2" max="6" width="10" style="148"/>
    <col min="7" max="7" width="10.125" style="148"/>
    <col min="8" max="16384" width="10" style="148"/>
  </cols>
  <sheetData>
    <row r="1" ht="22.5" customHeight="1" spans="1:11">
      <c r="A1" s="149" t="s">
        <v>146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58</v>
      </c>
      <c r="J2" s="154"/>
      <c r="K2" s="155"/>
    </row>
    <row r="3" customHeight="1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customHeight="1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46051</v>
      </c>
      <c r="G4" s="167"/>
      <c r="H4" s="162" t="s">
        <v>65</v>
      </c>
      <c r="I4" s="165"/>
      <c r="J4" s="163" t="s">
        <v>66</v>
      </c>
      <c r="K4" s="164" t="s">
        <v>67</v>
      </c>
    </row>
    <row r="5" customHeight="1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45966</v>
      </c>
      <c r="G5" s="167"/>
      <c r="H5" s="162" t="s">
        <v>71</v>
      </c>
      <c r="I5" s="165"/>
      <c r="J5" s="163" t="s">
        <v>66</v>
      </c>
      <c r="K5" s="164" t="s">
        <v>67</v>
      </c>
    </row>
    <row r="6" customHeight="1" spans="1:11">
      <c r="A6" s="162" t="s">
        <v>72</v>
      </c>
      <c r="B6">
        <v>2</v>
      </c>
      <c r="C6">
        <v>6</v>
      </c>
      <c r="D6" s="168" t="s">
        <v>73</v>
      </c>
      <c r="E6" s="169"/>
      <c r="F6" s="166">
        <v>46051</v>
      </c>
      <c r="G6" s="167"/>
      <c r="H6" s="162" t="s">
        <v>74</v>
      </c>
      <c r="I6" s="165"/>
      <c r="J6" s="163" t="s">
        <v>66</v>
      </c>
      <c r="K6" s="164" t="s">
        <v>67</v>
      </c>
    </row>
    <row r="7" customHeight="1" spans="1:11">
      <c r="A7" s="162" t="s">
        <v>75</v>
      </c>
      <c r="B7" s="170">
        <v>17472</v>
      </c>
      <c r="C7" s="171"/>
      <c r="D7" s="168" t="s">
        <v>76</v>
      </c>
      <c r="E7" s="172"/>
      <c r="F7" s="166">
        <v>46051</v>
      </c>
      <c r="G7" s="167"/>
      <c r="H7" s="162" t="s">
        <v>77</v>
      </c>
      <c r="I7" s="165"/>
      <c r="J7" s="163" t="s">
        <v>66</v>
      </c>
      <c r="K7" s="164" t="s">
        <v>67</v>
      </c>
    </row>
    <row r="8" customHeight="1" spans="1:11">
      <c r="A8" s="173" t="s">
        <v>78</v>
      </c>
      <c r="B8" s="174"/>
      <c r="C8" s="175"/>
      <c r="D8" s="176" t="s">
        <v>79</v>
      </c>
      <c r="E8" s="177"/>
      <c r="F8" s="178">
        <v>46051</v>
      </c>
      <c r="G8" s="179"/>
      <c r="H8" s="176" t="s">
        <v>80</v>
      </c>
      <c r="I8" s="177"/>
      <c r="J8" s="180" t="s">
        <v>66</v>
      </c>
      <c r="K8" s="181" t="s">
        <v>67</v>
      </c>
    </row>
    <row r="9" customHeight="1" spans="1:11">
      <c r="A9" s="182" t="s">
        <v>147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83</v>
      </c>
      <c r="B10" s="184" t="s">
        <v>84</v>
      </c>
      <c r="C10" s="185" t="s">
        <v>85</v>
      </c>
      <c r="D10" s="186"/>
      <c r="E10" s="187" t="s">
        <v>88</v>
      </c>
      <c r="F10" s="184" t="s">
        <v>84</v>
      </c>
      <c r="G10" s="185" t="s">
        <v>85</v>
      </c>
      <c r="H10" s="184"/>
      <c r="I10" s="187" t="s">
        <v>86</v>
      </c>
      <c r="J10" s="184" t="s">
        <v>84</v>
      </c>
      <c r="K10" s="188" t="s">
        <v>85</v>
      </c>
    </row>
    <row r="11" customHeight="1" spans="1:11">
      <c r="A11" s="168" t="s">
        <v>89</v>
      </c>
      <c r="B11" s="189" t="s">
        <v>84</v>
      </c>
      <c r="C11" s="163" t="s">
        <v>85</v>
      </c>
      <c r="D11" s="172"/>
      <c r="E11" s="169" t="s">
        <v>91</v>
      </c>
      <c r="F11" s="189" t="s">
        <v>84</v>
      </c>
      <c r="G11" s="163" t="s">
        <v>85</v>
      </c>
      <c r="H11" s="189"/>
      <c r="I11" s="169" t="s">
        <v>96</v>
      </c>
      <c r="J11" s="189" t="s">
        <v>84</v>
      </c>
      <c r="K11" s="164" t="s">
        <v>85</v>
      </c>
    </row>
    <row r="12" customHeight="1" spans="1:11">
      <c r="A12" s="176" t="s">
        <v>126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90"/>
    </row>
    <row r="13" customHeight="1" spans="1:11">
      <c r="A13" s="191" t="s">
        <v>148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149</v>
      </c>
      <c r="B14" s="193"/>
      <c r="C14" s="193"/>
      <c r="D14" s="193"/>
      <c r="E14" s="193"/>
      <c r="F14" s="193"/>
      <c r="G14" s="193"/>
      <c r="H14" s="193"/>
      <c r="I14" s="194"/>
      <c r="J14" s="194"/>
      <c r="K14" s="195"/>
    </row>
    <row r="15" customHeight="1" spans="1:11">
      <c r="A15" s="196"/>
      <c r="B15" s="197"/>
      <c r="C15" s="197"/>
      <c r="D15" s="198"/>
      <c r="E15" s="199"/>
      <c r="F15" s="197"/>
      <c r="G15" s="197"/>
      <c r="H15" s="198"/>
      <c r="I15" s="200"/>
      <c r="J15" s="201"/>
      <c r="K15" s="202"/>
    </row>
    <row r="16" customHeight="1" spans="1:11">
      <c r="A16" s="203"/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customHeight="1" spans="1:11">
      <c r="A17" s="191" t="s">
        <v>150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151</v>
      </c>
      <c r="B18" s="193"/>
      <c r="C18" s="193"/>
      <c r="D18" s="193"/>
      <c r="E18" s="193"/>
      <c r="F18" s="193"/>
      <c r="G18" s="193"/>
      <c r="H18" s="193"/>
      <c r="I18" s="194"/>
      <c r="J18" s="194"/>
      <c r="K18" s="195"/>
    </row>
    <row r="19" customHeight="1" spans="1:11">
      <c r="A19" s="196"/>
      <c r="B19" s="197"/>
      <c r="C19" s="197"/>
      <c r="D19" s="198"/>
      <c r="E19" s="199"/>
      <c r="F19" s="197"/>
      <c r="G19" s="197"/>
      <c r="H19" s="198"/>
      <c r="I19" s="200"/>
      <c r="J19" s="201"/>
      <c r="K19" s="202"/>
    </row>
    <row r="20" customHeight="1" spans="1:11">
      <c r="A20" s="203"/>
      <c r="B20" s="180"/>
      <c r="C20" s="180"/>
      <c r="D20" s="180"/>
      <c r="E20" s="180"/>
      <c r="F20" s="180"/>
      <c r="G20" s="180"/>
      <c r="H20" s="180"/>
      <c r="I20" s="180"/>
      <c r="J20" s="180"/>
      <c r="K20" s="181"/>
    </row>
    <row r="21" customHeight="1" spans="1:11">
      <c r="A21" s="204" t="s">
        <v>123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customHeight="1" spans="1:11">
      <c r="A22" s="75" t="s">
        <v>124</v>
      </c>
      <c r="B22" s="81"/>
      <c r="C22" s="81"/>
      <c r="D22" s="81"/>
      <c r="E22" s="81"/>
      <c r="F22" s="81"/>
      <c r="G22" s="81"/>
      <c r="H22" s="81"/>
      <c r="I22" s="81"/>
      <c r="J22" s="81"/>
      <c r="K22" s="118"/>
    </row>
    <row r="23" customHeight="1" spans="1:11">
      <c r="A23" s="90" t="s">
        <v>125</v>
      </c>
      <c r="B23" s="93"/>
      <c r="C23" s="163" t="s">
        <v>66</v>
      </c>
      <c r="D23" s="163" t="s">
        <v>67</v>
      </c>
      <c r="E23" s="88"/>
      <c r="F23" s="88"/>
      <c r="G23" s="88"/>
      <c r="H23" s="88"/>
      <c r="I23" s="88"/>
      <c r="J23" s="88"/>
      <c r="K23" s="89"/>
    </row>
    <row r="24" customHeight="1" spans="1:11">
      <c r="A24" s="205" t="s">
        <v>152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customHeight="1" spans="1:11">
      <c r="A26" s="182" t="s">
        <v>132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6" t="s">
        <v>133</v>
      </c>
      <c r="B27" s="185" t="s">
        <v>94</v>
      </c>
      <c r="C27" s="185" t="s">
        <v>95</v>
      </c>
      <c r="D27" s="185" t="s">
        <v>87</v>
      </c>
      <c r="E27" s="157" t="s">
        <v>134</v>
      </c>
      <c r="F27" s="185" t="s">
        <v>94</v>
      </c>
      <c r="G27" s="185" t="s">
        <v>95</v>
      </c>
      <c r="H27" s="185" t="s">
        <v>87</v>
      </c>
      <c r="I27" s="157" t="s">
        <v>135</v>
      </c>
      <c r="J27" s="185" t="s">
        <v>94</v>
      </c>
      <c r="K27" s="188" t="s">
        <v>95</v>
      </c>
    </row>
    <row r="28" customHeight="1" spans="1:11">
      <c r="A28" s="211" t="s">
        <v>86</v>
      </c>
      <c r="B28" s="163" t="s">
        <v>94</v>
      </c>
      <c r="C28" s="163" t="s">
        <v>95</v>
      </c>
      <c r="D28" s="163" t="s">
        <v>87</v>
      </c>
      <c r="E28" s="212" t="s">
        <v>93</v>
      </c>
      <c r="F28" s="163" t="s">
        <v>94</v>
      </c>
      <c r="G28" s="163" t="s">
        <v>95</v>
      </c>
      <c r="H28" s="163" t="s">
        <v>87</v>
      </c>
      <c r="I28" s="212" t="s">
        <v>104</v>
      </c>
      <c r="J28" s="163" t="s">
        <v>94</v>
      </c>
      <c r="K28" s="164" t="s">
        <v>95</v>
      </c>
    </row>
    <row r="29" customHeight="1" spans="1:11">
      <c r="A29" s="162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customHeight="1" spans="1:11">
      <c r="A31" s="218" t="s">
        <v>153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19" t="s">
        <v>154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ht="17.25" customHeight="1" spans="1:11">
      <c r="A43" s="215" t="s">
        <v>131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customHeight="1" spans="1:11">
      <c r="A44" s="218" t="s">
        <v>155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225" t="s">
        <v>126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7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7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ht="21" customHeight="1" spans="1:11">
      <c r="A48" s="228" t="s">
        <v>137</v>
      </c>
      <c r="B48" s="229" t="s">
        <v>138</v>
      </c>
      <c r="C48" s="229"/>
      <c r="D48" s="230" t="s">
        <v>139</v>
      </c>
      <c r="E48" s="231" t="s">
        <v>156</v>
      </c>
      <c r="F48" s="230" t="s">
        <v>140</v>
      </c>
      <c r="G48" s="232">
        <v>46032</v>
      </c>
      <c r="H48" s="233" t="s">
        <v>141</v>
      </c>
      <c r="I48" s="233"/>
      <c r="J48" s="229" t="s">
        <v>145</v>
      </c>
      <c r="K48" s="234"/>
    </row>
    <row r="49" customHeight="1" spans="1:11">
      <c r="A49" s="235" t="s">
        <v>142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40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43"/>
    </row>
    <row r="52" ht="21" customHeight="1" spans="1:11">
      <c r="A52" s="228" t="s">
        <v>137</v>
      </c>
      <c r="B52" s="229" t="s">
        <v>138</v>
      </c>
      <c r="C52" s="229"/>
      <c r="D52" s="230" t="s">
        <v>139</v>
      </c>
      <c r="E52" s="231" t="s">
        <v>156</v>
      </c>
      <c r="F52" s="230" t="s">
        <v>140</v>
      </c>
      <c r="G52" s="244">
        <v>46032</v>
      </c>
      <c r="H52" s="233" t="s">
        <v>141</v>
      </c>
      <c r="I52" s="233"/>
      <c r="J52" s="245" t="s">
        <v>145</v>
      </c>
      <c r="K52" s="24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B6" sqref="B6:C6"/>
    </sheetView>
  </sheetViews>
  <sheetFormatPr defaultColWidth="10.1696428571429" defaultRowHeight="17.6"/>
  <cols>
    <col min="1" max="1" width="9.66964285714286" style="73" customWidth="1"/>
    <col min="2" max="2" width="11.1696428571429" style="73" customWidth="1"/>
    <col min="3" max="3" width="9.16964285714286" style="73" customWidth="1"/>
    <col min="4" max="4" width="9.5" style="73" customWidth="1"/>
    <col min="5" max="5" width="9.16964285714286" style="73" customWidth="1"/>
    <col min="6" max="6" width="10.3303571428571" style="73" customWidth="1"/>
    <col min="7" max="7" width="9.5" style="73" customWidth="1"/>
    <col min="8" max="8" width="9.16964285714286" style="73" customWidth="1"/>
    <col min="9" max="9" width="8.16964285714286" style="73" customWidth="1"/>
    <col min="10" max="10" width="10.5" style="73" customWidth="1"/>
    <col min="11" max="11" width="12.1696428571429" style="73" customWidth="1"/>
    <col min="12" max="16384" width="10.1696428571429" style="73"/>
  </cols>
  <sheetData>
    <row r="1" ht="29.55" spans="1:11">
      <c r="A1" s="74" t="s">
        <v>157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158</v>
      </c>
      <c r="G2" s="80" t="s">
        <v>69</v>
      </c>
      <c r="H2" s="80"/>
      <c r="I2" s="81" t="s">
        <v>57</v>
      </c>
      <c r="J2" s="80" t="s">
        <v>58</v>
      </c>
      <c r="K2" s="82"/>
    </row>
    <row r="3" spans="1:11">
      <c r="A3" s="83" t="s">
        <v>75</v>
      </c>
      <c r="B3" s="84">
        <v>15839</v>
      </c>
      <c r="C3" s="84"/>
      <c r="D3" s="85" t="s">
        <v>159</v>
      </c>
      <c r="E3" s="86" t="s">
        <v>160</v>
      </c>
      <c r="F3" s="87"/>
      <c r="G3" s="87"/>
      <c r="H3" s="88" t="s">
        <v>161</v>
      </c>
      <c r="I3" s="88"/>
      <c r="J3" s="88"/>
      <c r="K3" s="89"/>
    </row>
    <row r="4" spans="1:11">
      <c r="A4" s="90" t="s">
        <v>72</v>
      </c>
      <c r="B4" s="91">
        <v>2</v>
      </c>
      <c r="C4" s="92">
        <v>6</v>
      </c>
      <c r="D4" s="93" t="s">
        <v>162</v>
      </c>
      <c r="E4" s="87" t="s">
        <v>163</v>
      </c>
      <c r="F4" s="87"/>
      <c r="G4" s="87"/>
      <c r="H4" s="93" t="s">
        <v>164</v>
      </c>
      <c r="I4" s="93"/>
      <c r="J4" s="94" t="s">
        <v>66</v>
      </c>
      <c r="K4" s="95" t="s">
        <v>67</v>
      </c>
    </row>
    <row r="5" spans="1:11">
      <c r="A5" s="90" t="s">
        <v>165</v>
      </c>
      <c r="B5" s="84">
        <v>1</v>
      </c>
      <c r="C5" s="84"/>
      <c r="D5" s="85" t="s">
        <v>166</v>
      </c>
      <c r="E5" s="85" t="s">
        <v>167</v>
      </c>
      <c r="F5" s="85" t="s">
        <v>168</v>
      </c>
      <c r="G5" s="85" t="s">
        <v>169</v>
      </c>
      <c r="H5" s="93" t="s">
        <v>170</v>
      </c>
      <c r="I5" s="93"/>
      <c r="J5" s="94" t="s">
        <v>66</v>
      </c>
      <c r="K5" s="95" t="s">
        <v>67</v>
      </c>
    </row>
    <row r="6" spans="1:11">
      <c r="A6" s="96" t="s">
        <v>171</v>
      </c>
      <c r="B6" s="97">
        <v>200</v>
      </c>
      <c r="C6" s="97"/>
      <c r="D6" s="98" t="s">
        <v>172</v>
      </c>
      <c r="E6" s="99"/>
      <c r="F6" s="100">
        <v>9808</v>
      </c>
      <c r="G6" s="98"/>
      <c r="H6" s="101" t="s">
        <v>173</v>
      </c>
      <c r="I6" s="101"/>
      <c r="J6" s="100" t="s">
        <v>66</v>
      </c>
      <c r="K6" s="102" t="s">
        <v>67</v>
      </c>
    </row>
    <row r="7" ht="18.3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174</v>
      </c>
      <c r="B8" s="79" t="s">
        <v>175</v>
      </c>
      <c r="C8" s="79" t="s">
        <v>176</v>
      </c>
      <c r="D8" s="79" t="s">
        <v>177</v>
      </c>
      <c r="E8" s="79" t="s">
        <v>178</v>
      </c>
      <c r="F8" s="79" t="s">
        <v>179</v>
      </c>
      <c r="G8" s="107" t="s">
        <v>78</v>
      </c>
      <c r="H8" s="108"/>
      <c r="I8" s="108"/>
      <c r="J8" s="108"/>
      <c r="K8" s="109"/>
    </row>
    <row r="9" spans="1:11">
      <c r="A9" s="90" t="s">
        <v>180</v>
      </c>
      <c r="B9" s="93"/>
      <c r="C9" s="94" t="s">
        <v>66</v>
      </c>
      <c r="D9" s="94" t="s">
        <v>67</v>
      </c>
      <c r="E9" s="85" t="s">
        <v>181</v>
      </c>
      <c r="F9" s="110" t="s">
        <v>182</v>
      </c>
      <c r="G9" s="111"/>
      <c r="H9" s="112"/>
      <c r="I9" s="112"/>
      <c r="J9" s="112"/>
      <c r="K9" s="113"/>
    </row>
    <row r="10" spans="1:11">
      <c r="A10" s="90" t="s">
        <v>183</v>
      </c>
      <c r="B10" s="93"/>
      <c r="C10" s="94" t="s">
        <v>66</v>
      </c>
      <c r="D10" s="94" t="s">
        <v>67</v>
      </c>
      <c r="E10" s="85" t="s">
        <v>184</v>
      </c>
      <c r="F10" s="110" t="s">
        <v>185</v>
      </c>
      <c r="G10" s="111" t="s">
        <v>186</v>
      </c>
      <c r="H10" s="112"/>
      <c r="I10" s="112"/>
      <c r="J10" s="112"/>
      <c r="K10" s="113"/>
    </row>
    <row r="11" spans="1:11">
      <c r="A11" s="114" t="s">
        <v>147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6"/>
    </row>
    <row r="12" spans="1:11">
      <c r="A12" s="83" t="s">
        <v>88</v>
      </c>
      <c r="B12" s="94" t="s">
        <v>84</v>
      </c>
      <c r="C12" s="94" t="s">
        <v>85</v>
      </c>
      <c r="D12" s="110"/>
      <c r="E12" s="85" t="s">
        <v>86</v>
      </c>
      <c r="F12" s="94" t="s">
        <v>84</v>
      </c>
      <c r="G12" s="94" t="s">
        <v>85</v>
      </c>
      <c r="H12" s="94"/>
      <c r="I12" s="85" t="s">
        <v>187</v>
      </c>
      <c r="J12" s="94" t="s">
        <v>84</v>
      </c>
      <c r="K12" s="95" t="s">
        <v>85</v>
      </c>
    </row>
    <row r="13" spans="1:11">
      <c r="A13" s="83" t="s">
        <v>91</v>
      </c>
      <c r="B13" s="94" t="s">
        <v>84</v>
      </c>
      <c r="C13" s="94" t="s">
        <v>85</v>
      </c>
      <c r="D13" s="110"/>
      <c r="E13" s="85" t="s">
        <v>96</v>
      </c>
      <c r="F13" s="94" t="s">
        <v>84</v>
      </c>
      <c r="G13" s="94" t="s">
        <v>85</v>
      </c>
      <c r="H13" s="94"/>
      <c r="I13" s="85" t="s">
        <v>188</v>
      </c>
      <c r="J13" s="94" t="s">
        <v>84</v>
      </c>
      <c r="K13" s="95" t="s">
        <v>85</v>
      </c>
    </row>
    <row r="14" ht="18.35" spans="1:11">
      <c r="A14" s="96" t="s">
        <v>189</v>
      </c>
      <c r="B14" s="100" t="s">
        <v>84</v>
      </c>
      <c r="C14" s="100" t="s">
        <v>85</v>
      </c>
      <c r="D14" s="99"/>
      <c r="E14" s="98" t="s">
        <v>190</v>
      </c>
      <c r="F14" s="100" t="s">
        <v>84</v>
      </c>
      <c r="G14" s="100" t="s">
        <v>85</v>
      </c>
      <c r="H14" s="100"/>
      <c r="I14" s="98" t="s">
        <v>191</v>
      </c>
      <c r="J14" s="100" t="s">
        <v>84</v>
      </c>
      <c r="K14" s="102" t="s">
        <v>85</v>
      </c>
    </row>
    <row r="15" ht="18.35" spans="1:11">
      <c r="A15" s="103"/>
      <c r="B15" s="117"/>
      <c r="C15" s="117"/>
      <c r="D15" s="104"/>
      <c r="E15" s="103"/>
      <c r="F15" s="117"/>
      <c r="G15" s="117"/>
      <c r="H15" s="117"/>
      <c r="I15" s="103"/>
      <c r="J15" s="117"/>
      <c r="K15" s="117"/>
    </row>
    <row r="16" s="71" customFormat="1" spans="1:11">
      <c r="A16" s="75" t="s">
        <v>192</v>
      </c>
      <c r="B16" s="81"/>
      <c r="C16" s="81"/>
      <c r="D16" s="81"/>
      <c r="E16" s="81"/>
      <c r="F16" s="81"/>
      <c r="G16" s="81"/>
      <c r="H16" s="81"/>
      <c r="I16" s="81"/>
      <c r="J16" s="81"/>
      <c r="K16" s="118"/>
    </row>
    <row r="17" spans="1:11">
      <c r="A17" s="90" t="s">
        <v>193</v>
      </c>
      <c r="B17" s="93"/>
      <c r="C17" s="93"/>
      <c r="D17" s="93"/>
      <c r="E17" s="93"/>
      <c r="F17" s="93"/>
      <c r="G17" s="93"/>
      <c r="H17" s="93"/>
      <c r="I17" s="93"/>
      <c r="J17" s="93"/>
      <c r="K17" s="119"/>
    </row>
    <row r="18" spans="1:11">
      <c r="A18" s="90" t="s">
        <v>194</v>
      </c>
      <c r="B18" s="93"/>
      <c r="C18" s="93"/>
      <c r="D18" s="93"/>
      <c r="E18" s="93"/>
      <c r="F18" s="93"/>
      <c r="G18" s="93"/>
      <c r="H18" s="93"/>
      <c r="I18" s="93"/>
      <c r="J18" s="93"/>
      <c r="K18" s="119"/>
    </row>
    <row r="19" spans="1:11">
      <c r="A19" s="120" t="s">
        <v>195</v>
      </c>
      <c r="B19" s="94"/>
      <c r="C19" s="94"/>
      <c r="D19" s="94"/>
      <c r="E19" s="94"/>
      <c r="F19" s="94"/>
      <c r="G19" s="94"/>
      <c r="H19" s="94"/>
      <c r="I19" s="94"/>
      <c r="J19" s="94"/>
      <c r="K19" s="95"/>
    </row>
    <row r="20" spans="1:11">
      <c r="A20" s="121" t="s">
        <v>196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6"/>
    </row>
    <row r="24" spans="1:11">
      <c r="A24" s="90" t="s">
        <v>125</v>
      </c>
      <c r="B24" s="93"/>
      <c r="C24" s="94" t="s">
        <v>66</v>
      </c>
      <c r="D24" s="94" t="s">
        <v>67</v>
      </c>
      <c r="E24" s="88"/>
      <c r="F24" s="88"/>
      <c r="G24" s="88"/>
      <c r="H24" s="88"/>
      <c r="I24" s="88"/>
      <c r="J24" s="88"/>
      <c r="K24" s="89"/>
    </row>
    <row r="25" ht="18.35" spans="1:11">
      <c r="A25" s="127" t="s">
        <v>197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9"/>
    </row>
    <row r="26" ht="18.3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198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9"/>
    </row>
    <row r="28" spans="1:11">
      <c r="A28" s="132" t="s">
        <v>199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4"/>
    </row>
    <row r="29" spans="1:11">
      <c r="A29" s="132" t="s">
        <v>200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4"/>
    </row>
    <row r="30" spans="1:11">
      <c r="A30" s="132" t="s">
        <v>201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4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4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4"/>
    </row>
    <row r="33" ht="23" customHeight="1" spans="1:13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4"/>
    </row>
    <row r="34" ht="23" customHeight="1" spans="1:13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ht="23" customHeight="1" spans="1:13">
      <c r="A35" s="135"/>
      <c r="B35" s="122"/>
      <c r="C35" s="122"/>
      <c r="D35" s="122"/>
      <c r="E35" s="122"/>
      <c r="F35" s="122"/>
      <c r="G35" s="122"/>
      <c r="H35" s="122"/>
      <c r="I35" s="122"/>
      <c r="J35" s="122"/>
      <c r="K35" s="123"/>
    </row>
    <row r="36" ht="23" customHeight="1" spans="1:13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8"/>
    </row>
    <row r="37" ht="18.75" customHeight="1" spans="1:13">
      <c r="A37" s="139" t="s">
        <v>202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1"/>
    </row>
    <row r="38" s="72" customFormat="1" ht="18.75" customHeight="1" spans="1:13">
      <c r="A38" s="90" t="s">
        <v>203</v>
      </c>
      <c r="B38" s="93"/>
      <c r="C38" s="93"/>
      <c r="D38" s="88" t="s">
        <v>204</v>
      </c>
      <c r="E38" s="88"/>
      <c r="F38" s="142" t="s">
        <v>205</v>
      </c>
      <c r="G38" s="143"/>
      <c r="H38" s="93" t="s">
        <v>206</v>
      </c>
      <c r="I38" s="93"/>
      <c r="J38" s="93" t="s">
        <v>207</v>
      </c>
      <c r="K38" s="119"/>
    </row>
    <row r="39" ht="18.75" customHeight="1" spans="1:13">
      <c r="A39" s="90" t="s">
        <v>126</v>
      </c>
      <c r="B39" s="93" t="s">
        <v>208</v>
      </c>
      <c r="C39" s="93"/>
      <c r="D39" s="93"/>
      <c r="E39" s="93"/>
      <c r="F39" s="93"/>
      <c r="G39" s="93"/>
      <c r="H39" s="93"/>
      <c r="I39" s="93"/>
      <c r="J39" s="93"/>
      <c r="K39" s="119"/>
      <c r="M39" s="72"/>
    </row>
    <row r="40" ht="31" customHeight="1" spans="1:13">
      <c r="A40" s="90" t="s">
        <v>209</v>
      </c>
      <c r="B40" s="93"/>
      <c r="C40" s="93"/>
      <c r="D40" s="93"/>
      <c r="E40" s="93"/>
      <c r="F40" s="93"/>
      <c r="G40" s="93"/>
      <c r="H40" s="93"/>
      <c r="I40" s="93"/>
      <c r="J40" s="93"/>
      <c r="K40" s="119"/>
    </row>
    <row r="41" ht="18.75" customHeight="1" spans="1:13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119"/>
    </row>
    <row r="42" ht="32" customHeight="1" spans="1:13">
      <c r="A42" s="96" t="s">
        <v>137</v>
      </c>
      <c r="B42" s="144" t="s">
        <v>210</v>
      </c>
      <c r="C42" s="144"/>
      <c r="D42" s="98" t="s">
        <v>211</v>
      </c>
      <c r="E42" s="99" t="s">
        <v>156</v>
      </c>
      <c r="F42" s="98" t="s">
        <v>140</v>
      </c>
      <c r="G42" s="145">
        <v>46051</v>
      </c>
      <c r="H42" s="146" t="s">
        <v>141</v>
      </c>
      <c r="I42" s="146"/>
      <c r="J42" s="144" t="s">
        <v>145</v>
      </c>
      <c r="K42" s="14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R8" sqref="R8"/>
    </sheetView>
  </sheetViews>
  <sheetFormatPr defaultColWidth="9" defaultRowHeight="26" customHeight="1"/>
  <cols>
    <col min="1" max="1" width="17.1696428571429" style="53" customWidth="1"/>
    <col min="2" max="7" width="9.33035714285714" style="53" customWidth="1"/>
    <col min="8" max="8" width="1.33035714285714" style="53" customWidth="1"/>
    <col min="9" max="13" width="11.25" style="53" customWidth="1"/>
    <col min="14" max="16384" width="9" style="53"/>
  </cols>
  <sheetData>
    <row r="1" ht="30" customHeight="1" spans="1:14">
      <c r="A1" s="54" t="s">
        <v>212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56" t="s">
        <v>57</v>
      </c>
      <c r="J2" s="57" t="s">
        <v>58</v>
      </c>
      <c r="K2" s="57"/>
      <c r="L2" s="57"/>
      <c r="M2" s="57"/>
    </row>
    <row r="3" ht="29" customHeight="1" spans="1:14">
      <c r="A3" s="60" t="s">
        <v>213</v>
      </c>
      <c r="B3" s="61" t="s">
        <v>214</v>
      </c>
      <c r="C3" s="61"/>
      <c r="D3" s="61"/>
      <c r="E3" s="61"/>
      <c r="F3" s="61"/>
      <c r="G3" s="61"/>
      <c r="H3" s="59"/>
      <c r="I3" s="60" t="s">
        <v>215</v>
      </c>
      <c r="J3" s="60"/>
      <c r="K3" s="60"/>
      <c r="L3" s="60"/>
      <c r="M3" s="60"/>
    </row>
    <row r="4" ht="29" customHeight="1" spans="1:14">
      <c r="A4" s="60"/>
      <c r="B4" s="62" t="s">
        <v>111</v>
      </c>
      <c r="C4" s="62" t="s">
        <v>112</v>
      </c>
      <c r="D4" s="63" t="s">
        <v>113</v>
      </c>
      <c r="E4" s="62" t="s">
        <v>114</v>
      </c>
      <c r="F4" s="62" t="s">
        <v>115</v>
      </c>
      <c r="G4" s="62" t="s">
        <v>116</v>
      </c>
      <c r="H4" s="59"/>
      <c r="I4" s="62" t="s">
        <v>111</v>
      </c>
      <c r="J4" s="62" t="s">
        <v>112</v>
      </c>
      <c r="K4" s="63" t="s">
        <v>113</v>
      </c>
      <c r="L4" s="62" t="s">
        <v>114</v>
      </c>
      <c r="M4" s="62" t="s">
        <v>115</v>
      </c>
      <c r="N4" s="62" t="s">
        <v>116</v>
      </c>
    </row>
    <row r="5" ht="29" customHeight="1" spans="1:14">
      <c r="A5" s="60"/>
      <c r="B5" s="62" t="s">
        <v>216</v>
      </c>
      <c r="C5" s="62" t="s">
        <v>217</v>
      </c>
      <c r="D5" s="63" t="s">
        <v>218</v>
      </c>
      <c r="E5" s="62" t="s">
        <v>219</v>
      </c>
      <c r="F5" s="62" t="s">
        <v>220</v>
      </c>
      <c r="G5" s="62" t="s">
        <v>221</v>
      </c>
      <c r="H5" s="59"/>
      <c r="I5" s="64" t="s">
        <v>120</v>
      </c>
      <c r="J5" s="64" t="s">
        <v>120</v>
      </c>
      <c r="K5" s="64" t="s">
        <v>120</v>
      </c>
      <c r="L5" s="64" t="s">
        <v>119</v>
      </c>
      <c r="M5" s="64" t="s">
        <v>119</v>
      </c>
      <c r="N5" s="64" t="s">
        <v>119</v>
      </c>
    </row>
    <row r="6" ht="29" customHeight="1" spans="1:14">
      <c r="A6" s="65" t="s">
        <v>222</v>
      </c>
      <c r="B6" s="66">
        <f>C6-1</f>
        <v>68</v>
      </c>
      <c r="C6" s="66">
        <f>D6-2</f>
        <v>69</v>
      </c>
      <c r="D6" s="67">
        <v>71</v>
      </c>
      <c r="E6" s="66">
        <f>D6+2</f>
        <v>73</v>
      </c>
      <c r="F6" s="66">
        <f>E6+2</f>
        <v>75</v>
      </c>
      <c r="G6" s="66">
        <f>F6+1</f>
        <v>76</v>
      </c>
      <c r="H6" s="59"/>
      <c r="I6" s="68" t="s">
        <v>223</v>
      </c>
      <c r="J6" s="68" t="s">
        <v>224</v>
      </c>
      <c r="K6" s="68" t="s">
        <v>225</v>
      </c>
      <c r="L6" s="68" t="s">
        <v>224</v>
      </c>
      <c r="M6" s="68" t="s">
        <v>224</v>
      </c>
      <c r="N6" s="68" t="s">
        <v>224</v>
      </c>
    </row>
    <row r="7" ht="29" customHeight="1" spans="1:14">
      <c r="A7" s="65" t="s">
        <v>226</v>
      </c>
      <c r="B7" s="66">
        <f t="shared" ref="B7:B9" si="0">C7-4</f>
        <v>104</v>
      </c>
      <c r="C7" s="66">
        <f t="shared" ref="C7:C9" si="1">D7-4</f>
        <v>108</v>
      </c>
      <c r="D7" s="67">
        <v>112</v>
      </c>
      <c r="E7" s="66">
        <f t="shared" ref="E7:E9" si="2">D7+4</f>
        <v>116</v>
      </c>
      <c r="F7" s="66">
        <f t="shared" ref="F7:F9" si="3">E7+4</f>
        <v>120</v>
      </c>
      <c r="G7" s="66">
        <f t="shared" ref="G7:G9" si="4">F7+6</f>
        <v>126</v>
      </c>
      <c r="H7" s="59"/>
      <c r="I7" s="68" t="s">
        <v>227</v>
      </c>
      <c r="J7" s="68" t="s">
        <v>224</v>
      </c>
      <c r="K7" s="68" t="s">
        <v>228</v>
      </c>
      <c r="L7" s="68" t="s">
        <v>228</v>
      </c>
      <c r="M7" s="68" t="s">
        <v>224</v>
      </c>
      <c r="N7" s="68" t="s">
        <v>229</v>
      </c>
    </row>
    <row r="8" ht="29" customHeight="1" spans="1:14">
      <c r="A8" s="65" t="s">
        <v>230</v>
      </c>
      <c r="B8" s="66">
        <f t="shared" si="0"/>
        <v>100</v>
      </c>
      <c r="C8" s="66">
        <f t="shared" si="1"/>
        <v>104</v>
      </c>
      <c r="D8" s="67">
        <v>108</v>
      </c>
      <c r="E8" s="66">
        <f t="shared" si="2"/>
        <v>112</v>
      </c>
      <c r="F8" s="66">
        <f t="shared" si="3"/>
        <v>116</v>
      </c>
      <c r="G8" s="66">
        <f t="shared" si="4"/>
        <v>122</v>
      </c>
      <c r="H8" s="59"/>
      <c r="I8" s="68" t="s">
        <v>231</v>
      </c>
      <c r="J8" s="68" t="s">
        <v>224</v>
      </c>
      <c r="K8" s="68" t="s">
        <v>231</v>
      </c>
      <c r="L8" s="68" t="s">
        <v>232</v>
      </c>
      <c r="M8" s="68" t="s">
        <v>224</v>
      </c>
      <c r="N8" s="68" t="s">
        <v>224</v>
      </c>
    </row>
    <row r="9" ht="29" customHeight="1" spans="1:14">
      <c r="A9" s="65" t="s">
        <v>233</v>
      </c>
      <c r="B9" s="66">
        <f t="shared" si="0"/>
        <v>100</v>
      </c>
      <c r="C9" s="66">
        <f t="shared" si="1"/>
        <v>104</v>
      </c>
      <c r="D9" s="67">
        <v>108</v>
      </c>
      <c r="E9" s="66">
        <f t="shared" si="2"/>
        <v>112</v>
      </c>
      <c r="F9" s="66">
        <f t="shared" si="3"/>
        <v>116</v>
      </c>
      <c r="G9" s="66">
        <f t="shared" si="4"/>
        <v>122</v>
      </c>
      <c r="H9" s="59"/>
      <c r="I9" s="68" t="s">
        <v>224</v>
      </c>
      <c r="J9" s="68" t="s">
        <v>224</v>
      </c>
      <c r="K9" s="68" t="s">
        <v>224</v>
      </c>
      <c r="L9" s="68" t="s">
        <v>224</v>
      </c>
      <c r="M9" s="68" t="s">
        <v>224</v>
      </c>
      <c r="N9" s="68" t="s">
        <v>224</v>
      </c>
    </row>
    <row r="10" ht="29" customHeight="1" spans="1:14">
      <c r="A10" s="65" t="s">
        <v>234</v>
      </c>
      <c r="B10" s="66">
        <f>C10-1.2</f>
        <v>44.6</v>
      </c>
      <c r="C10" s="66">
        <f>D10-1.2</f>
        <v>45.8</v>
      </c>
      <c r="D10" s="67">
        <v>47</v>
      </c>
      <c r="E10" s="66">
        <f>D10+1.2</f>
        <v>48.2</v>
      </c>
      <c r="F10" s="66">
        <f>E10+1.2</f>
        <v>49.4</v>
      </c>
      <c r="G10" s="66">
        <f>F10+1.4</f>
        <v>50.8</v>
      </c>
      <c r="H10" s="59"/>
      <c r="I10" s="68" t="s">
        <v>224</v>
      </c>
      <c r="J10" s="68" t="s">
        <v>224</v>
      </c>
      <c r="K10" s="68" t="s">
        <v>224</v>
      </c>
      <c r="L10" s="68" t="s">
        <v>224</v>
      </c>
      <c r="M10" s="68" t="s">
        <v>224</v>
      </c>
      <c r="N10" s="68" t="s">
        <v>224</v>
      </c>
    </row>
    <row r="11" ht="29" customHeight="1" spans="1:14">
      <c r="A11" s="65" t="s">
        <v>235</v>
      </c>
      <c r="B11" s="66">
        <f>C11-0.6</f>
        <v>60.2</v>
      </c>
      <c r="C11" s="66">
        <f>D11-1.2</f>
        <v>60.8</v>
      </c>
      <c r="D11" s="67">
        <v>62</v>
      </c>
      <c r="E11" s="66">
        <f>D11+1.2</f>
        <v>63.2</v>
      </c>
      <c r="F11" s="66">
        <f>E11+1.2</f>
        <v>64.4</v>
      </c>
      <c r="G11" s="66">
        <f>F11+0.6</f>
        <v>65</v>
      </c>
      <c r="H11" s="59"/>
      <c r="I11" s="68" t="s">
        <v>224</v>
      </c>
      <c r="J11" s="68" t="s">
        <v>224</v>
      </c>
      <c r="K11" s="68" t="s">
        <v>224</v>
      </c>
      <c r="L11" s="68" t="s">
        <v>224</v>
      </c>
      <c r="M11" s="68" t="s">
        <v>224</v>
      </c>
      <c r="N11" s="68" t="s">
        <v>224</v>
      </c>
    </row>
    <row r="12" ht="29" customHeight="1" spans="1:14">
      <c r="A12" s="69" t="s">
        <v>236</v>
      </c>
      <c r="B12" s="66">
        <f>C12-0.8</f>
        <v>19.4</v>
      </c>
      <c r="C12" s="66">
        <f>D12-0.8</f>
        <v>20.2</v>
      </c>
      <c r="D12" s="67">
        <v>21</v>
      </c>
      <c r="E12" s="66">
        <f>D12+0.8</f>
        <v>21.8</v>
      </c>
      <c r="F12" s="66">
        <f>E12+0.8</f>
        <v>22.6</v>
      </c>
      <c r="G12" s="66">
        <f>F12+1.2</f>
        <v>23.8</v>
      </c>
      <c r="H12" s="59"/>
      <c r="I12" s="68" t="s">
        <v>224</v>
      </c>
      <c r="J12" s="68" t="s">
        <v>224</v>
      </c>
      <c r="K12" s="68" t="s">
        <v>224</v>
      </c>
      <c r="L12" s="68" t="s">
        <v>224</v>
      </c>
      <c r="M12" s="68" t="s">
        <v>224</v>
      </c>
      <c r="N12" s="68" t="s">
        <v>224</v>
      </c>
    </row>
    <row r="13" ht="29" customHeight="1" spans="1:14">
      <c r="A13" s="65" t="s">
        <v>237</v>
      </c>
      <c r="B13" s="66">
        <f>C13-0.7</f>
        <v>16.6</v>
      </c>
      <c r="C13" s="66">
        <f>D13-0.7</f>
        <v>17.3</v>
      </c>
      <c r="D13" s="67">
        <v>18</v>
      </c>
      <c r="E13" s="66">
        <f>D13+0.7</f>
        <v>18.7</v>
      </c>
      <c r="F13" s="66">
        <f>E13+0.7</f>
        <v>19.4</v>
      </c>
      <c r="G13" s="66">
        <f>F13+0.9</f>
        <v>20.3</v>
      </c>
      <c r="H13" s="70"/>
      <c r="I13" s="68" t="s">
        <v>224</v>
      </c>
      <c r="J13" s="68" t="s">
        <v>224</v>
      </c>
      <c r="K13" s="68" t="s">
        <v>224</v>
      </c>
      <c r="L13" s="68" t="s">
        <v>224</v>
      </c>
      <c r="M13" s="68" t="s">
        <v>224</v>
      </c>
      <c r="N13" s="68" t="s">
        <v>224</v>
      </c>
    </row>
    <row r="14" customHeight="1" spans="1:14">
      <c r="A14" s="65" t="s">
        <v>238</v>
      </c>
      <c r="B14" s="66">
        <f>C14-0.5</f>
        <v>11.5</v>
      </c>
      <c r="C14" s="66">
        <f>D14-0.5</f>
        <v>12</v>
      </c>
      <c r="D14" s="67">
        <v>12.5</v>
      </c>
      <c r="E14" s="66">
        <f>D14+0.5</f>
        <v>13</v>
      </c>
      <c r="F14" s="66">
        <f>E14+0.5</f>
        <v>13.5</v>
      </c>
      <c r="G14" s="66">
        <f>F14+0.7</f>
        <v>14.2</v>
      </c>
      <c r="I14" s="68" t="s">
        <v>224</v>
      </c>
      <c r="J14" s="68" t="s">
        <v>224</v>
      </c>
      <c r="K14" s="68" t="s">
        <v>224</v>
      </c>
      <c r="L14" s="68" t="s">
        <v>224</v>
      </c>
      <c r="M14" s="68" t="s">
        <v>224</v>
      </c>
      <c r="N14" s="68" t="s">
        <v>224</v>
      </c>
    </row>
    <row r="15" customHeight="1" spans="1:14">
      <c r="A15" s="65" t="s">
        <v>239</v>
      </c>
      <c r="B15" s="66">
        <f>C15-0.5</f>
        <v>10.5</v>
      </c>
      <c r="C15" s="66">
        <f>D15-0.5</f>
        <v>11</v>
      </c>
      <c r="D15" s="67" t="s">
        <v>240</v>
      </c>
      <c r="E15" s="66">
        <f>D15+0.5</f>
        <v>12</v>
      </c>
      <c r="F15" s="66">
        <f>E15+0.5</f>
        <v>12.5</v>
      </c>
      <c r="G15" s="66">
        <f>F15+0.7</f>
        <v>13.2</v>
      </c>
      <c r="I15" s="68" t="s">
        <v>224</v>
      </c>
      <c r="J15" s="68" t="s">
        <v>224</v>
      </c>
      <c r="K15" s="68" t="s">
        <v>224</v>
      </c>
      <c r="L15" s="68" t="s">
        <v>224</v>
      </c>
      <c r="M15" s="68" t="s">
        <v>224</v>
      </c>
      <c r="N15" s="68" t="s">
        <v>224</v>
      </c>
    </row>
    <row r="16" customHeight="1" spans="1:14">
      <c r="A16" s="65" t="s">
        <v>241</v>
      </c>
      <c r="B16" s="66">
        <f>C16</f>
        <v>5</v>
      </c>
      <c r="C16" s="66">
        <f>D16</f>
        <v>5</v>
      </c>
      <c r="D16" s="67">
        <v>5</v>
      </c>
      <c r="E16" s="66">
        <f t="shared" ref="E16:G16" si="5">D16</f>
        <v>5</v>
      </c>
      <c r="F16" s="66">
        <f t="shared" si="5"/>
        <v>5</v>
      </c>
      <c r="G16" s="66">
        <f t="shared" si="5"/>
        <v>5</v>
      </c>
      <c r="I16" s="68" t="s">
        <v>224</v>
      </c>
      <c r="J16" s="68" t="s">
        <v>224</v>
      </c>
      <c r="K16" s="68" t="s">
        <v>224</v>
      </c>
      <c r="L16" s="68" t="s">
        <v>224</v>
      </c>
      <c r="M16" s="68" t="s">
        <v>224</v>
      </c>
      <c r="N16" s="68" t="s">
        <v>224</v>
      </c>
    </row>
    <row r="17" customHeight="1" spans="1:14">
      <c r="A17" s="65" t="s">
        <v>242</v>
      </c>
      <c r="B17" s="66">
        <f>C17</f>
        <v>4.5</v>
      </c>
      <c r="C17" s="66">
        <f>D17</f>
        <v>4.5</v>
      </c>
      <c r="D17" s="67">
        <v>4.5</v>
      </c>
      <c r="E17" s="66">
        <f t="shared" ref="E17:G17" si="6">D17</f>
        <v>4.5</v>
      </c>
      <c r="F17" s="66">
        <f t="shared" si="6"/>
        <v>4.5</v>
      </c>
      <c r="G17" s="66">
        <f t="shared" si="6"/>
        <v>4.5</v>
      </c>
      <c r="I17" s="68" t="s">
        <v>224</v>
      </c>
      <c r="J17" s="68" t="s">
        <v>224</v>
      </c>
      <c r="K17" s="68" t="s">
        <v>224</v>
      </c>
      <c r="L17" s="68" t="s">
        <v>224</v>
      </c>
      <c r="M17" s="68" t="s">
        <v>224</v>
      </c>
      <c r="N17" s="68" t="s">
        <v>224</v>
      </c>
    </row>
    <row r="18" customHeight="1" spans="1:14">
      <c r="A18" s="65" t="s">
        <v>243</v>
      </c>
      <c r="B18" s="66">
        <f>C18-1</f>
        <v>46</v>
      </c>
      <c r="C18" s="66">
        <f>D18-1</f>
        <v>47</v>
      </c>
      <c r="D18" s="67">
        <v>48</v>
      </c>
      <c r="E18" s="66">
        <f>D18+1</f>
        <v>49</v>
      </c>
      <c r="F18" s="66">
        <f>E18+1</f>
        <v>50</v>
      </c>
      <c r="G18" s="66">
        <f>F18+1.5</f>
        <v>51.5</v>
      </c>
      <c r="I18" s="68" t="s">
        <v>224</v>
      </c>
      <c r="J18" s="68" t="s">
        <v>224</v>
      </c>
      <c r="K18" s="68" t="s">
        <v>224</v>
      </c>
      <c r="L18" s="68" t="s">
        <v>224</v>
      </c>
      <c r="M18" s="68" t="s">
        <v>224</v>
      </c>
      <c r="N18" s="68" t="s">
        <v>224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7" sqref="E17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8"/>
      <c r="O3" s="8"/>
    </row>
    <row r="4" ht="36" spans="1:15">
      <c r="A4" s="11">
        <v>1</v>
      </c>
      <c r="B4" s="16" t="s">
        <v>261</v>
      </c>
      <c r="C4" s="349" t="s">
        <v>262</v>
      </c>
      <c r="D4" s="350" t="s">
        <v>263</v>
      </c>
      <c r="E4" s="14" t="s">
        <v>264</v>
      </c>
      <c r="F4" s="25" t="s">
        <v>265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266</v>
      </c>
    </row>
    <row r="5" ht="36" spans="1:15">
      <c r="A5" s="11">
        <v>2</v>
      </c>
      <c r="B5" s="16">
        <v>1123</v>
      </c>
      <c r="C5" s="349" t="s">
        <v>262</v>
      </c>
      <c r="D5" s="350" t="s">
        <v>267</v>
      </c>
      <c r="E5" s="14" t="s">
        <v>264</v>
      </c>
      <c r="F5" s="25" t="s">
        <v>265</v>
      </c>
      <c r="G5" s="16" t="s">
        <v>66</v>
      </c>
      <c r="H5" s="16" t="s">
        <v>66</v>
      </c>
      <c r="I5" s="16">
        <v>2</v>
      </c>
      <c r="J5" s="16">
        <v>1</v>
      </c>
      <c r="K5" s="16">
        <v>2</v>
      </c>
      <c r="L5" s="16">
        <v>1</v>
      </c>
      <c r="M5" s="16">
        <v>3</v>
      </c>
      <c r="N5" s="16">
        <v>9</v>
      </c>
      <c r="O5" s="16" t="s">
        <v>266</v>
      </c>
    </row>
    <row r="6" ht="53" spans="1:15">
      <c r="A6" s="11">
        <v>3</v>
      </c>
      <c r="B6" s="16">
        <v>1542</v>
      </c>
      <c r="C6" s="349" t="s">
        <v>262</v>
      </c>
      <c r="D6" s="350" t="s">
        <v>268</v>
      </c>
      <c r="E6" s="17" t="s">
        <v>269</v>
      </c>
      <c r="F6" s="25" t="s">
        <v>265</v>
      </c>
      <c r="G6" s="16" t="s">
        <v>66</v>
      </c>
      <c r="H6" s="16" t="s">
        <v>66</v>
      </c>
      <c r="I6" s="16">
        <v>2</v>
      </c>
      <c r="J6" s="16">
        <v>1</v>
      </c>
      <c r="K6" s="16">
        <v>2</v>
      </c>
      <c r="L6" s="16">
        <v>1</v>
      </c>
      <c r="M6" s="16">
        <v>3</v>
      </c>
      <c r="N6" s="16">
        <v>9</v>
      </c>
      <c r="O6" s="16" t="s">
        <v>266</v>
      </c>
    </row>
    <row r="7" spans="1:15">
      <c r="A7" s="11"/>
      <c r="B7" s="16"/>
      <c r="C7" s="12"/>
      <c r="D7" s="45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8" t="s">
        <v>270</v>
      </c>
      <c r="B12" s="19"/>
      <c r="C12" s="19"/>
      <c r="D12" s="20"/>
      <c r="E12" s="21"/>
      <c r="F12" s="34"/>
      <c r="G12" s="34"/>
      <c r="H12" s="34"/>
      <c r="I12" s="29"/>
      <c r="J12" s="18" t="s">
        <v>271</v>
      </c>
      <c r="K12" s="19"/>
      <c r="L12" s="19"/>
      <c r="M12" s="20"/>
      <c r="N12" s="19"/>
      <c r="O12" s="22"/>
    </row>
    <row r="13" spans="1:15">
      <c r="A13" s="23" t="s">
        <v>272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274</v>
      </c>
      <c r="H2" s="4"/>
      <c r="I2" s="4" t="s">
        <v>275</v>
      </c>
      <c r="J2" s="4"/>
      <c r="K2" s="6" t="s">
        <v>276</v>
      </c>
      <c r="L2" s="49" t="s">
        <v>277</v>
      </c>
      <c r="M2" s="7" t="s">
        <v>278</v>
      </c>
    </row>
    <row r="3" s="1" customFormat="1" ht="16.8" spans="1:13">
      <c r="A3" s="4"/>
      <c r="B3" s="8"/>
      <c r="C3" s="8"/>
      <c r="D3" s="8"/>
      <c r="E3" s="8"/>
      <c r="F3" s="8"/>
      <c r="G3" s="4" t="s">
        <v>279</v>
      </c>
      <c r="H3" s="4" t="s">
        <v>280</v>
      </c>
      <c r="I3" s="4" t="s">
        <v>279</v>
      </c>
      <c r="J3" s="4" t="s">
        <v>280</v>
      </c>
      <c r="K3" s="9"/>
      <c r="L3" s="50"/>
      <c r="M3" s="10"/>
    </row>
    <row r="4" ht="36" spans="1:13">
      <c r="A4" s="11">
        <v>1</v>
      </c>
      <c r="B4" s="25" t="s">
        <v>265</v>
      </c>
      <c r="C4" s="16" t="s">
        <v>261</v>
      </c>
      <c r="D4" s="349" t="s">
        <v>262</v>
      </c>
      <c r="E4" s="350" t="s">
        <v>263</v>
      </c>
      <c r="F4" s="14" t="s">
        <v>264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266</v>
      </c>
    </row>
    <row r="5" ht="36" spans="1:13">
      <c r="A5" s="11"/>
      <c r="B5" s="25" t="s">
        <v>265</v>
      </c>
      <c r="C5" s="16">
        <v>1123</v>
      </c>
      <c r="D5" s="349" t="s">
        <v>262</v>
      </c>
      <c r="E5" s="350" t="s">
        <v>267</v>
      </c>
      <c r="F5" s="14" t="s">
        <v>264</v>
      </c>
      <c r="G5" s="16">
        <v>0.3</v>
      </c>
      <c r="H5" s="16">
        <v>0.2</v>
      </c>
      <c r="I5" s="16">
        <v>0.4</v>
      </c>
      <c r="J5" s="16">
        <v>0.3</v>
      </c>
      <c r="K5" s="16">
        <v>1.2</v>
      </c>
      <c r="L5" s="16"/>
      <c r="M5" s="16" t="s">
        <v>266</v>
      </c>
    </row>
    <row r="6" ht="36" spans="1:13">
      <c r="A6" s="11"/>
      <c r="B6" s="25" t="s">
        <v>265</v>
      </c>
      <c r="C6" s="16">
        <v>1542</v>
      </c>
      <c r="D6" s="349" t="s">
        <v>262</v>
      </c>
      <c r="E6" s="350" t="s">
        <v>268</v>
      </c>
      <c r="F6" s="17" t="s">
        <v>269</v>
      </c>
      <c r="G6" s="16">
        <v>0.3</v>
      </c>
      <c r="H6" s="16">
        <v>0.2</v>
      </c>
      <c r="I6" s="16">
        <v>0.4</v>
      </c>
      <c r="J6" s="16">
        <v>0.3</v>
      </c>
      <c r="K6" s="16">
        <v>1.2</v>
      </c>
      <c r="L6" s="16"/>
      <c r="M6" s="16" t="s">
        <v>266</v>
      </c>
    </row>
    <row r="7" spans="1:13">
      <c r="A7" s="11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8" t="s">
        <v>270</v>
      </c>
      <c r="B12" s="19"/>
      <c r="C12" s="19"/>
      <c r="D12" s="19"/>
      <c r="E12" s="20"/>
      <c r="F12" s="21"/>
      <c r="G12" s="29"/>
      <c r="H12" s="18" t="s">
        <v>271</v>
      </c>
      <c r="I12" s="19"/>
      <c r="J12" s="19"/>
      <c r="K12" s="20"/>
      <c r="L12" s="51"/>
      <c r="M12" s="22"/>
    </row>
    <row r="13" spans="1:13">
      <c r="A13" s="52" t="s">
        <v>281</v>
      </c>
      <c r="B13" s="52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283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35" t="s">
        <v>284</v>
      </c>
      <c r="H2" s="36"/>
      <c r="I2" s="37"/>
      <c r="J2" s="35" t="s">
        <v>285</v>
      </c>
      <c r="K2" s="36"/>
      <c r="L2" s="37"/>
      <c r="M2" s="35" t="s">
        <v>286</v>
      </c>
      <c r="N2" s="36"/>
      <c r="O2" s="37"/>
      <c r="P2" s="35" t="s">
        <v>287</v>
      </c>
      <c r="Q2" s="36"/>
      <c r="R2" s="37"/>
      <c r="S2" s="36" t="s">
        <v>288</v>
      </c>
      <c r="T2" s="36"/>
      <c r="U2" s="37"/>
      <c r="V2" s="31" t="s">
        <v>289</v>
      </c>
      <c r="W2" s="31" t="s">
        <v>259</v>
      </c>
    </row>
    <row r="3" s="1" customFormat="1" ht="16.8" spans="1:23">
      <c r="A3" s="8"/>
      <c r="B3" s="38"/>
      <c r="C3" s="38"/>
      <c r="D3" s="38"/>
      <c r="E3" s="38"/>
      <c r="F3" s="38"/>
      <c r="G3" s="4" t="s">
        <v>290</v>
      </c>
      <c r="H3" s="4" t="s">
        <v>68</v>
      </c>
      <c r="I3" s="4" t="s">
        <v>250</v>
      </c>
      <c r="J3" s="4" t="s">
        <v>290</v>
      </c>
      <c r="K3" s="4" t="s">
        <v>68</v>
      </c>
      <c r="L3" s="4" t="s">
        <v>250</v>
      </c>
      <c r="M3" s="4" t="s">
        <v>290</v>
      </c>
      <c r="N3" s="4" t="s">
        <v>68</v>
      </c>
      <c r="O3" s="4" t="s">
        <v>250</v>
      </c>
      <c r="P3" s="4" t="s">
        <v>290</v>
      </c>
      <c r="Q3" s="4" t="s">
        <v>68</v>
      </c>
      <c r="R3" s="4" t="s">
        <v>250</v>
      </c>
      <c r="S3" s="4" t="s">
        <v>290</v>
      </c>
      <c r="T3" s="4" t="s">
        <v>68</v>
      </c>
      <c r="U3" s="4" t="s">
        <v>250</v>
      </c>
      <c r="V3" s="39"/>
      <c r="W3" s="39"/>
    </row>
    <row r="4" ht="72" spans="1:23">
      <c r="A4" s="40" t="s">
        <v>291</v>
      </c>
      <c r="B4" s="25" t="s">
        <v>265</v>
      </c>
      <c r="C4" s="16" t="s">
        <v>261</v>
      </c>
      <c r="D4" s="349" t="s">
        <v>262</v>
      </c>
      <c r="E4" s="350" t="s">
        <v>263</v>
      </c>
      <c r="F4" s="14" t="s">
        <v>264</v>
      </c>
      <c r="G4" s="351" t="s">
        <v>292</v>
      </c>
      <c r="H4" s="352" t="s">
        <v>293</v>
      </c>
      <c r="I4" s="351" t="s">
        <v>294</v>
      </c>
      <c r="J4" s="351" t="s">
        <v>295</v>
      </c>
      <c r="K4" s="352" t="s">
        <v>296</v>
      </c>
      <c r="L4" s="351" t="s">
        <v>294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36" spans="1:23">
      <c r="A5" s="43"/>
      <c r="B5" s="25" t="s">
        <v>265</v>
      </c>
      <c r="C5" s="16">
        <v>1123</v>
      </c>
      <c r="D5" s="349" t="s">
        <v>262</v>
      </c>
      <c r="E5" s="350" t="s">
        <v>267</v>
      </c>
      <c r="F5" s="14" t="s">
        <v>264</v>
      </c>
      <c r="G5" s="35" t="s">
        <v>297</v>
      </c>
      <c r="H5" s="36"/>
      <c r="I5" s="37"/>
      <c r="J5" s="35" t="s">
        <v>298</v>
      </c>
      <c r="K5" s="36"/>
      <c r="L5" s="37"/>
      <c r="M5" s="35" t="s">
        <v>299</v>
      </c>
      <c r="N5" s="36"/>
      <c r="O5" s="37"/>
      <c r="P5" s="35" t="s">
        <v>300</v>
      </c>
      <c r="Q5" s="36"/>
      <c r="R5" s="37"/>
      <c r="S5" s="36" t="s">
        <v>301</v>
      </c>
      <c r="T5" s="36"/>
      <c r="U5" s="37"/>
      <c r="V5" s="16"/>
      <c r="W5" s="16"/>
    </row>
    <row r="6" ht="36" spans="1:23">
      <c r="A6" s="43"/>
      <c r="B6" s="25" t="s">
        <v>265</v>
      </c>
      <c r="C6" s="16">
        <v>1542</v>
      </c>
      <c r="D6" s="349" t="s">
        <v>262</v>
      </c>
      <c r="E6" s="350" t="s">
        <v>268</v>
      </c>
      <c r="F6" s="17" t="s">
        <v>269</v>
      </c>
      <c r="G6" s="4" t="s">
        <v>290</v>
      </c>
      <c r="H6" s="4" t="s">
        <v>68</v>
      </c>
      <c r="I6" s="4" t="s">
        <v>250</v>
      </c>
      <c r="J6" s="4" t="s">
        <v>290</v>
      </c>
      <c r="K6" s="4" t="s">
        <v>68</v>
      </c>
      <c r="L6" s="4" t="s">
        <v>250</v>
      </c>
      <c r="M6" s="4" t="s">
        <v>290</v>
      </c>
      <c r="N6" s="4" t="s">
        <v>68</v>
      </c>
      <c r="O6" s="4" t="s">
        <v>250</v>
      </c>
      <c r="P6" s="4" t="s">
        <v>290</v>
      </c>
      <c r="Q6" s="4" t="s">
        <v>68</v>
      </c>
      <c r="R6" s="4" t="s">
        <v>250</v>
      </c>
      <c r="S6" s="4" t="s">
        <v>290</v>
      </c>
      <c r="T6" s="4" t="s">
        <v>68</v>
      </c>
      <c r="U6" s="4" t="s">
        <v>250</v>
      </c>
      <c r="V6" s="16"/>
      <c r="W6" s="16"/>
    </row>
    <row r="7" spans="1:23">
      <c r="A7" s="44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6" t="s">
        <v>302</v>
      </c>
      <c r="B8" s="46"/>
      <c r="C8" s="46"/>
      <c r="D8" s="46"/>
      <c r="E8" s="46"/>
      <c r="F8" s="4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7"/>
      <c r="B9" s="48"/>
      <c r="C9" s="48"/>
      <c r="D9" s="48"/>
      <c r="E9" s="48"/>
      <c r="F9" s="4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6" t="s">
        <v>303</v>
      </c>
      <c r="B10" s="48"/>
      <c r="C10" s="48"/>
      <c r="D10" s="48"/>
      <c r="E10" s="48"/>
      <c r="F10" s="4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7"/>
      <c r="B11" s="47"/>
      <c r="C11" s="47"/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6" t="s">
        <v>304</v>
      </c>
      <c r="B12" s="46"/>
      <c r="C12" s="46"/>
      <c r="D12" s="46"/>
      <c r="E12" s="46"/>
      <c r="F12" s="4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7"/>
      <c r="B13" s="48"/>
      <c r="C13" s="48"/>
      <c r="D13" s="48"/>
      <c r="E13" s="48"/>
      <c r="F13" s="4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6" t="s">
        <v>305</v>
      </c>
      <c r="B14" s="48"/>
      <c r="C14" s="48"/>
      <c r="D14" s="48"/>
      <c r="E14" s="48"/>
      <c r="F14" s="4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7"/>
      <c r="B15" s="47"/>
      <c r="C15" s="47"/>
      <c r="D15" s="47"/>
      <c r="E15" s="47"/>
      <c r="F15" s="4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8" t="s">
        <v>270</v>
      </c>
      <c r="B17" s="19"/>
      <c r="C17" s="19"/>
      <c r="D17" s="19"/>
      <c r="E17" s="20"/>
      <c r="F17" s="21"/>
      <c r="G17" s="29"/>
      <c r="H17" s="34"/>
      <c r="I17" s="34"/>
      <c r="J17" s="18" t="s">
        <v>306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307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2026-01-28T21:05:17Z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