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<sst xmlns="http://schemas.openxmlformats.org/spreadsheetml/2006/main" count="697" uniqueCount="345">
  <si>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</si>
  <si>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</si>
  <si>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</si>
  <si>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</si>
  <si>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</si>
  <si>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</si>
  <si>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</si>
  <si>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</si>
  <si>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</si>
  <si>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</si>
  <si>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</si>
  <si>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</si>
  <si>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</si>
  <si>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</si>
  <si>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</si>
  <si>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</si>
  <si>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</si>
  <si>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</si>
  <si>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</si>
  <si>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</si>
  <si>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</si>
  <si>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</si>
  <si>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</si>
  <si>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</si>
  <si>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</si>
  <si>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</si>
  <si>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</si>
  <si>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</si>
  <si>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</si>
  <si>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</si>
  <si>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</si>
  <si>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</si>
  <si>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</si>
  <si>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</si>
  <si>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</si>
  <si>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</si>
  <si>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</si>
  <si>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</si>
  <si>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</si>
  <si>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</si>
  <si>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</si>
  <si>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</si>
  <si>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</si>
  <si>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</si>
  <si>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</si>
  <si>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</si>
  <si>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</si>
  <si>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</si>
  <si>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</si>
  <si>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</si>
  <si>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</si>
  <si>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</si>
  <si>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</si>
  <si>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</si>
  <si>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</si>
  <si>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</si>
  <si>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</si>
  <si>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</si>
  <si>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</si>
  <si>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</si>
  <si>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</si>
  <si>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</si>
  <si>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QAJJAO84324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</si>
  <si>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</si>
  <si>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</si>
  <si>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</si>
  <si>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</si>
  <si>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</si>
  <si>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</si>
  <si>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</si>
  <si>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</si>
  <si>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</si>
  <si>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</si>
  <si>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</si>
  <si>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</si>
  <si>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</si>
  <si>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</si>
  <si>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</si>
  <si>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CGDD251112100021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</si>
  <si>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</si>
  <si>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</si>
  <si>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</si>
  <si>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</si>
  <si>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</si>
  <si>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</si>
  <si>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</si>
  <si>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</si>
  <si>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</si>
  <si>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</si>
  <si>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</si>
  <si>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</si>
  <si>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</si>
  <si>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</si>
  <si>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</si>
  <si>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</si>
  <si>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</si>
  <si>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</si>
  <si>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</si>
  <si>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</si>
  <si>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</si>
  <si>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</si>
  <si>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</si>
  <si>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</si>
  <si>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</si>
  <si>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</si>
  <si>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</si>
  <si>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</si>
  <si>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</si>
  <si>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</si>
  <si>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</si>
  <si>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清风蓝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</si>
  <si>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</si>
  <si>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</si>
  <si>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</si>
  <si>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</si>
  <si>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</si>
  <si>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</si>
  <si>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</si>
  <si>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</si>
  <si>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1、尺寸偏大，请留意</t>
  </si>
  <si>
    <t>2、领起皱，后领织带不平服</t>
  </si>
  <si>
    <t>3、长短袖，夹底十字缝不对称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</si>
  <si>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</si>
  <si>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</si>
  <si>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</si>
  <si>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</si>
  <si>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</si>
  <si>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</si>
  <si>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</si>
  <si>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</si>
  <si>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</si>
  <si>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</si>
  <si>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</si>
  <si>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</si>
  <si>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</si>
  <si>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</si>
  <si>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</si>
  <si>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</si>
  <si>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</si>
  <si>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</si>
  <si>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</si>
  <si>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</si>
  <si>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</si>
  <si>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</si>
  <si>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</si>
  <si>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</si>
  <si>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</si>
  <si>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</si>
  <si>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</si>
  <si>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-1</t>
  </si>
  <si>
    <t>-2</t>
  </si>
  <si>
    <t>胸围</t>
  </si>
  <si>
    <t>+0</t>
  </si>
  <si>
    <t>摆围平</t>
  </si>
  <si>
    <t>+1</t>
  </si>
  <si>
    <t>上领围</t>
  </si>
  <si>
    <t>肩宽</t>
  </si>
  <si>
    <t>-0.5</t>
  </si>
  <si>
    <t>肩点袖长(短袖）</t>
  </si>
  <si>
    <r>
      <rPr>
        <b/>
        <sz val="12"/>
        <rFont val="微软雅黑"/>
        <charset val="134"/>
      </rPr>
      <t>袖肥</t>
    </r>
    <r>
      <rPr>
        <b/>
        <sz val="12"/>
        <rFont val="微软雅黑"/>
        <charset val="0"/>
      </rPr>
      <t>/2</t>
    </r>
  </si>
  <si>
    <t>+0.5</t>
  </si>
  <si>
    <r>
      <rPr>
        <b/>
        <sz val="12"/>
        <rFont val="微软雅黑"/>
        <charset val="134"/>
      </rPr>
      <t>袖口围</t>
    </r>
    <r>
      <rPr>
        <b/>
        <sz val="12"/>
        <rFont val="微软雅黑"/>
        <charset val="0"/>
      </rPr>
      <t>/2</t>
    </r>
  </si>
  <si>
    <t>-0.7</t>
  </si>
  <si>
    <t>-1.3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</si>
  <si>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</si>
  <si>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</si>
  <si>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</si>
  <si>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</si>
  <si>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</si>
  <si>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</si>
  <si>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</si>
  <si>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</si>
  <si>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</si>
  <si>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</si>
  <si>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</si>
  <si>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</si>
  <si>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</si>
  <si>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</si>
  <si>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</si>
  <si>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</si>
  <si>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</si>
  <si>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</si>
  <si>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</si>
  <si>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</si>
  <si>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</si>
  <si>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</si>
  <si>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</si>
  <si>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</si>
  <si>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</si>
  <si>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</si>
  <si>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</si>
  <si>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</si>
  <si>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</si>
  <si>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</si>
  <si>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</si>
  <si>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</si>
  <si>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</si>
  <si>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</si>
  <si>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</si>
  <si>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</si>
  <si>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</si>
  <si>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</si>
  <si>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</si>
  <si>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</si>
  <si>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</si>
  <si>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</si>
  <si>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</si>
  <si>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1、后领织带不平服，压线有宽窄</t>
  </si>
  <si>
    <t>2、领边不圆顺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</si>
  <si>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</si>
  <si>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</si>
  <si>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</si>
  <si>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</si>
  <si>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</si>
  <si>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</si>
  <si>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</si>
  <si>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</si>
  <si>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走货1250件，抽查125件，发现4件不良品，已按照以上提出的问题点改正，可以出货</t>
  </si>
  <si>
    <t>服装QC部门</t>
  </si>
  <si>
    <t>检验人</t>
  </si>
  <si>
    <t>120/56</t>
  </si>
  <si>
    <t>130/59</t>
  </si>
  <si>
    <t>140/57</t>
  </si>
  <si>
    <t>150/63</t>
  </si>
  <si>
    <t>160/69</t>
  </si>
  <si>
    <t>170/75</t>
  </si>
  <si>
    <t>-1 -1 -1.5</t>
  </si>
  <si>
    <t>-1  -1 -1</t>
  </si>
  <si>
    <t>-1 -1 -0.5</t>
  </si>
  <si>
    <t>-2 -1 -1</t>
  </si>
  <si>
    <t>-1 -2 -1</t>
  </si>
  <si>
    <t>+0 +1 +0</t>
  </si>
  <si>
    <t>-1 +0 +0</t>
  </si>
  <si>
    <t>+0 +0 +0</t>
  </si>
  <si>
    <t>+0 -1 -1</t>
  </si>
  <si>
    <t>+0 +1 +1</t>
  </si>
  <si>
    <t>摆围平量</t>
  </si>
  <si>
    <t>+0 +0 -1</t>
  </si>
  <si>
    <t>+1 +1 +1</t>
  </si>
  <si>
    <t>+1 +0 +1</t>
  </si>
  <si>
    <t>-1 +1 +0</t>
  </si>
  <si>
    <t>+0.5 +1 +0</t>
  </si>
  <si>
    <t>+0.5 +0 +0</t>
  </si>
  <si>
    <t>+0.5 +0.5 +0</t>
  </si>
  <si>
    <t>+0 +0 -0.5</t>
  </si>
  <si>
    <t>-0.5 +0 -0.5</t>
  </si>
  <si>
    <t>+0.7 +0.5 +0</t>
  </si>
  <si>
    <t>+0 +0.4 +0</t>
  </si>
  <si>
    <t>-0.5 +0 -0.3</t>
  </si>
  <si>
    <t>+0 -0.5 +0</t>
  </si>
  <si>
    <t>-0.3 +0 +0</t>
  </si>
  <si>
    <t>-0.5 -0.5 +0</t>
  </si>
  <si>
    <t>-0.7 +0.5 +0</t>
  </si>
  <si>
    <t>-0.5 +0 +0</t>
  </si>
  <si>
    <t>-1 -0.7 +0</t>
  </si>
  <si>
    <t>+0 +0.5 +0</t>
  </si>
  <si>
    <t>+0 +0.2 +0</t>
  </si>
  <si>
    <t>+0.4 +0 +0</t>
  </si>
  <si>
    <t>+0 -0.2 +0</t>
  </si>
  <si>
    <t>+0 +0 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</si>
  <si>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</si>
  <si>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</si>
  <si>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</si>
  <si>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</si>
  <si>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</si>
  <si>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</si>
  <si>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</si>
  <si>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</si>
  <si>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</si>
  <si>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</si>
  <si>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</si>
  <si>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</si>
  <si>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</si>
  <si>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</si>
  <si>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</si>
  <si>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</si>
  <si>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</si>
  <si>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</si>
  <si>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三迈</t>
  </si>
  <si>
    <t>2509Y0181</t>
  </si>
  <si>
    <t>制表时间：2025/12/19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</si>
  <si>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</si>
  <si>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</si>
  <si>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</si>
  <si>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</si>
  <si>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</si>
  <si>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</si>
  <si>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</si>
  <si>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</si>
  <si>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</si>
  <si>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</si>
  <si>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</si>
  <si>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制表时间：2025/12/21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</si>
  <si>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</si>
  <si>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</si>
  <si>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</si>
  <si>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</si>
  <si>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</si>
  <si>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</si>
  <si>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</si>
  <si>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</si>
  <si>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</si>
  <si>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</si>
  <si>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</si>
  <si>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</si>
  <si>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</si>
  <si>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</si>
  <si>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</si>
  <si>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</si>
  <si>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</si>
  <si>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</si>
  <si>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</si>
  <si>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制表时间：2025/12/23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</si>
  <si>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</si>
  <si>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</si>
  <si>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</si>
  <si>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</si>
  <si>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</si>
  <si>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</si>
  <si>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</si>
  <si>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</si>
  <si>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</si>
  <si>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</si>
  <si>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</si>
  <si>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</si>
  <si>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</si>
  <si>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</si>
  <si>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</si>
  <si>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</si>
  <si>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</si>
  <si>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</si>
  <si>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</si>
  <si>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</si>
  <si>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</si>
  <si>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</si>
  <si>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</si>
  <si>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</si>
  <si>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1CM压花织带</t>
  </si>
  <si>
    <t>25FW暮山紫/R317//</t>
  </si>
  <si>
    <t>-6</t>
  </si>
  <si>
    <t>-5</t>
  </si>
  <si>
    <t>26SS日光紫/R364//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</si>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</sst>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0"/>
      <name val="微软雅黑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b/>
      <sz val="12"/>
      <name val="微软雅黑"/>
      <charset val="0"/>
    </font>
    <font>
      <b/>
      <sz val="12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仿宋_GB2312"/>
      <charset val="0"/>
    </font>
    <font>
      <sz val="10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8" borderId="78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79" applyNumberFormat="0" applyFill="0" applyAlignment="0" applyProtection="0">
      <alignment vertical="center"/>
    </xf>
    <xf numFmtId="0" fontId="61" fillId="0" borderId="8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9" borderId="81" applyNumberFormat="0" applyAlignment="0" applyProtection="0">
      <alignment vertical="center"/>
    </xf>
    <xf numFmtId="0" fontId="63" fillId="10" borderId="82" applyNumberFormat="0" applyAlignment="0" applyProtection="0">
      <alignment vertical="center"/>
    </xf>
    <xf numFmtId="0" fontId="64" fillId="10" borderId="81" applyNumberFormat="0" applyAlignment="0" applyProtection="0">
      <alignment vertical="center"/>
    </xf>
    <xf numFmtId="0" fontId="65" fillId="11" borderId="83" applyNumberFormat="0" applyAlignment="0" applyProtection="0">
      <alignment vertical="center"/>
    </xf>
    <xf numFmtId="0" fontId="66" fillId="0" borderId="84" applyNumberFormat="0" applyFill="0" applyAlignment="0" applyProtection="0">
      <alignment vertical="center"/>
    </xf>
    <xf numFmtId="0" fontId="67" fillId="0" borderId="85" applyNumberFormat="0" applyFill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3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  <xf numFmtId="0" fontId="74" fillId="0" borderId="0">
      <alignment horizontal="center" vertical="center"/>
    </xf>
    <xf numFmtId="0" fontId="6" fillId="0" borderId="0">
      <alignment horizontal="center"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62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5" xfId="62" applyFill="1" applyBorder="1" applyAlignment="1">
      <alignment horizontal="center" vertical="center" wrapText="1"/>
    </xf>
    <xf numFmtId="0" fontId="6" fillId="0" borderId="6" xfId="62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17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17" xfId="51" applyNumberFormat="1" applyFont="1" applyFill="1" applyBorder="1" applyAlignment="1">
      <alignment vertical="center"/>
    </xf>
    <xf numFmtId="49" fontId="30" fillId="0" borderId="2" xfId="54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52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37" fillId="0" borderId="22" xfId="0" applyNumberFormat="1" applyFont="1" applyFill="1" applyBorder="1" applyAlignment="1">
      <alignment shrinkToFit="1"/>
    </xf>
    <xf numFmtId="0" fontId="36" fillId="0" borderId="23" xfId="0" applyNumberFormat="1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6" fillId="0" borderId="24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40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vertical="center"/>
    </xf>
    <xf numFmtId="0" fontId="40" fillId="0" borderId="27" xfId="52" applyFont="1" applyFill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40" fillId="0" borderId="27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vertical="center"/>
    </xf>
    <xf numFmtId="58" fontId="26" fillId="0" borderId="28" xfId="52" applyNumberFormat="1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40" fillId="0" borderId="28" xfId="52" applyFont="1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vertical="center"/>
    </xf>
    <xf numFmtId="0" fontId="26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26" xfId="52" applyFont="1" applyFill="1" applyBorder="1" applyAlignment="1">
      <alignment vertical="center"/>
    </xf>
    <xf numFmtId="0" fontId="40" fillId="0" borderId="35" xfId="52" applyFont="1" applyFill="1" applyBorder="1" applyAlignment="1">
      <alignment vertical="center"/>
    </xf>
    <xf numFmtId="0" fontId="40" fillId="0" borderId="36" xfId="52" applyFont="1" applyFill="1" applyBorder="1" applyAlignment="1">
      <alignment vertical="center"/>
    </xf>
    <xf numFmtId="0" fontId="40" fillId="0" borderId="37" xfId="52" applyFont="1" applyFill="1" applyBorder="1" applyAlignment="1">
      <alignment vertical="center"/>
    </xf>
    <xf numFmtId="0" fontId="26" fillId="0" borderId="28" xfId="52" applyFont="1" applyFill="1" applyBorder="1" applyAlignment="1">
      <alignment vertical="center"/>
    </xf>
    <xf numFmtId="0" fontId="26" fillId="0" borderId="38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41" fillId="0" borderId="41" xfId="52" applyFont="1" applyFill="1" applyBorder="1" applyAlignment="1">
      <alignment horizontal="left" vertical="center"/>
    </xf>
    <xf numFmtId="0" fontId="41" fillId="0" borderId="39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 wrapText="1"/>
    </xf>
    <xf numFmtId="0" fontId="26" fillId="0" borderId="28" xfId="52" applyFont="1" applyFill="1" applyBorder="1" applyAlignment="1">
      <alignment horizontal="left" vertical="center" wrapText="1"/>
    </xf>
    <xf numFmtId="0" fontId="26" fillId="0" borderId="29" xfId="52" applyFont="1" applyFill="1" applyBorder="1" applyAlignment="1">
      <alignment horizontal="left" vertical="center" wrapText="1"/>
    </xf>
    <xf numFmtId="0" fontId="40" fillId="0" borderId="32" xfId="52" applyFont="1" applyFill="1" applyBorder="1" applyAlignment="1">
      <alignment horizontal="left" vertical="center"/>
    </xf>
    <xf numFmtId="0" fontId="19" fillId="0" borderId="33" xfId="52" applyFill="1" applyBorder="1" applyAlignment="1">
      <alignment horizontal="center" vertical="center"/>
    </xf>
    <xf numFmtId="0" fontId="19" fillId="0" borderId="34" xfId="52" applyFill="1" applyBorder="1" applyAlignment="1">
      <alignment horizontal="center" vertical="center"/>
    </xf>
    <xf numFmtId="0" fontId="40" fillId="0" borderId="42" xfId="52" applyFont="1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37" xfId="52" applyFont="1" applyFill="1" applyBorder="1" applyAlignment="1">
      <alignment horizontal="center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 wrapText="1"/>
    </xf>
    <xf numFmtId="0" fontId="19" fillId="0" borderId="40" xfId="52" applyFont="1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right" vertical="center"/>
    </xf>
    <xf numFmtId="0" fontId="26" fillId="0" borderId="39" xfId="52" applyFont="1" applyFill="1" applyBorder="1" applyAlignment="1">
      <alignment horizontal="right" vertical="center"/>
    </xf>
    <xf numFmtId="0" fontId="26" fillId="0" borderId="44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center" vertical="center"/>
    </xf>
    <xf numFmtId="0" fontId="41" fillId="0" borderId="26" xfId="52" applyFont="1" applyFill="1" applyBorder="1" applyAlignment="1">
      <alignment horizontal="left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30" xfId="52" applyFont="1" applyFill="1" applyBorder="1" applyAlignment="1">
      <alignment horizontal="left" vertical="center"/>
    </xf>
    <xf numFmtId="0" fontId="40" fillId="0" borderId="38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58" fontId="26" fillId="0" borderId="33" xfId="52" applyNumberFormat="1" applyFont="1" applyFill="1" applyBorder="1" applyAlignment="1">
      <alignment horizontal="center" vertical="center"/>
    </xf>
    <xf numFmtId="0" fontId="40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46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left" vertical="center"/>
    </xf>
    <xf numFmtId="0" fontId="18" fillId="0" borderId="8" xfId="53" applyFont="1" applyFill="1" applyBorder="1" applyAlignment="1">
      <alignment horizontal="center"/>
    </xf>
    <xf numFmtId="0" fontId="25" fillId="0" borderId="16" xfId="53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178" fontId="28" fillId="0" borderId="49" xfId="0" applyNumberFormat="1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29" fillId="0" borderId="50" xfId="0" applyFont="1" applyFill="1" applyBorder="1" applyAlignment="1">
      <alignment horizontal="center" vertical="center"/>
    </xf>
    <xf numFmtId="49" fontId="30" fillId="0" borderId="31" xfId="54" applyNumberFormat="1" applyFont="1" applyFill="1" applyBorder="1" applyAlignment="1">
      <alignment horizontal="center" vertical="center"/>
    </xf>
    <xf numFmtId="0" fontId="28" fillId="0" borderId="28" xfId="0" applyNumberFormat="1" applyFont="1" applyFill="1" applyBorder="1" applyAlignment="1">
      <alignment horizontal="center" vertical="center"/>
    </xf>
    <xf numFmtId="0" fontId="18" fillId="0" borderId="28" xfId="53" applyFont="1" applyFill="1" applyBorder="1" applyAlignment="1"/>
    <xf numFmtId="0" fontId="28" fillId="0" borderId="29" xfId="0" applyNumberFormat="1" applyFont="1" applyFill="1" applyBorder="1" applyAlignment="1">
      <alignment horizontal="center" vertical="center"/>
    </xf>
    <xf numFmtId="49" fontId="30" fillId="0" borderId="28" xfId="54" applyNumberFormat="1" applyFont="1" applyFill="1" applyBorder="1" applyAlignment="1">
      <alignment horizontal="center" vertical="center"/>
    </xf>
    <xf numFmtId="49" fontId="30" fillId="0" borderId="29" xfId="54" applyNumberFormat="1" applyFont="1" applyFill="1" applyBorder="1" applyAlignment="1">
      <alignment horizontal="center" vertical="center"/>
    </xf>
    <xf numFmtId="0" fontId="18" fillId="0" borderId="51" xfId="53" applyFont="1" applyFill="1" applyBorder="1" applyAlignment="1">
      <alignment horizontal="center"/>
    </xf>
    <xf numFmtId="49" fontId="18" fillId="0" borderId="32" xfId="53" applyNumberFormat="1" applyFont="1" applyFill="1" applyBorder="1" applyAlignment="1">
      <alignment horizontal="center"/>
    </xf>
    <xf numFmtId="49" fontId="18" fillId="0" borderId="33" xfId="53" applyNumberFormat="1" applyFont="1" applyFill="1" applyBorder="1" applyAlignment="1">
      <alignment horizontal="center"/>
    </xf>
    <xf numFmtId="49" fontId="30" fillId="0" borderId="33" xfId="54" applyNumberFormat="1" applyFont="1" applyFill="1" applyBorder="1" applyAlignment="1">
      <alignment horizontal="center" vertical="center"/>
    </xf>
    <xf numFmtId="49" fontId="30" fillId="0" borderId="34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19" fillId="0" borderId="0" xfId="52" applyFont="1" applyAlignment="1">
      <alignment horizontal="left" vertical="center"/>
    </xf>
    <xf numFmtId="0" fontId="42" fillId="0" borderId="25" xfId="52" applyFont="1" applyBorder="1" applyAlignment="1">
      <alignment horizontal="center" vertical="top"/>
    </xf>
    <xf numFmtId="0" fontId="33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33" fillId="0" borderId="53" xfId="52" applyFont="1" applyBorder="1" applyAlignment="1">
      <alignment horizontal="center" vertical="center"/>
    </xf>
    <xf numFmtId="0" fontId="41" fillId="0" borderId="53" xfId="52" applyFont="1" applyBorder="1" applyAlignment="1">
      <alignment horizontal="left" vertical="center"/>
    </xf>
    <xf numFmtId="0" fontId="19" fillId="0" borderId="53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41" fillId="0" borderId="26" xfId="52" applyFont="1" applyBorder="1" applyAlignment="1">
      <alignment horizontal="center" vertical="center"/>
    </xf>
    <xf numFmtId="0" fontId="41" fillId="0" borderId="27" xfId="52" applyFont="1" applyBorder="1" applyAlignment="1">
      <alignment horizontal="center" vertical="center"/>
    </xf>
    <xf numFmtId="0" fontId="41" fillId="0" borderId="30" xfId="52" applyFont="1" applyBorder="1" applyAlignment="1">
      <alignment horizontal="center" vertical="center"/>
    </xf>
    <xf numFmtId="0" fontId="33" fillId="0" borderId="26" xfId="52" applyFont="1" applyBorder="1" applyAlignment="1">
      <alignment horizontal="center" vertical="center"/>
    </xf>
    <xf numFmtId="0" fontId="33" fillId="0" borderId="27" xfId="52" applyFont="1" applyBorder="1" applyAlignment="1">
      <alignment horizontal="center" vertical="center"/>
    </xf>
    <xf numFmtId="0" fontId="33" fillId="0" borderId="30" xfId="52" applyFont="1" applyBorder="1" applyAlignment="1">
      <alignment horizontal="center" vertical="center"/>
    </xf>
    <xf numFmtId="0" fontId="41" fillId="0" borderId="31" xfId="52" applyFont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14" fontId="22" fillId="0" borderId="28" xfId="52" applyNumberFormat="1" applyFont="1" applyBorder="1" applyAlignment="1">
      <alignment horizontal="center" vertical="center"/>
    </xf>
    <xf numFmtId="14" fontId="22" fillId="0" borderId="29" xfId="52" applyNumberFormat="1" applyFont="1" applyBorder="1" applyAlignment="1">
      <alignment horizontal="center" vertical="center"/>
    </xf>
    <xf numFmtId="0" fontId="41" fillId="0" borderId="31" xfId="52" applyFont="1" applyBorder="1" applyAlignment="1">
      <alignment vertical="center"/>
    </xf>
    <xf numFmtId="0" fontId="22" fillId="0" borderId="28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41" fillId="0" borderId="28" xfId="52" applyFont="1" applyBorder="1" applyAlignment="1">
      <alignment vertical="center"/>
    </xf>
    <xf numFmtId="0" fontId="22" fillId="0" borderId="55" xfId="52" applyFont="1" applyBorder="1" applyAlignment="1">
      <alignment horizontal="center" vertical="center"/>
    </xf>
    <xf numFmtId="0" fontId="22" fillId="0" borderId="56" xfId="52" applyFont="1" applyBorder="1" applyAlignment="1">
      <alignment horizontal="center" vertical="center"/>
    </xf>
    <xf numFmtId="0" fontId="19" fillId="0" borderId="28" xfId="52" applyFont="1" applyBorder="1" applyAlignment="1">
      <alignment vertical="center"/>
    </xf>
    <xf numFmtId="0" fontId="43" fillId="0" borderId="32" xfId="52" applyFont="1" applyBorder="1" applyAlignment="1">
      <alignment vertical="center"/>
    </xf>
    <xf numFmtId="0" fontId="22" fillId="0" borderId="57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41" fillId="0" borderId="32" xfId="52" applyFont="1" applyBorder="1" applyAlignment="1">
      <alignment horizontal="left" vertical="center"/>
    </xf>
    <xf numFmtId="0" fontId="41" fillId="0" borderId="33" xfId="52" applyFont="1" applyBorder="1" applyAlignment="1">
      <alignment horizontal="left" vertical="center"/>
    </xf>
    <xf numFmtId="14" fontId="22" fillId="0" borderId="33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41" fillId="0" borderId="58" xfId="52" applyFont="1" applyBorder="1" applyAlignment="1">
      <alignment horizontal="left" vertical="center"/>
    </xf>
    <xf numFmtId="0" fontId="41" fillId="0" borderId="25" xfId="52" applyFont="1" applyBorder="1" applyAlignment="1">
      <alignment horizontal="left" vertical="center"/>
    </xf>
    <xf numFmtId="0" fontId="41" fillId="0" borderId="42" xfId="52" applyFont="1" applyBorder="1" applyAlignment="1">
      <alignment horizontal="left" vertical="center"/>
    </xf>
    <xf numFmtId="0" fontId="41" fillId="0" borderId="59" xfId="52" applyFont="1" applyBorder="1" applyAlignment="1">
      <alignment horizontal="left" vertical="center"/>
    </xf>
    <xf numFmtId="0" fontId="33" fillId="0" borderId="60" xfId="52" applyFont="1" applyBorder="1" applyAlignment="1">
      <alignment horizontal="left" vertical="center"/>
    </xf>
    <xf numFmtId="0" fontId="33" fillId="0" borderId="61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/>
    </xf>
    <xf numFmtId="0" fontId="41" fillId="0" borderId="63" xfId="52" applyFont="1" applyBorder="1" applyAlignment="1">
      <alignment vertical="center"/>
    </xf>
    <xf numFmtId="0" fontId="19" fillId="0" borderId="64" xfId="52" applyFont="1" applyBorder="1" applyAlignment="1">
      <alignment horizontal="left" vertical="center"/>
    </xf>
    <xf numFmtId="0" fontId="22" fillId="0" borderId="64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41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41" fillId="0" borderId="34" xfId="52" applyFont="1" applyBorder="1" applyAlignment="1">
      <alignment horizontal="left" vertical="center"/>
    </xf>
    <xf numFmtId="0" fontId="41" fillId="0" borderId="63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41" fillId="0" borderId="64" xfId="52" applyFont="1" applyBorder="1" applyAlignment="1">
      <alignment horizontal="center" vertical="center"/>
    </xf>
    <xf numFmtId="0" fontId="19" fillId="0" borderId="64" xfId="52" applyFont="1" applyBorder="1" applyAlignment="1">
      <alignment horizontal="center" vertical="center"/>
    </xf>
    <xf numFmtId="0" fontId="41" fillId="0" borderId="31" xfId="52" applyFont="1" applyBorder="1" applyAlignment="1">
      <alignment horizontal="center" vertical="center"/>
    </xf>
    <xf numFmtId="0" fontId="22" fillId="0" borderId="28" xfId="52" applyFont="1" applyBorder="1" applyAlignment="1">
      <alignment horizontal="center" vertical="center"/>
    </xf>
    <xf numFmtId="0" fontId="41" fillId="0" borderId="28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41" fillId="0" borderId="0" xfId="52" applyFont="1" applyBorder="1" applyAlignment="1">
      <alignment vertical="center"/>
    </xf>
    <xf numFmtId="0" fontId="41" fillId="0" borderId="66" xfId="52" applyFont="1" applyBorder="1" applyAlignment="1">
      <alignment horizontal="left" vertical="center" wrapText="1"/>
    </xf>
    <xf numFmtId="0" fontId="41" fillId="0" borderId="67" xfId="52" applyFont="1" applyBorder="1" applyAlignment="1">
      <alignment horizontal="left" vertical="center" wrapText="1"/>
    </xf>
    <xf numFmtId="0" fontId="41" fillId="0" borderId="45" xfId="52" applyFont="1" applyBorder="1" applyAlignment="1">
      <alignment horizontal="left" vertical="center" wrapText="1"/>
    </xf>
    <xf numFmtId="0" fontId="41" fillId="0" borderId="68" xfId="52" applyFont="1" applyBorder="1" applyAlignment="1">
      <alignment horizontal="left" vertical="center"/>
    </xf>
    <xf numFmtId="0" fontId="41" fillId="0" borderId="69" xfId="52" applyFont="1" applyBorder="1" applyAlignment="1">
      <alignment horizontal="left" vertical="center"/>
    </xf>
    <xf numFmtId="0" fontId="41" fillId="0" borderId="65" xfId="52" applyFont="1" applyBorder="1" applyAlignment="1">
      <alignment horizontal="left" vertical="center"/>
    </xf>
    <xf numFmtId="0" fontId="44" fillId="0" borderId="7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1" fillId="0" borderId="2" xfId="52" applyFont="1" applyBorder="1" applyAlignment="1">
      <alignment horizontal="center" vertical="center"/>
    </xf>
    <xf numFmtId="0" fontId="40" fillId="0" borderId="40" xfId="52" applyFont="1" applyBorder="1" applyAlignment="1">
      <alignment horizontal="left" vertical="center"/>
    </xf>
    <xf numFmtId="0" fontId="4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47" fillId="0" borderId="40" xfId="52" applyFont="1" applyBorder="1" applyAlignment="1">
      <alignment horizontal="left" vertical="center"/>
    </xf>
    <xf numFmtId="9" fontId="22" fillId="0" borderId="28" xfId="52" applyNumberFormat="1" applyFont="1" applyBorder="1" applyAlignment="1">
      <alignment horizontal="center" vertical="center"/>
    </xf>
    <xf numFmtId="0" fontId="26" fillId="0" borderId="29" xfId="52" applyFont="1" applyBorder="1" applyAlignment="1">
      <alignment horizontal="left" vertical="center"/>
    </xf>
    <xf numFmtId="0" fontId="33" fillId="0" borderId="60" xfId="0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0" fontId="33" fillId="0" borderId="62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66" xfId="52" applyNumberFormat="1" applyFont="1" applyBorder="1" applyAlignment="1">
      <alignment horizontal="left" vertical="center"/>
    </xf>
    <xf numFmtId="9" fontId="22" fillId="0" borderId="67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40" fillId="0" borderId="63" xfId="52" applyFont="1" applyFill="1" applyBorder="1" applyAlignment="1">
      <alignment horizontal="left" vertical="center"/>
    </xf>
    <xf numFmtId="0" fontId="40" fillId="0" borderId="64" xfId="52" applyFont="1" applyFill="1" applyBorder="1" applyAlignment="1">
      <alignment horizontal="left" vertical="center"/>
    </xf>
    <xf numFmtId="0" fontId="40" fillId="0" borderId="65" xfId="52" applyFont="1" applyFill="1" applyBorder="1" applyAlignment="1">
      <alignment horizontal="left" vertical="center"/>
    </xf>
    <xf numFmtId="0" fontId="40" fillId="0" borderId="57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/>
    </xf>
    <xf numFmtId="0" fontId="40" fillId="0" borderId="45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41" fillId="0" borderId="66" xfId="52" applyFont="1" applyFill="1" applyBorder="1" applyAlignment="1">
      <alignment horizontal="left" vertical="center"/>
    </xf>
    <xf numFmtId="0" fontId="41" fillId="0" borderId="67" xfId="52" applyFont="1" applyFill="1" applyBorder="1" applyAlignment="1">
      <alignment horizontal="left" vertical="center"/>
    </xf>
    <xf numFmtId="0" fontId="41" fillId="0" borderId="45" xfId="52" applyFont="1" applyFill="1" applyBorder="1" applyAlignment="1">
      <alignment horizontal="left" vertical="center"/>
    </xf>
    <xf numFmtId="0" fontId="33" fillId="0" borderId="52" xfId="52" applyFont="1" applyBorder="1" applyAlignment="1">
      <alignment vertical="center"/>
    </xf>
    <xf numFmtId="0" fontId="48" fillId="0" borderId="61" xfId="52" applyFont="1" applyBorder="1" applyAlignment="1">
      <alignment horizontal="center" vertical="center"/>
    </xf>
    <xf numFmtId="0" fontId="33" fillId="0" borderId="53" xfId="52" applyFont="1" applyBorder="1" applyAlignment="1">
      <alignment vertical="center"/>
    </xf>
    <xf numFmtId="0" fontId="22" fillId="0" borderId="74" xfId="52" applyFont="1" applyBorder="1" applyAlignment="1">
      <alignment vertical="center"/>
    </xf>
    <xf numFmtId="0" fontId="33" fillId="0" borderId="74" xfId="52" applyFont="1" applyBorder="1" applyAlignment="1">
      <alignment vertical="center"/>
    </xf>
    <xf numFmtId="58" fontId="19" fillId="0" borderId="53" xfId="52" applyNumberFormat="1" applyFont="1" applyBorder="1" applyAlignment="1">
      <alignment vertical="center"/>
    </xf>
    <xf numFmtId="0" fontId="33" fillId="0" borderId="42" xfId="52" applyFont="1" applyBorder="1" applyAlignment="1">
      <alignment horizontal="center" vertical="center"/>
    </xf>
    <xf numFmtId="0" fontId="33" fillId="0" borderId="75" xfId="52" applyFont="1" applyBorder="1" applyAlignment="1">
      <alignment horizontal="center" vertical="center"/>
    </xf>
    <xf numFmtId="0" fontId="22" fillId="0" borderId="74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22" fillId="0" borderId="76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49" fillId="0" borderId="11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0" fillId="0" borderId="16" xfId="0" applyFont="1" applyBorder="1"/>
    <xf numFmtId="0" fontId="50" fillId="0" borderId="2" xfId="0" applyFont="1" applyBorder="1"/>
    <xf numFmtId="0" fontId="50" fillId="0" borderId="7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9" xfId="0" applyFont="1" applyFill="1" applyBorder="1" applyAlignment="1">
      <alignment horizontal="center" vertical="center"/>
    </xf>
    <xf numFmtId="0" fontId="50" fillId="0" borderId="77" xfId="0" applyFont="1" applyBorder="1" applyAlignment="1">
      <alignment horizontal="center" vertical="center"/>
    </xf>
    <xf numFmtId="0" fontId="50" fillId="4" borderId="2" xfId="0" applyFont="1" applyFill="1" applyBorder="1"/>
    <xf numFmtId="0" fontId="50" fillId="0" borderId="17" xfId="0" applyFont="1" applyBorder="1"/>
    <xf numFmtId="0" fontId="0" fillId="0" borderId="16" xfId="0" applyBorder="1"/>
    <xf numFmtId="0" fontId="0" fillId="4" borderId="2" xfId="0" applyFill="1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4" borderId="23" xfId="0" applyFill="1" applyBorder="1"/>
    <xf numFmtId="0" fontId="0" fillId="0" borderId="2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2" xfId="62" applyFill="1" applyBorder="1" applyAlignment="1" quotePrefix="1">
      <alignment horizontal="center" vertical="center" wrapText="1"/>
    </xf>
    <xf numFmtId="0" fontId="6" fillId="0" borderId="5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  <cellStyle name="S16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230505</xdr:colOff>
      <xdr:row>2</xdr:row>
      <xdr:rowOff>68580</xdr:rowOff>
    </xdr:from>
    <xdr:to>
      <xdr:col>7</xdr:col>
      <xdr:colOff>983615</xdr:colOff>
      <xdr:row>4</xdr:row>
      <xdr:rowOff>36830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83730" y="649605"/>
          <a:ext cx="753110" cy="730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12">
        <v>1</v>
      </c>
      <c r="B2" s="387" t="s">
        <v>1</v>
      </c>
    </row>
    <row r="3" spans="1:2">
      <c r="A3" s="12">
        <v>2</v>
      </c>
      <c r="B3" s="387" t="s">
        <v>2</v>
      </c>
    </row>
    <row r="4" spans="1:2">
      <c r="A4" s="12">
        <v>3</v>
      </c>
      <c r="B4" s="387" t="s">
        <v>3</v>
      </c>
    </row>
    <row r="5" spans="1:2">
      <c r="A5" s="12">
        <v>4</v>
      </c>
      <c r="B5" s="387" t="s">
        <v>4</v>
      </c>
    </row>
    <row r="6" spans="1:2">
      <c r="A6" s="12">
        <v>5</v>
      </c>
      <c r="B6" s="387" t="s">
        <v>5</v>
      </c>
    </row>
    <row r="7" spans="1:2">
      <c r="A7" s="12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15.95" customHeight="1" spans="1:2">
      <c r="A10" s="12">
        <v>1</v>
      </c>
      <c r="B10" s="391" t="s">
        <v>9</v>
      </c>
    </row>
    <row r="11" spans="1:2">
      <c r="A11" s="12">
        <v>2</v>
      </c>
      <c r="B11" s="387" t="s">
        <v>10</v>
      </c>
    </row>
    <row r="12" spans="1:2">
      <c r="A12" s="12">
        <v>3</v>
      </c>
      <c r="B12" s="389" t="s">
        <v>11</v>
      </c>
    </row>
    <row r="13" spans="1:2">
      <c r="A13" s="12">
        <v>4</v>
      </c>
      <c r="B13" s="387" t="s">
        <v>12</v>
      </c>
    </row>
    <row r="14" spans="1:2">
      <c r="A14" s="12">
        <v>5</v>
      </c>
      <c r="B14" s="387" t="s">
        <v>13</v>
      </c>
    </row>
    <row r="15" spans="1:2">
      <c r="A15" s="12">
        <v>6</v>
      </c>
      <c r="B15" s="387" t="s">
        <v>14</v>
      </c>
    </row>
    <row r="16" spans="1:2">
      <c r="A16" s="12">
        <v>7</v>
      </c>
      <c r="B16" s="387" t="s">
        <v>15</v>
      </c>
    </row>
    <row r="17" spans="1:2">
      <c r="A17" s="12">
        <v>8</v>
      </c>
      <c r="B17" s="387" t="s">
        <v>16</v>
      </c>
    </row>
    <row r="18" spans="1:2">
      <c r="A18" s="12">
        <v>9</v>
      </c>
      <c r="B18" s="387" t="s">
        <v>17</v>
      </c>
    </row>
    <row r="19" spans="1:2">
      <c r="A19" s="12"/>
      <c r="B19" s="387"/>
    </row>
    <row r="20" ht="20.25" spans="1:2">
      <c r="A20" s="385"/>
      <c r="B20" s="386" t="s">
        <v>18</v>
      </c>
    </row>
    <row r="21" spans="1:2">
      <c r="A21" s="12">
        <v>1</v>
      </c>
      <c r="B21" s="392" t="s">
        <v>19</v>
      </c>
    </row>
    <row r="22" spans="1:2">
      <c r="A22" s="12">
        <v>2</v>
      </c>
      <c r="B22" s="387" t="s">
        <v>20</v>
      </c>
    </row>
    <row r="23" spans="1:2">
      <c r="A23" s="12">
        <v>3</v>
      </c>
      <c r="B23" s="387" t="s">
        <v>21</v>
      </c>
    </row>
    <row r="24" spans="1:2">
      <c r="A24" s="12">
        <v>4</v>
      </c>
      <c r="B24" s="387" t="s">
        <v>22</v>
      </c>
    </row>
    <row r="25" spans="1:2">
      <c r="A25" s="12">
        <v>5</v>
      </c>
      <c r="B25" s="387" t="s">
        <v>23</v>
      </c>
    </row>
    <row r="26" spans="1:2">
      <c r="A26" s="12">
        <v>6</v>
      </c>
      <c r="B26" s="387" t="s">
        <v>24</v>
      </c>
    </row>
    <row r="27" spans="1:2">
      <c r="A27" s="12">
        <v>7</v>
      </c>
      <c r="B27" s="387" t="s">
        <v>25</v>
      </c>
    </row>
    <row r="28" spans="1:2">
      <c r="A28" s="12"/>
      <c r="B28" s="387"/>
    </row>
    <row r="29" ht="20.25" spans="1:2">
      <c r="A29" s="385"/>
      <c r="B29" s="386" t="s">
        <v>26</v>
      </c>
    </row>
    <row r="30" spans="1:2">
      <c r="A30" s="12">
        <v>1</v>
      </c>
      <c r="B30" s="392" t="s">
        <v>27</v>
      </c>
    </row>
    <row r="31" spans="1:2">
      <c r="A31" s="12">
        <v>2</v>
      </c>
      <c r="B31" s="387" t="s">
        <v>28</v>
      </c>
    </row>
    <row r="32" spans="1:2">
      <c r="A32" s="12">
        <v>3</v>
      </c>
      <c r="B32" s="387" t="s">
        <v>29</v>
      </c>
    </row>
    <row r="33" ht="28.5" spans="1:2">
      <c r="A33" s="12">
        <v>4</v>
      </c>
      <c r="B33" s="387" t="s">
        <v>30</v>
      </c>
    </row>
    <row r="34" spans="1:2">
      <c r="A34" s="12">
        <v>5</v>
      </c>
      <c r="B34" s="387" t="s">
        <v>31</v>
      </c>
    </row>
    <row r="35" spans="1:2">
      <c r="A35" s="12">
        <v>6</v>
      </c>
      <c r="B35" s="387" t="s">
        <v>32</v>
      </c>
    </row>
    <row r="36" spans="1:2">
      <c r="A36" s="12">
        <v>7</v>
      </c>
      <c r="B36" s="387" t="s">
        <v>33</v>
      </c>
    </row>
    <row r="37" spans="1:2">
      <c r="A37" s="12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9" t="s">
        <v>315</v>
      </c>
      <c r="B2" s="40" t="s">
        <v>262</v>
      </c>
      <c r="C2" s="40" t="s">
        <v>263</v>
      </c>
      <c r="D2" s="40" t="s">
        <v>264</v>
      </c>
      <c r="E2" s="40" t="s">
        <v>265</v>
      </c>
      <c r="F2" s="40" t="s">
        <v>266</v>
      </c>
      <c r="G2" s="39" t="s">
        <v>316</v>
      </c>
      <c r="H2" s="39" t="s">
        <v>317</v>
      </c>
      <c r="I2" s="39" t="s">
        <v>318</v>
      </c>
      <c r="J2" s="39" t="s">
        <v>317</v>
      </c>
      <c r="K2" s="39" t="s">
        <v>319</v>
      </c>
      <c r="L2" s="39" t="s">
        <v>317</v>
      </c>
      <c r="M2" s="40" t="s">
        <v>301</v>
      </c>
      <c r="N2" s="40" t="s">
        <v>275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1" t="s">
        <v>315</v>
      </c>
      <c r="B4" s="42" t="s">
        <v>320</v>
      </c>
      <c r="C4" s="42" t="s">
        <v>302</v>
      </c>
      <c r="D4" s="42" t="s">
        <v>264</v>
      </c>
      <c r="E4" s="40" t="s">
        <v>265</v>
      </c>
      <c r="F4" s="40" t="s">
        <v>266</v>
      </c>
      <c r="G4" s="39" t="s">
        <v>316</v>
      </c>
      <c r="H4" s="39" t="s">
        <v>317</v>
      </c>
      <c r="I4" s="39" t="s">
        <v>318</v>
      </c>
      <c r="J4" s="39" t="s">
        <v>317</v>
      </c>
      <c r="K4" s="39" t="s">
        <v>319</v>
      </c>
      <c r="L4" s="39" t="s">
        <v>317</v>
      </c>
      <c r="M4" s="40" t="s">
        <v>301</v>
      </c>
      <c r="N4" s="40" t="s">
        <v>275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321</v>
      </c>
      <c r="B11" s="21"/>
      <c r="C11" s="21"/>
      <c r="D11" s="22"/>
      <c r="E11" s="23"/>
      <c r="F11" s="43"/>
      <c r="G11" s="38"/>
      <c r="H11" s="43"/>
      <c r="I11" s="20" t="s">
        <v>322</v>
      </c>
      <c r="J11" s="21"/>
      <c r="K11" s="21"/>
      <c r="L11" s="21"/>
      <c r="M11" s="21"/>
      <c r="N11" s="24"/>
    </row>
    <row r="12" ht="16.5" spans="1:14">
      <c r="A12" s="25" t="s">
        <v>323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J18" sqref="J1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301</v>
      </c>
      <c r="L2" s="5" t="s">
        <v>275</v>
      </c>
    </row>
    <row r="3" ht="30" customHeight="1" spans="1:12">
      <c r="A3" s="27" t="s">
        <v>303</v>
      </c>
      <c r="B3" s="28" t="s">
        <v>278</v>
      </c>
      <c r="C3" s="29" t="s">
        <v>276</v>
      </c>
      <c r="D3" s="29" t="s">
        <v>277</v>
      </c>
      <c r="E3" s="28" t="s">
        <v>111</v>
      </c>
      <c r="F3" s="15" t="s">
        <v>62</v>
      </c>
      <c r="G3" s="30" t="s">
        <v>329</v>
      </c>
      <c r="H3" s="31"/>
      <c r="I3" s="31"/>
      <c r="J3" s="11"/>
      <c r="K3" s="32" t="s">
        <v>330</v>
      </c>
      <c r="L3" s="11" t="s">
        <v>291</v>
      </c>
    </row>
    <row r="4" ht="30" customHeight="1" spans="1:12">
      <c r="A4" s="27" t="s">
        <v>303</v>
      </c>
      <c r="B4" s="28" t="s">
        <v>278</v>
      </c>
      <c r="C4" s="29" t="s">
        <v>279</v>
      </c>
      <c r="D4" s="29" t="s">
        <v>277</v>
      </c>
      <c r="E4" s="28" t="s">
        <v>110</v>
      </c>
      <c r="F4" s="15" t="s">
        <v>62</v>
      </c>
      <c r="G4" s="30" t="s">
        <v>329</v>
      </c>
      <c r="H4" s="31"/>
      <c r="I4" s="31"/>
      <c r="J4" s="11"/>
      <c r="K4" s="32" t="s">
        <v>330</v>
      </c>
      <c r="L4" s="11" t="s">
        <v>291</v>
      </c>
    </row>
    <row r="5" ht="30" customHeight="1" spans="1:12">
      <c r="A5" s="27"/>
      <c r="B5" s="28"/>
      <c r="C5" s="29"/>
      <c r="D5" s="29"/>
      <c r="E5" s="29"/>
      <c r="F5" s="19"/>
      <c r="G5" s="30"/>
      <c r="H5" s="31"/>
      <c r="I5" s="12"/>
      <c r="J5" s="12"/>
      <c r="K5" s="32" t="s">
        <v>330</v>
      </c>
      <c r="L5" s="11" t="s">
        <v>291</v>
      </c>
    </row>
    <row r="6" ht="30" customHeight="1" spans="1:12">
      <c r="A6" s="27"/>
      <c r="B6" s="28"/>
      <c r="C6" s="29"/>
      <c r="D6" s="29"/>
      <c r="E6" s="29"/>
      <c r="F6" s="19"/>
      <c r="G6" s="30"/>
      <c r="H6" s="31"/>
      <c r="I6" s="12"/>
      <c r="J6" s="12"/>
      <c r="K6" s="32" t="s">
        <v>330</v>
      </c>
      <c r="L6" s="11" t="s">
        <v>291</v>
      </c>
    </row>
    <row r="7" ht="30" customHeight="1" spans="1:12">
      <c r="A7" s="27"/>
      <c r="B7" s="33"/>
      <c r="C7" s="34"/>
      <c r="D7" s="35"/>
      <c r="E7" s="36"/>
      <c r="F7" s="37"/>
      <c r="G7" s="31"/>
      <c r="H7" s="31"/>
      <c r="I7" s="12"/>
      <c r="J7" s="12"/>
      <c r="K7" s="32"/>
      <c r="L7" s="11"/>
    </row>
    <row r="8" ht="30" customHeight="1" spans="1:12">
      <c r="A8" s="2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20" t="s">
        <v>331</v>
      </c>
      <c r="B9" s="21"/>
      <c r="C9" s="21"/>
      <c r="D9" s="21"/>
      <c r="E9" s="22"/>
      <c r="F9" s="23"/>
      <c r="G9" s="38"/>
      <c r="H9" s="20" t="s">
        <v>332</v>
      </c>
      <c r="I9" s="21"/>
      <c r="J9" s="21"/>
      <c r="K9" s="21"/>
      <c r="L9" s="24"/>
    </row>
    <row r="10" ht="16.5" spans="1:12">
      <c r="A10" s="25" t="s">
        <v>333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C10" sqref="C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302</v>
      </c>
      <c r="D2" s="5" t="s">
        <v>264</v>
      </c>
      <c r="E2" s="5" t="s">
        <v>265</v>
      </c>
      <c r="F2" s="4" t="s">
        <v>335</v>
      </c>
      <c r="G2" s="4" t="s">
        <v>285</v>
      </c>
      <c r="H2" s="6" t="s">
        <v>286</v>
      </c>
      <c r="I2" s="7" t="s">
        <v>288</v>
      </c>
    </row>
    <row r="3" s="1" customFormat="1" ht="16.5" spans="1:9">
      <c r="A3" s="4"/>
      <c r="B3" s="8"/>
      <c r="C3" s="8"/>
      <c r="D3" s="8"/>
      <c r="E3" s="8"/>
      <c r="F3" s="4" t="s">
        <v>336</v>
      </c>
      <c r="G3" s="4" t="s">
        <v>289</v>
      </c>
      <c r="H3" s="9"/>
      <c r="I3" s="10"/>
    </row>
    <row r="4" ht="22.5" spans="1:9">
      <c r="A4" s="11">
        <v>1</v>
      </c>
      <c r="B4" s="12" t="s">
        <v>305</v>
      </c>
      <c r="C4" s="13" t="s">
        <v>337</v>
      </c>
      <c r="D4" s="395" t="s">
        <v>338</v>
      </c>
      <c r="E4" s="15" t="s">
        <v>62</v>
      </c>
      <c r="F4" s="16" t="s">
        <v>339</v>
      </c>
      <c r="G4" s="16" t="s">
        <v>340</v>
      </c>
      <c r="H4" s="11"/>
      <c r="I4" s="11" t="s">
        <v>291</v>
      </c>
    </row>
    <row r="5" ht="22.5" spans="1:9">
      <c r="A5" s="11">
        <v>2</v>
      </c>
      <c r="B5" s="12" t="s">
        <v>305</v>
      </c>
      <c r="C5" s="13" t="s">
        <v>337</v>
      </c>
      <c r="D5" s="396" t="s">
        <v>341</v>
      </c>
      <c r="E5" s="15" t="s">
        <v>62</v>
      </c>
      <c r="F5" s="11">
        <v>-5</v>
      </c>
      <c r="G5" s="11">
        <v>-5</v>
      </c>
      <c r="H5" s="11"/>
      <c r="I5" s="11" t="s">
        <v>291</v>
      </c>
    </row>
    <row r="6" ht="18.75" spans="1:9">
      <c r="A6" s="11"/>
      <c r="B6" s="12"/>
      <c r="C6" s="13"/>
      <c r="D6" s="18"/>
      <c r="E6" s="19"/>
      <c r="F6" s="11"/>
      <c r="G6" s="11"/>
      <c r="H6" s="11"/>
      <c r="I6" s="11"/>
    </row>
    <row r="7" spans="1:9">
      <c r="A7" s="12"/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20" t="s">
        <v>342</v>
      </c>
      <c r="B11" s="21"/>
      <c r="C11" s="21"/>
      <c r="D11" s="22"/>
      <c r="E11" s="23"/>
      <c r="F11" s="20" t="s">
        <v>343</v>
      </c>
      <c r="G11" s="21"/>
      <c r="H11" s="22"/>
      <c r="I11" s="24"/>
    </row>
    <row r="12" ht="16.5" spans="1:9">
      <c r="A12" s="25" t="s">
        <v>344</v>
      </c>
      <c r="B12" s="25"/>
      <c r="C12" s="26"/>
      <c r="D12" s="26"/>
      <c r="E12" s="26"/>
      <c r="F12" s="26"/>
      <c r="G12" s="26"/>
      <c r="H12" s="26"/>
      <c r="I12" s="2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35</v>
      </c>
      <c r="C2" s="364"/>
      <c r="D2" s="364"/>
      <c r="E2" s="364"/>
      <c r="F2" s="364"/>
      <c r="G2" s="364"/>
      <c r="H2" s="364"/>
      <c r="I2" s="365"/>
    </row>
    <row r="3" ht="27.95" customHeight="1" spans="2:9">
      <c r="B3" s="366"/>
      <c r="C3" s="367"/>
      <c r="D3" s="368" t="s">
        <v>36</v>
      </c>
      <c r="E3" s="369"/>
      <c r="F3" s="370" t="s">
        <v>37</v>
      </c>
      <c r="G3" s="371"/>
      <c r="H3" s="368" t="s">
        <v>38</v>
      </c>
      <c r="I3" s="372"/>
    </row>
    <row r="4" ht="27.95" customHeight="1" spans="2:9">
      <c r="B4" s="366" t="s">
        <v>39</v>
      </c>
      <c r="C4" s="367" t="s">
        <v>40</v>
      </c>
      <c r="D4" s="367" t="s">
        <v>41</v>
      </c>
      <c r="E4" s="367" t="s">
        <v>42</v>
      </c>
      <c r="F4" s="373" t="s">
        <v>41</v>
      </c>
      <c r="G4" s="373" t="s">
        <v>42</v>
      </c>
      <c r="H4" s="367" t="s">
        <v>41</v>
      </c>
      <c r="I4" s="374" t="s">
        <v>42</v>
      </c>
    </row>
    <row r="5" ht="27.95" customHeight="1" spans="2:9">
      <c r="B5" s="375" t="s">
        <v>43</v>
      </c>
      <c r="C5" s="12">
        <v>13</v>
      </c>
      <c r="D5" s="12">
        <v>0</v>
      </c>
      <c r="E5" s="12">
        <v>1</v>
      </c>
      <c r="F5" s="376">
        <v>0</v>
      </c>
      <c r="G5" s="376">
        <v>1</v>
      </c>
      <c r="H5" s="12">
        <v>1</v>
      </c>
      <c r="I5" s="377">
        <v>2</v>
      </c>
    </row>
    <row r="6" ht="27.95" customHeight="1" spans="2:9">
      <c r="B6" s="375" t="s">
        <v>44</v>
      </c>
      <c r="C6" s="12">
        <v>20</v>
      </c>
      <c r="D6" s="12">
        <v>0</v>
      </c>
      <c r="E6" s="12">
        <v>1</v>
      </c>
      <c r="F6" s="376">
        <v>1</v>
      </c>
      <c r="G6" s="376">
        <v>2</v>
      </c>
      <c r="H6" s="12">
        <v>2</v>
      </c>
      <c r="I6" s="377">
        <v>3</v>
      </c>
    </row>
    <row r="7" ht="27.95" customHeight="1" spans="2:9">
      <c r="B7" s="375" t="s">
        <v>45</v>
      </c>
      <c r="C7" s="12">
        <v>32</v>
      </c>
      <c r="D7" s="12">
        <v>0</v>
      </c>
      <c r="E7" s="12">
        <v>1</v>
      </c>
      <c r="F7" s="376">
        <v>2</v>
      </c>
      <c r="G7" s="376">
        <v>3</v>
      </c>
      <c r="H7" s="12">
        <v>3</v>
      </c>
      <c r="I7" s="377">
        <v>4</v>
      </c>
    </row>
    <row r="8" ht="27.95" customHeight="1" spans="2:9">
      <c r="B8" s="375" t="s">
        <v>46</v>
      </c>
      <c r="C8" s="12">
        <v>50</v>
      </c>
      <c r="D8" s="12">
        <v>1</v>
      </c>
      <c r="E8" s="12">
        <v>2</v>
      </c>
      <c r="F8" s="376">
        <v>3</v>
      </c>
      <c r="G8" s="376">
        <v>4</v>
      </c>
      <c r="H8" s="12">
        <v>5</v>
      </c>
      <c r="I8" s="377">
        <v>6</v>
      </c>
    </row>
    <row r="9" ht="27.95" customHeight="1" spans="2:9">
      <c r="B9" s="375" t="s">
        <v>47</v>
      </c>
      <c r="C9" s="12">
        <v>80</v>
      </c>
      <c r="D9" s="12">
        <v>2</v>
      </c>
      <c r="E9" s="12">
        <v>3</v>
      </c>
      <c r="F9" s="376">
        <v>5</v>
      </c>
      <c r="G9" s="376">
        <v>6</v>
      </c>
      <c r="H9" s="12">
        <v>7</v>
      </c>
      <c r="I9" s="377">
        <v>8</v>
      </c>
    </row>
    <row r="10" ht="27.95" customHeight="1" spans="2:9">
      <c r="B10" s="375" t="s">
        <v>48</v>
      </c>
      <c r="C10" s="12">
        <v>125</v>
      </c>
      <c r="D10" s="12">
        <v>3</v>
      </c>
      <c r="E10" s="12">
        <v>4</v>
      </c>
      <c r="F10" s="376">
        <v>7</v>
      </c>
      <c r="G10" s="376">
        <v>8</v>
      </c>
      <c r="H10" s="12">
        <v>10</v>
      </c>
      <c r="I10" s="377">
        <v>11</v>
      </c>
    </row>
    <row r="11" ht="27.95" customHeight="1" spans="2:9">
      <c r="B11" s="375" t="s">
        <v>49</v>
      </c>
      <c r="C11" s="12">
        <v>200</v>
      </c>
      <c r="D11" s="12">
        <v>5</v>
      </c>
      <c r="E11" s="12">
        <v>6</v>
      </c>
      <c r="F11" s="376">
        <v>10</v>
      </c>
      <c r="G11" s="376">
        <v>11</v>
      </c>
      <c r="H11" s="12">
        <v>14</v>
      </c>
      <c r="I11" s="377">
        <v>15</v>
      </c>
    </row>
    <row r="12" ht="27.95" customHeight="1" spans="2:9">
      <c r="B12" s="378" t="s">
        <v>50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1">
        <v>22</v>
      </c>
    </row>
    <row r="14" spans="2:9">
      <c r="B14" s="382" t="s">
        <v>51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topLeftCell="A12" workbookViewId="0">
      <selection activeCell="B7" sqref="B7:C7"/>
    </sheetView>
  </sheetViews>
  <sheetFormatPr defaultColWidth="10.375" defaultRowHeight="16.5" customHeight="1"/>
  <cols>
    <col min="1" max="1" width="11.125" style="251" customWidth="1"/>
    <col min="2" max="9" width="10.375" style="251"/>
    <col min="10" max="10" width="8.875" style="251" customWidth="1"/>
    <col min="11" max="11" width="12" style="251" customWidth="1"/>
    <col min="12" max="16384" width="10.375" style="251"/>
  </cols>
  <sheetData>
    <row r="1" ht="21" spans="1:1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4.25" spans="1:11">
      <c r="A4" s="265" t="s">
        <v>61</v>
      </c>
      <c r="B4" s="155" t="s">
        <v>62</v>
      </c>
      <c r="C4" s="156"/>
      <c r="D4" s="265" t="s">
        <v>63</v>
      </c>
      <c r="E4" s="266"/>
      <c r="F4" s="267">
        <v>46101</v>
      </c>
      <c r="G4" s="268"/>
      <c r="H4" s="265" t="s">
        <v>64</v>
      </c>
      <c r="I4" s="266"/>
      <c r="J4" s="155" t="s">
        <v>65</v>
      </c>
      <c r="K4" s="156" t="s">
        <v>66</v>
      </c>
    </row>
    <row r="5" ht="14.25" spans="1:11">
      <c r="A5" s="269" t="s">
        <v>67</v>
      </c>
      <c r="B5" s="155" t="s">
        <v>68</v>
      </c>
      <c r="C5" s="156"/>
      <c r="D5" s="265" t="s">
        <v>69</v>
      </c>
      <c r="E5" s="266"/>
      <c r="F5" s="267">
        <v>46021</v>
      </c>
      <c r="G5" s="268"/>
      <c r="H5" s="265" t="s">
        <v>70</v>
      </c>
      <c r="I5" s="266"/>
      <c r="J5" s="155" t="s">
        <v>65</v>
      </c>
      <c r="K5" s="156" t="s">
        <v>66</v>
      </c>
    </row>
    <row r="6" ht="14.25" spans="1:11">
      <c r="A6" s="265" t="s">
        <v>71</v>
      </c>
      <c r="B6" s="270">
        <v>2</v>
      </c>
      <c r="C6" s="271">
        <v>6</v>
      </c>
      <c r="D6" s="269" t="s">
        <v>72</v>
      </c>
      <c r="E6" s="272"/>
      <c r="F6" s="267">
        <v>46032</v>
      </c>
      <c r="G6" s="268"/>
      <c r="H6" s="265" t="s">
        <v>73</v>
      </c>
      <c r="I6" s="266"/>
      <c r="J6" s="155" t="s">
        <v>65</v>
      </c>
      <c r="K6" s="156" t="s">
        <v>66</v>
      </c>
    </row>
    <row r="7" ht="14.25" spans="1:11">
      <c r="A7" s="265" t="s">
        <v>74</v>
      </c>
      <c r="B7" s="273">
        <v>1250</v>
      </c>
      <c r="C7" s="274"/>
      <c r="D7" s="269" t="s">
        <v>75</v>
      </c>
      <c r="E7" s="275"/>
      <c r="F7" s="267">
        <v>46037</v>
      </c>
      <c r="G7" s="268"/>
      <c r="H7" s="265" t="s">
        <v>76</v>
      </c>
      <c r="I7" s="266"/>
      <c r="J7" s="155" t="s">
        <v>65</v>
      </c>
      <c r="K7" s="156" t="s">
        <v>66</v>
      </c>
    </row>
    <row r="8" ht="15" spans="1:11">
      <c r="A8" s="276" t="s">
        <v>77</v>
      </c>
      <c r="B8" s="277" t="s">
        <v>78</v>
      </c>
      <c r="C8" s="278"/>
      <c r="D8" s="279" t="s">
        <v>79</v>
      </c>
      <c r="E8" s="280"/>
      <c r="F8" s="281">
        <v>46042</v>
      </c>
      <c r="G8" s="282"/>
      <c r="H8" s="279" t="s">
        <v>80</v>
      </c>
      <c r="I8" s="280"/>
      <c r="J8" s="283" t="s">
        <v>65</v>
      </c>
      <c r="K8" s="284" t="s">
        <v>66</v>
      </c>
    </row>
    <row r="9" ht="15" spans="1:11">
      <c r="A9" s="285" t="s">
        <v>81</v>
      </c>
      <c r="B9" s="286"/>
      <c r="C9" s="286"/>
      <c r="D9" s="287"/>
      <c r="E9" s="287"/>
      <c r="F9" s="287"/>
      <c r="G9" s="287"/>
      <c r="H9" s="287"/>
      <c r="I9" s="287"/>
      <c r="J9" s="287"/>
      <c r="K9" s="288"/>
    </row>
    <row r="10" ht="15" spans="1:11">
      <c r="A10" s="289" t="s">
        <v>82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1"/>
    </row>
    <row r="11" ht="14.25" spans="1:11">
      <c r="A11" s="292" t="s">
        <v>83</v>
      </c>
      <c r="B11" s="293" t="s">
        <v>84</v>
      </c>
      <c r="C11" s="294" t="s">
        <v>85</v>
      </c>
      <c r="D11" s="295"/>
      <c r="E11" s="296" t="s">
        <v>86</v>
      </c>
      <c r="F11" s="293" t="s">
        <v>84</v>
      </c>
      <c r="G11" s="294" t="s">
        <v>85</v>
      </c>
      <c r="H11" s="294" t="s">
        <v>87</v>
      </c>
      <c r="I11" s="296" t="s">
        <v>88</v>
      </c>
      <c r="J11" s="293" t="s">
        <v>84</v>
      </c>
      <c r="K11" s="297" t="s">
        <v>85</v>
      </c>
    </row>
    <row r="12" ht="14.25" spans="1:11">
      <c r="A12" s="269" t="s">
        <v>89</v>
      </c>
      <c r="B12" s="298" t="s">
        <v>84</v>
      </c>
      <c r="C12" s="155" t="s">
        <v>85</v>
      </c>
      <c r="D12" s="275"/>
      <c r="E12" s="272" t="s">
        <v>90</v>
      </c>
      <c r="F12" s="298" t="s">
        <v>84</v>
      </c>
      <c r="G12" s="155" t="s">
        <v>85</v>
      </c>
      <c r="H12" s="155" t="s">
        <v>87</v>
      </c>
      <c r="I12" s="272" t="s">
        <v>91</v>
      </c>
      <c r="J12" s="298" t="s">
        <v>84</v>
      </c>
      <c r="K12" s="156" t="s">
        <v>85</v>
      </c>
    </row>
    <row r="13" ht="14.25" spans="1:11">
      <c r="A13" s="269" t="s">
        <v>92</v>
      </c>
      <c r="B13" s="298" t="s">
        <v>84</v>
      </c>
      <c r="C13" s="155" t="s">
        <v>85</v>
      </c>
      <c r="D13" s="275"/>
      <c r="E13" s="272" t="s">
        <v>93</v>
      </c>
      <c r="F13" s="155" t="s">
        <v>94</v>
      </c>
      <c r="G13" s="155" t="s">
        <v>95</v>
      </c>
      <c r="H13" s="155" t="s">
        <v>87</v>
      </c>
      <c r="I13" s="272" t="s">
        <v>96</v>
      </c>
      <c r="J13" s="298" t="s">
        <v>84</v>
      </c>
      <c r="K13" s="156" t="s">
        <v>85</v>
      </c>
    </row>
    <row r="14" ht="15" spans="1:11">
      <c r="A14" s="279" t="s">
        <v>97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99"/>
    </row>
    <row r="15" ht="15" spans="1:11">
      <c r="A15" s="289" t="s">
        <v>98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1"/>
    </row>
    <row r="16" ht="14.25" spans="1:11">
      <c r="A16" s="300" t="s">
        <v>99</v>
      </c>
      <c r="B16" s="294" t="s">
        <v>94</v>
      </c>
      <c r="C16" s="294" t="s">
        <v>95</v>
      </c>
      <c r="D16" s="301"/>
      <c r="E16" s="302" t="s">
        <v>100</v>
      </c>
      <c r="F16" s="294" t="s">
        <v>94</v>
      </c>
      <c r="G16" s="294" t="s">
        <v>95</v>
      </c>
      <c r="H16" s="303"/>
      <c r="I16" s="302" t="s">
        <v>101</v>
      </c>
      <c r="J16" s="294" t="s">
        <v>94</v>
      </c>
      <c r="K16" s="297" t="s">
        <v>95</v>
      </c>
    </row>
    <row r="17" customHeight="1" spans="1:22">
      <c r="A17" s="304" t="s">
        <v>102</v>
      </c>
      <c r="B17" s="155" t="s">
        <v>94</v>
      </c>
      <c r="C17" s="155" t="s">
        <v>95</v>
      </c>
      <c r="D17" s="305"/>
      <c r="E17" s="306" t="s">
        <v>103</v>
      </c>
      <c r="F17" s="155" t="s">
        <v>94</v>
      </c>
      <c r="G17" s="155" t="s">
        <v>95</v>
      </c>
      <c r="H17" s="307"/>
      <c r="I17" s="306" t="s">
        <v>104</v>
      </c>
      <c r="J17" s="155" t="s">
        <v>94</v>
      </c>
      <c r="K17" s="156" t="s">
        <v>95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ht="18" customHeight="1" spans="1:22">
      <c r="A18" s="309" t="s">
        <v>105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1"/>
    </row>
    <row r="19" s="250" customFormat="1" ht="18" customHeight="1" spans="1:22">
      <c r="A19" s="289" t="s">
        <v>106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customHeight="1" spans="1:22">
      <c r="A20" s="312" t="s">
        <v>107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ht="21.75" customHeight="1" spans="1:22">
      <c r="A21" s="315" t="s">
        <v>108</v>
      </c>
      <c r="B21" s="120"/>
      <c r="C21" s="316">
        <v>120</v>
      </c>
      <c r="D21" s="316">
        <v>130</v>
      </c>
      <c r="E21" s="316">
        <v>140</v>
      </c>
      <c r="F21" s="316">
        <v>150</v>
      </c>
      <c r="G21" s="316">
        <v>160</v>
      </c>
      <c r="H21" s="317">
        <v>165</v>
      </c>
      <c r="I21" s="120"/>
      <c r="J21" s="318"/>
      <c r="K21" s="319" t="s">
        <v>109</v>
      </c>
    </row>
    <row r="22" ht="23" customHeight="1" spans="1:22">
      <c r="A22" s="320" t="s">
        <v>110</v>
      </c>
      <c r="B22" s="321"/>
      <c r="C22" s="321" t="s">
        <v>94</v>
      </c>
      <c r="D22" s="321" t="s">
        <v>94</v>
      </c>
      <c r="E22" s="321" t="s">
        <v>94</v>
      </c>
      <c r="F22" s="321" t="s">
        <v>94</v>
      </c>
      <c r="G22" s="321" t="s">
        <v>94</v>
      </c>
      <c r="H22" s="321" t="s">
        <v>94</v>
      </c>
      <c r="I22" s="321"/>
      <c r="J22" s="321"/>
      <c r="K22" s="322"/>
    </row>
    <row r="23" ht="23" customHeight="1" spans="1:22">
      <c r="A23" s="320" t="s">
        <v>111</v>
      </c>
      <c r="B23" s="321"/>
      <c r="C23" s="321" t="s">
        <v>94</v>
      </c>
      <c r="D23" s="321" t="s">
        <v>94</v>
      </c>
      <c r="E23" s="321" t="s">
        <v>94</v>
      </c>
      <c r="F23" s="321" t="s">
        <v>94</v>
      </c>
      <c r="G23" s="321" t="s">
        <v>94</v>
      </c>
      <c r="H23" s="321" t="s">
        <v>94</v>
      </c>
      <c r="I23" s="321"/>
      <c r="J23" s="321"/>
      <c r="K23" s="322"/>
    </row>
    <row r="24" ht="23" customHeight="1" spans="1:22">
      <c r="A24" s="320"/>
      <c r="B24" s="323"/>
      <c r="C24" s="321"/>
      <c r="D24" s="321"/>
      <c r="E24" s="321"/>
      <c r="F24" s="321"/>
      <c r="G24" s="321"/>
      <c r="H24" s="321"/>
      <c r="I24" s="323"/>
      <c r="J24" s="323"/>
      <c r="K24" s="324"/>
    </row>
    <row r="25" ht="23" customHeight="1" spans="1:22">
      <c r="A25" s="320"/>
      <c r="B25" s="323"/>
      <c r="C25" s="321"/>
      <c r="D25" s="321"/>
      <c r="E25" s="321"/>
      <c r="F25" s="321"/>
      <c r="G25" s="321"/>
      <c r="H25" s="321"/>
      <c r="I25" s="323"/>
      <c r="J25" s="323"/>
      <c r="K25" s="324"/>
    </row>
    <row r="26" ht="18" customHeight="1" spans="1:22">
      <c r="A26" s="325" t="s">
        <v>112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7"/>
    </row>
    <row r="27" ht="18.75" customHeight="1" spans="1:22">
      <c r="A27" s="328" t="s">
        <v>113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ht="18.75" customHeight="1" spans="1:22">
      <c r="A28" s="331"/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ht="18" customHeight="1" spans="1:22">
      <c r="A29" s="325" t="s">
        <v>114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ht="14.25" spans="1:22">
      <c r="A30" s="334" t="s">
        <v>115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ht="15" spans="1:22">
      <c r="A31" s="167" t="s">
        <v>116</v>
      </c>
      <c r="B31" s="168"/>
      <c r="C31" s="155" t="s">
        <v>65</v>
      </c>
      <c r="D31" s="155" t="s">
        <v>66</v>
      </c>
      <c r="E31" s="337" t="s">
        <v>117</v>
      </c>
      <c r="F31" s="338"/>
      <c r="G31" s="338"/>
      <c r="H31" s="338"/>
      <c r="I31" s="338"/>
      <c r="J31" s="338"/>
      <c r="K31" s="339"/>
    </row>
    <row r="32" ht="15" spans="1:22">
      <c r="A32" s="340" t="s">
        <v>118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</row>
    <row r="33" ht="21" customHeight="1" spans="1:11">
      <c r="A33" s="341" t="s">
        <v>119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ht="21" customHeight="1" spans="1:11">
      <c r="A34" s="344" t="s">
        <v>120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6"/>
    </row>
    <row r="35" ht="21" customHeight="1" spans="1:11">
      <c r="A35" s="344" t="s">
        <v>121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6"/>
    </row>
    <row r="36" ht="21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ht="21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46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46"/>
    </row>
    <row r="40" ht="15" spans="1:11">
      <c r="A40" s="347" t="s">
        <v>122</v>
      </c>
      <c r="B40" s="348"/>
      <c r="C40" s="348"/>
      <c r="D40" s="348"/>
      <c r="E40" s="348"/>
      <c r="F40" s="348"/>
      <c r="G40" s="348"/>
      <c r="H40" s="348"/>
      <c r="I40" s="348"/>
      <c r="J40" s="348"/>
      <c r="K40" s="349"/>
    </row>
    <row r="41" ht="15" spans="1:11">
      <c r="A41" s="289" t="s">
        <v>123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ht="14.25" spans="1:11">
      <c r="A42" s="300" t="s">
        <v>124</v>
      </c>
      <c r="B42" s="294" t="s">
        <v>94</v>
      </c>
      <c r="C42" s="294" t="s">
        <v>95</v>
      </c>
      <c r="D42" s="294" t="s">
        <v>87</v>
      </c>
      <c r="E42" s="302" t="s">
        <v>125</v>
      </c>
      <c r="F42" s="294" t="s">
        <v>94</v>
      </c>
      <c r="G42" s="294" t="s">
        <v>95</v>
      </c>
      <c r="H42" s="294" t="s">
        <v>87</v>
      </c>
      <c r="I42" s="302" t="s">
        <v>126</v>
      </c>
      <c r="J42" s="294" t="s">
        <v>94</v>
      </c>
      <c r="K42" s="297" t="s">
        <v>95</v>
      </c>
    </row>
    <row r="43" ht="14.25" spans="1:11">
      <c r="A43" s="304" t="s">
        <v>86</v>
      </c>
      <c r="B43" s="155" t="s">
        <v>94</v>
      </c>
      <c r="C43" s="155" t="s">
        <v>95</v>
      </c>
      <c r="D43" s="155" t="s">
        <v>87</v>
      </c>
      <c r="E43" s="306" t="s">
        <v>93</v>
      </c>
      <c r="F43" s="155" t="s">
        <v>94</v>
      </c>
      <c r="G43" s="155" t="s">
        <v>95</v>
      </c>
      <c r="H43" s="155" t="s">
        <v>87</v>
      </c>
      <c r="I43" s="306" t="s">
        <v>104</v>
      </c>
      <c r="J43" s="155" t="s">
        <v>94</v>
      </c>
      <c r="K43" s="156" t="s">
        <v>95</v>
      </c>
    </row>
    <row r="44" ht="15" spans="1:11">
      <c r="A44" s="279" t="s">
        <v>97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99"/>
    </row>
    <row r="45" ht="15" spans="1:11">
      <c r="A45" s="340" t="s">
        <v>127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0"/>
    </row>
    <row r="46" ht="15" spans="1:11">
      <c r="A46" s="341"/>
      <c r="B46" s="342"/>
      <c r="C46" s="342"/>
      <c r="D46" s="342"/>
      <c r="E46" s="342"/>
      <c r="F46" s="342"/>
      <c r="G46" s="342"/>
      <c r="H46" s="342"/>
      <c r="I46" s="342"/>
      <c r="J46" s="342"/>
      <c r="K46" s="343"/>
    </row>
    <row r="47" ht="15" spans="1:11">
      <c r="A47" s="350" t="s">
        <v>128</v>
      </c>
      <c r="B47" s="351" t="s">
        <v>129</v>
      </c>
      <c r="C47" s="351"/>
      <c r="D47" s="352" t="s">
        <v>130</v>
      </c>
      <c r="E47" s="353" t="s">
        <v>131</v>
      </c>
      <c r="F47" s="354" t="s">
        <v>132</v>
      </c>
      <c r="G47" s="355">
        <v>46017</v>
      </c>
      <c r="H47" s="356" t="s">
        <v>133</v>
      </c>
      <c r="I47" s="357"/>
      <c r="J47" s="358" t="s">
        <v>134</v>
      </c>
      <c r="K47" s="359"/>
    </row>
    <row r="48" ht="15" spans="1:11">
      <c r="A48" s="340" t="s">
        <v>135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360" t="s">
        <v>136</v>
      </c>
      <c r="B49" s="361"/>
      <c r="C49" s="361"/>
      <c r="D49" s="361"/>
      <c r="E49" s="361"/>
      <c r="F49" s="361"/>
      <c r="G49" s="361"/>
      <c r="H49" s="361"/>
      <c r="I49" s="361"/>
      <c r="J49" s="361"/>
      <c r="K49" s="362"/>
    </row>
    <row r="50" ht="15" spans="1:11">
      <c r="A50" s="350" t="s">
        <v>128</v>
      </c>
      <c r="B50" s="351" t="s">
        <v>129</v>
      </c>
      <c r="C50" s="351"/>
      <c r="D50" s="352" t="s">
        <v>130</v>
      </c>
      <c r="E50" s="353" t="s">
        <v>131</v>
      </c>
      <c r="F50" s="354" t="s">
        <v>132</v>
      </c>
      <c r="G50" s="355">
        <v>46017</v>
      </c>
      <c r="H50" s="356" t="s">
        <v>133</v>
      </c>
      <c r="I50" s="357"/>
      <c r="J50" s="358" t="s">
        <v>134</v>
      </c>
      <c r="K50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N13" sqref="N13"/>
    </sheetView>
  </sheetViews>
  <sheetFormatPr defaultColWidth="9" defaultRowHeight="14.25"/>
  <cols>
    <col min="1" max="1" width="15.625" style="95" customWidth="1"/>
    <col min="2" max="2" width="9.625" style="95" customWidth="1"/>
    <col min="3" max="4" width="9.625" style="96" customWidth="1"/>
    <col min="5" max="7" width="9.625" style="95" customWidth="1"/>
    <col min="8" max="8" width="7.75" style="95" customWidth="1"/>
    <col min="9" max="9" width="2.75" style="95" customWidth="1"/>
    <col min="10" max="14" width="13.625" style="95" customWidth="1"/>
    <col min="15" max="15" width="13.625" style="228" customWidth="1"/>
    <col min="16" max="253" width="9" style="95"/>
    <col min="254" max="16384" width="9" style="98"/>
  </cols>
  <sheetData>
    <row r="1" s="95" customFormat="1" ht="29" customHeight="1" spans="1:256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29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5" customFormat="1" ht="20" customHeight="1" spans="1:256">
      <c r="A2" s="102" t="s">
        <v>61</v>
      </c>
      <c r="B2" s="103" t="str">
        <f>首期!B4</f>
        <v>QAJJAO84324</v>
      </c>
      <c r="C2" s="104"/>
      <c r="D2" s="105"/>
      <c r="E2" s="106" t="s">
        <v>67</v>
      </c>
      <c r="F2" s="107" t="str">
        <f>首期!B5</f>
        <v>儿童短袖T恤</v>
      </c>
      <c r="G2" s="107"/>
      <c r="H2" s="108"/>
      <c r="I2" s="230"/>
      <c r="J2" s="102" t="s">
        <v>57</v>
      </c>
      <c r="K2" s="231" t="s">
        <v>56</v>
      </c>
      <c r="L2" s="231"/>
      <c r="M2" s="231"/>
      <c r="N2" s="231"/>
      <c r="O2" s="232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5" customFormat="1" spans="1:256">
      <c r="A3" s="112" t="s">
        <v>138</v>
      </c>
      <c r="B3" s="113" t="s">
        <v>139</v>
      </c>
      <c r="C3" s="114"/>
      <c r="D3" s="113"/>
      <c r="E3" s="113"/>
      <c r="F3" s="113"/>
      <c r="G3" s="113"/>
      <c r="H3" s="115"/>
      <c r="I3" s="233"/>
      <c r="J3" s="234"/>
      <c r="K3" s="116"/>
      <c r="L3" s="116"/>
      <c r="M3" s="116"/>
      <c r="N3" s="116"/>
      <c r="O3" s="235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5" customFormat="1" ht="16.5" spans="1:256">
      <c r="A4" s="112"/>
      <c r="B4" s="117" t="s">
        <v>140</v>
      </c>
      <c r="C4" s="117" t="s">
        <v>141</v>
      </c>
      <c r="D4" s="118" t="s">
        <v>142</v>
      </c>
      <c r="E4" s="118" t="s">
        <v>143</v>
      </c>
      <c r="F4" s="118" t="s">
        <v>144</v>
      </c>
      <c r="G4" s="118" t="s">
        <v>145</v>
      </c>
      <c r="H4" s="119"/>
      <c r="I4" s="233"/>
      <c r="J4" s="236"/>
      <c r="K4" s="237" t="s">
        <v>111</v>
      </c>
      <c r="L4" s="237" t="s">
        <v>146</v>
      </c>
      <c r="M4" s="237" t="s">
        <v>147</v>
      </c>
      <c r="N4" s="237"/>
      <c r="O4" s="23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5" customFormat="1" ht="16.5" spans="1:256">
      <c r="A5" s="112"/>
      <c r="B5" s="120"/>
      <c r="C5" s="120"/>
      <c r="D5" s="121"/>
      <c r="E5" s="121"/>
      <c r="F5" s="121"/>
      <c r="G5" s="121"/>
      <c r="H5" s="122"/>
      <c r="I5" s="233"/>
      <c r="J5" s="239"/>
      <c r="K5" s="240"/>
      <c r="L5" s="240">
        <v>165</v>
      </c>
      <c r="M5" s="240">
        <v>165</v>
      </c>
      <c r="N5" s="241"/>
      <c r="O5" s="242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5" customFormat="1" ht="25" customHeight="1" spans="1:256">
      <c r="A6" s="124" t="s">
        <v>148</v>
      </c>
      <c r="B6" s="125">
        <f t="shared" ref="B6:B8" si="0">C6-4</f>
        <v>47</v>
      </c>
      <c r="C6" s="126">
        <v>51</v>
      </c>
      <c r="D6" s="125">
        <f>C6+4</f>
        <v>55</v>
      </c>
      <c r="E6" s="125">
        <f>D6+4</f>
        <v>59</v>
      </c>
      <c r="F6" s="125">
        <f>E6+4</f>
        <v>63</v>
      </c>
      <c r="G6" s="125">
        <f>F6+2</f>
        <v>65</v>
      </c>
      <c r="H6" s="127"/>
      <c r="I6" s="233"/>
      <c r="J6" s="239"/>
      <c r="K6" s="243"/>
      <c r="L6" s="243" t="s">
        <v>149</v>
      </c>
      <c r="M6" s="243" t="s">
        <v>150</v>
      </c>
      <c r="N6" s="243"/>
      <c r="O6" s="244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5" customFormat="1" ht="25" customHeight="1" spans="1:256">
      <c r="A7" s="124" t="s">
        <v>151</v>
      </c>
      <c r="B7" s="125">
        <f t="shared" si="0"/>
        <v>86</v>
      </c>
      <c r="C7" s="125">
        <v>90</v>
      </c>
      <c r="D7" s="125">
        <f t="shared" ref="D7:G7" si="1">C7+4</f>
        <v>94</v>
      </c>
      <c r="E7" s="125">
        <f t="shared" si="1"/>
        <v>98</v>
      </c>
      <c r="F7" s="125">
        <f t="shared" si="1"/>
        <v>102</v>
      </c>
      <c r="G7" s="125">
        <f t="shared" si="1"/>
        <v>106</v>
      </c>
      <c r="H7" s="128"/>
      <c r="I7" s="233"/>
      <c r="J7" s="239"/>
      <c r="K7" s="243"/>
      <c r="L7" s="243" t="s">
        <v>152</v>
      </c>
      <c r="M7" s="243" t="s">
        <v>150</v>
      </c>
      <c r="N7" s="243"/>
      <c r="O7" s="244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5" customFormat="1" ht="25" customHeight="1" spans="1:256">
      <c r="A8" s="129" t="s">
        <v>153</v>
      </c>
      <c r="B8" s="125">
        <f t="shared" si="0"/>
        <v>80</v>
      </c>
      <c r="C8" s="125">
        <v>84</v>
      </c>
      <c r="D8" s="125">
        <f t="shared" ref="D8:G8" si="2">C8+4</f>
        <v>88</v>
      </c>
      <c r="E8" s="125">
        <f t="shared" si="2"/>
        <v>92</v>
      </c>
      <c r="F8" s="125">
        <f t="shared" si="2"/>
        <v>96</v>
      </c>
      <c r="G8" s="125">
        <f t="shared" si="2"/>
        <v>100</v>
      </c>
      <c r="H8" s="128"/>
      <c r="I8" s="233"/>
      <c r="J8" s="239"/>
      <c r="K8" s="243"/>
      <c r="L8" s="243" t="s">
        <v>154</v>
      </c>
      <c r="M8" s="243" t="s">
        <v>150</v>
      </c>
      <c r="N8" s="243"/>
      <c r="O8" s="244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5" customFormat="1" ht="25" customHeight="1" spans="1:256">
      <c r="A9" s="129" t="s">
        <v>155</v>
      </c>
      <c r="B9" s="125">
        <f>C9-1.5</f>
        <v>36.5</v>
      </c>
      <c r="C9" s="125">
        <v>38</v>
      </c>
      <c r="D9" s="125">
        <f>C9+1.5</f>
        <v>39.5</v>
      </c>
      <c r="E9" s="125">
        <f>D9+1.5</f>
        <v>41</v>
      </c>
      <c r="F9" s="125">
        <f>E9+1.5</f>
        <v>42.5</v>
      </c>
      <c r="G9" s="125">
        <f>F9+1</f>
        <v>43.5</v>
      </c>
      <c r="H9" s="127"/>
      <c r="I9" s="233"/>
      <c r="J9" s="239"/>
      <c r="K9" s="243"/>
      <c r="L9" s="243" t="s">
        <v>152</v>
      </c>
      <c r="M9" s="243" t="s">
        <v>152</v>
      </c>
      <c r="N9" s="243"/>
      <c r="O9" s="244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5" customFormat="1" ht="25" customHeight="1" spans="1:256">
      <c r="A10" s="124" t="s">
        <v>156</v>
      </c>
      <c r="B10" s="125">
        <f>C10-1.5</f>
        <v>40</v>
      </c>
      <c r="C10" s="125">
        <v>41.5</v>
      </c>
      <c r="D10" s="125">
        <f>C10+1.5</f>
        <v>43</v>
      </c>
      <c r="E10" s="125">
        <f>D10+1.8</f>
        <v>44.8</v>
      </c>
      <c r="F10" s="125">
        <f>E10+1.8</f>
        <v>46.6</v>
      </c>
      <c r="G10" s="125">
        <f>F10+1.2</f>
        <v>47.8</v>
      </c>
      <c r="H10" s="127"/>
      <c r="I10" s="233"/>
      <c r="J10" s="239"/>
      <c r="K10" s="243"/>
      <c r="L10" s="243" t="s">
        <v>154</v>
      </c>
      <c r="M10" s="243" t="s">
        <v>157</v>
      </c>
      <c r="N10" s="243"/>
      <c r="O10" s="244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5" customFormat="1" ht="25" customHeight="1" spans="1:256">
      <c r="A11" s="124" t="s">
        <v>158</v>
      </c>
      <c r="B11" s="125">
        <f>C11-1</f>
        <v>15</v>
      </c>
      <c r="C11" s="125">
        <v>16</v>
      </c>
      <c r="D11" s="125">
        <f t="shared" ref="D11:G11" si="3">C11+1</f>
        <v>17</v>
      </c>
      <c r="E11" s="125">
        <f t="shared" si="3"/>
        <v>18</v>
      </c>
      <c r="F11" s="125">
        <f t="shared" si="3"/>
        <v>19</v>
      </c>
      <c r="G11" s="125">
        <f t="shared" si="3"/>
        <v>20</v>
      </c>
      <c r="H11" s="127"/>
      <c r="I11" s="233"/>
      <c r="J11" s="239"/>
      <c r="K11" s="243"/>
      <c r="L11" s="243" t="s">
        <v>152</v>
      </c>
      <c r="M11" s="243" t="s">
        <v>157</v>
      </c>
      <c r="N11" s="243"/>
      <c r="O11" s="244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5" customFormat="1" ht="25" customHeight="1" spans="1:256">
      <c r="A12" s="129" t="s">
        <v>159</v>
      </c>
      <c r="B12" s="125">
        <f>C12-0.8</f>
        <v>17.9</v>
      </c>
      <c r="C12" s="125">
        <v>18.7</v>
      </c>
      <c r="D12" s="125">
        <f>C12+0.8</f>
        <v>19.5</v>
      </c>
      <c r="E12" s="125">
        <f>D12+1.2</f>
        <v>20.7</v>
      </c>
      <c r="F12" s="125">
        <f>E12+1.2</f>
        <v>21.9</v>
      </c>
      <c r="G12" s="125">
        <f>F12+0.8</f>
        <v>22.7</v>
      </c>
      <c r="H12" s="127"/>
      <c r="I12" s="233"/>
      <c r="J12" s="239"/>
      <c r="K12" s="243"/>
      <c r="L12" s="243" t="s">
        <v>160</v>
      </c>
      <c r="M12" s="243" t="s">
        <v>160</v>
      </c>
      <c r="N12" s="243"/>
      <c r="O12" s="244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5" customFormat="1" ht="25" customHeight="1" spans="1:256">
      <c r="A13" s="129" t="s">
        <v>161</v>
      </c>
      <c r="B13" s="125">
        <f>C13-0.8</f>
        <v>17</v>
      </c>
      <c r="C13" s="130">
        <v>17.8</v>
      </c>
      <c r="D13" s="125">
        <f>C13+0.8</f>
        <v>18.6</v>
      </c>
      <c r="E13" s="130">
        <f>D13+1</f>
        <v>19.6</v>
      </c>
      <c r="F13" s="130">
        <f>E13+1</f>
        <v>20.6</v>
      </c>
      <c r="G13" s="130">
        <f>F13+0.6</f>
        <v>21.2</v>
      </c>
      <c r="H13" s="131"/>
      <c r="I13" s="233"/>
      <c r="J13" s="239"/>
      <c r="K13" s="243"/>
      <c r="L13" s="243" t="s">
        <v>162</v>
      </c>
      <c r="M13" s="243" t="s">
        <v>163</v>
      </c>
      <c r="N13" s="243"/>
      <c r="O13" s="244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5" customFormat="1" ht="25" customHeight="1" spans="1:256">
      <c r="A14" s="132" t="s">
        <v>164</v>
      </c>
      <c r="B14" s="133">
        <v>1.8</v>
      </c>
      <c r="C14" s="133">
        <v>1.8</v>
      </c>
      <c r="D14" s="133">
        <v>1.8</v>
      </c>
      <c r="E14" s="133">
        <v>1.8</v>
      </c>
      <c r="F14" s="133">
        <v>1.8</v>
      </c>
      <c r="G14" s="130">
        <v>1.8</v>
      </c>
      <c r="H14" s="134"/>
      <c r="I14" s="233"/>
      <c r="J14" s="239"/>
      <c r="K14" s="243"/>
      <c r="L14" s="243" t="s">
        <v>152</v>
      </c>
      <c r="M14" s="243" t="s">
        <v>152</v>
      </c>
      <c r="N14" s="243"/>
      <c r="O14" s="244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5" customFormat="1" ht="20" customHeight="1" spans="1:256">
      <c r="A15" s="135"/>
      <c r="B15" s="136"/>
      <c r="C15" s="136"/>
      <c r="D15" s="136"/>
      <c r="E15" s="137"/>
      <c r="F15" s="136"/>
      <c r="G15" s="136"/>
      <c r="H15" s="138"/>
      <c r="I15" s="245"/>
      <c r="J15" s="246"/>
      <c r="K15" s="247"/>
      <c r="L15" s="248"/>
      <c r="M15" s="247"/>
      <c r="N15" s="247"/>
      <c r="O15" s="249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5" customFormat="1" ht="16.5" spans="1:256">
      <c r="A16" s="139"/>
      <c r="B16" s="139"/>
      <c r="C16" s="140"/>
      <c r="D16" s="140"/>
      <c r="E16" s="141"/>
      <c r="F16" s="140"/>
      <c r="G16" s="140"/>
      <c r="H16" s="140"/>
      <c r="O16" s="229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="95" customFormat="1" spans="1:256">
      <c r="A17" s="142" t="s">
        <v>165</v>
      </c>
      <c r="B17" s="142"/>
      <c r="C17" s="143"/>
      <c r="D17" s="143"/>
      <c r="O17" s="229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="95" customFormat="1" spans="1:256">
      <c r="C18" s="96"/>
      <c r="D18" s="96"/>
      <c r="J18" s="144" t="s">
        <v>166</v>
      </c>
      <c r="K18" s="145">
        <v>46022</v>
      </c>
      <c r="L18" s="144" t="s">
        <v>167</v>
      </c>
      <c r="M18" s="144" t="s">
        <v>131</v>
      </c>
      <c r="N18" s="144" t="s">
        <v>168</v>
      </c>
      <c r="O18" s="229" t="s">
        <v>134</v>
      </c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6" sqref="O36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3">
      <c r="A1" s="149" t="s">
        <v>169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3">
      <c r="A2" s="150" t="s">
        <v>53</v>
      </c>
      <c r="B2" s="151" t="s">
        <v>54</v>
      </c>
      <c r="C2" s="151"/>
      <c r="D2" s="152" t="s">
        <v>61</v>
      </c>
      <c r="E2" s="153" t="str">
        <f>首期!B4</f>
        <v>QAJJAO84324</v>
      </c>
      <c r="F2" s="154" t="s">
        <v>170</v>
      </c>
      <c r="G2" s="155" t="str">
        <f>首期!B5</f>
        <v>儿童短袖T恤</v>
      </c>
      <c r="H2" s="156"/>
      <c r="I2" s="157" t="s">
        <v>57</v>
      </c>
      <c r="J2" s="158" t="s">
        <v>56</v>
      </c>
      <c r="K2" s="159"/>
    </row>
    <row r="3" ht="18" customHeight="1" spans="1:13">
      <c r="A3" s="160" t="s">
        <v>74</v>
      </c>
      <c r="B3" s="161">
        <v>1250</v>
      </c>
      <c r="C3" s="161"/>
      <c r="D3" s="162" t="s">
        <v>171</v>
      </c>
      <c r="E3" s="163">
        <v>46101</v>
      </c>
      <c r="F3" s="164"/>
      <c r="G3" s="164"/>
      <c r="H3" s="165" t="s">
        <v>172</v>
      </c>
      <c r="I3" s="165"/>
      <c r="J3" s="165"/>
      <c r="K3" s="166"/>
    </row>
    <row r="4" ht="18" customHeight="1" spans="1:13">
      <c r="A4" s="167" t="s">
        <v>71</v>
      </c>
      <c r="B4" s="161">
        <v>2</v>
      </c>
      <c r="C4" s="161">
        <v>6</v>
      </c>
      <c r="D4" s="168" t="s">
        <v>173</v>
      </c>
      <c r="E4" s="164" t="s">
        <v>174</v>
      </c>
      <c r="F4" s="164"/>
      <c r="G4" s="164"/>
      <c r="H4" s="168" t="s">
        <v>175</v>
      </c>
      <c r="I4" s="168"/>
      <c r="J4" s="169" t="s">
        <v>65</v>
      </c>
      <c r="K4" s="170" t="s">
        <v>66</v>
      </c>
    </row>
    <row r="5" ht="18" customHeight="1" spans="1:13">
      <c r="A5" s="167" t="s">
        <v>176</v>
      </c>
      <c r="B5" s="161">
        <v>1</v>
      </c>
      <c r="C5" s="161"/>
      <c r="D5" s="162" t="s">
        <v>177</v>
      </c>
      <c r="E5" s="162"/>
      <c r="G5" s="162"/>
      <c r="H5" s="168" t="s">
        <v>178</v>
      </c>
      <c r="I5" s="168"/>
      <c r="J5" s="169" t="s">
        <v>65</v>
      </c>
      <c r="K5" s="170" t="s">
        <v>66</v>
      </c>
    </row>
    <row r="6" ht="18" customHeight="1" spans="1:13">
      <c r="A6" s="171" t="s">
        <v>179</v>
      </c>
      <c r="B6" s="172">
        <v>125</v>
      </c>
      <c r="C6" s="172"/>
      <c r="D6" s="173" t="s">
        <v>180</v>
      </c>
      <c r="E6" s="174">
        <v>2032</v>
      </c>
      <c r="F6" s="174"/>
      <c r="G6" s="173"/>
      <c r="H6" s="175" t="s">
        <v>181</v>
      </c>
      <c r="I6" s="175"/>
      <c r="J6" s="174" t="s">
        <v>65</v>
      </c>
      <c r="K6" s="176" t="s">
        <v>66</v>
      </c>
      <c r="M6" s="177"/>
    </row>
    <row r="7" ht="18" customHeight="1" spans="1:13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3">
      <c r="A8" s="181" t="s">
        <v>182</v>
      </c>
      <c r="B8" s="154" t="s">
        <v>183</v>
      </c>
      <c r="C8" s="154" t="s">
        <v>184</v>
      </c>
      <c r="D8" s="154" t="s">
        <v>185</v>
      </c>
      <c r="E8" s="154" t="s">
        <v>186</v>
      </c>
      <c r="F8" s="154" t="s">
        <v>187</v>
      </c>
      <c r="G8" s="182" t="s">
        <v>77</v>
      </c>
      <c r="H8" s="183"/>
      <c r="I8" s="183" t="s">
        <v>78</v>
      </c>
      <c r="J8" s="183"/>
      <c r="K8" s="184"/>
    </row>
    <row r="9" ht="18" customHeight="1" spans="1:13">
      <c r="A9" s="167" t="s">
        <v>188</v>
      </c>
      <c r="B9" s="168"/>
      <c r="C9" s="169" t="s">
        <v>65</v>
      </c>
      <c r="D9" s="169" t="s">
        <v>66</v>
      </c>
      <c r="E9" s="162" t="s">
        <v>189</v>
      </c>
      <c r="F9" s="185" t="s">
        <v>190</v>
      </c>
      <c r="G9" s="186"/>
      <c r="H9" s="187"/>
      <c r="I9" s="187"/>
      <c r="J9" s="187"/>
      <c r="K9" s="188"/>
    </row>
    <row r="10" ht="18" customHeight="1" spans="1:13">
      <c r="A10" s="167" t="s">
        <v>191</v>
      </c>
      <c r="B10" s="168"/>
      <c r="C10" s="169" t="s">
        <v>65</v>
      </c>
      <c r="D10" s="169" t="s">
        <v>66</v>
      </c>
      <c r="E10" s="162" t="s">
        <v>192</v>
      </c>
      <c r="F10" s="185" t="s">
        <v>193</v>
      </c>
      <c r="G10" s="186" t="s">
        <v>194</v>
      </c>
      <c r="H10" s="187"/>
      <c r="I10" s="187"/>
      <c r="J10" s="187"/>
      <c r="K10" s="188"/>
    </row>
    <row r="11" ht="18" customHeight="1" spans="1:13">
      <c r="A11" s="189" t="s">
        <v>195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1"/>
    </row>
    <row r="12" ht="18" customHeight="1" spans="1:13">
      <c r="A12" s="160" t="s">
        <v>88</v>
      </c>
      <c r="B12" s="169" t="s">
        <v>84</v>
      </c>
      <c r="C12" s="169" t="s">
        <v>85</v>
      </c>
      <c r="D12" s="185"/>
      <c r="E12" s="162" t="s">
        <v>86</v>
      </c>
      <c r="F12" s="169" t="s">
        <v>84</v>
      </c>
      <c r="G12" s="169" t="s">
        <v>85</v>
      </c>
      <c r="H12" s="169"/>
      <c r="I12" s="162" t="s">
        <v>196</v>
      </c>
      <c r="J12" s="169" t="s">
        <v>84</v>
      </c>
      <c r="K12" s="170" t="s">
        <v>85</v>
      </c>
    </row>
    <row r="13" ht="18" customHeight="1" spans="1:13">
      <c r="A13" s="160" t="s">
        <v>91</v>
      </c>
      <c r="B13" s="169" t="s">
        <v>84</v>
      </c>
      <c r="C13" s="169" t="s">
        <v>85</v>
      </c>
      <c r="D13" s="185"/>
      <c r="E13" s="162" t="s">
        <v>96</v>
      </c>
      <c r="F13" s="169" t="s">
        <v>84</v>
      </c>
      <c r="G13" s="169" t="s">
        <v>85</v>
      </c>
      <c r="H13" s="169"/>
      <c r="I13" s="162" t="s">
        <v>197</v>
      </c>
      <c r="J13" s="169" t="s">
        <v>84</v>
      </c>
      <c r="K13" s="170" t="s">
        <v>85</v>
      </c>
    </row>
    <row r="14" ht="18" customHeight="1" spans="1:13">
      <c r="A14" s="171" t="s">
        <v>198</v>
      </c>
      <c r="B14" s="174" t="s">
        <v>84</v>
      </c>
      <c r="C14" s="174" t="s">
        <v>85</v>
      </c>
      <c r="D14" s="192"/>
      <c r="E14" s="173" t="s">
        <v>199</v>
      </c>
      <c r="F14" s="174" t="s">
        <v>84</v>
      </c>
      <c r="G14" s="174" t="s">
        <v>85</v>
      </c>
      <c r="H14" s="174"/>
      <c r="I14" s="173" t="s">
        <v>200</v>
      </c>
      <c r="J14" s="174" t="s">
        <v>84</v>
      </c>
      <c r="K14" s="176" t="s">
        <v>85</v>
      </c>
    </row>
    <row r="15" ht="18" customHeight="1" spans="1:13">
      <c r="A15" s="178"/>
      <c r="B15" s="193"/>
      <c r="C15" s="193"/>
      <c r="D15" s="179"/>
      <c r="E15" s="178"/>
      <c r="F15" s="193"/>
      <c r="G15" s="193"/>
      <c r="H15" s="193"/>
      <c r="I15" s="178"/>
      <c r="J15" s="193"/>
      <c r="K15" s="193"/>
    </row>
    <row r="16" s="146" customFormat="1" ht="18" customHeight="1" spans="1:13">
      <c r="A16" s="150" t="s">
        <v>201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4"/>
    </row>
    <row r="17" ht="18" customHeight="1" spans="1:11">
      <c r="A17" s="167" t="s">
        <v>202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95"/>
    </row>
    <row r="18" ht="18" customHeight="1" spans="1:11">
      <c r="A18" s="167" t="s">
        <v>203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95"/>
    </row>
    <row r="19" ht="22" customHeight="1" spans="1:11">
      <c r="A19" s="196"/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9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9"/>
    </row>
    <row r="23" ht="22" customHeigh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2"/>
    </row>
    <row r="24" ht="18" customHeight="1" spans="1:11">
      <c r="A24" s="167" t="s">
        <v>116</v>
      </c>
      <c r="B24" s="168"/>
      <c r="C24" s="169" t="s">
        <v>65</v>
      </c>
      <c r="D24" s="169" t="s">
        <v>66</v>
      </c>
      <c r="E24" s="165"/>
      <c r="F24" s="165"/>
      <c r="G24" s="165"/>
      <c r="H24" s="165"/>
      <c r="I24" s="165"/>
      <c r="J24" s="165"/>
      <c r="K24" s="166"/>
    </row>
    <row r="25" ht="18" customHeight="1" spans="1:11">
      <c r="A25" s="203" t="s">
        <v>204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ht="20" customHeight="1" spans="1:11">
      <c r="A27" s="207" t="s">
        <v>205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9" t="s">
        <v>206</v>
      </c>
    </row>
    <row r="28" ht="23" customHeight="1" spans="1:11">
      <c r="A28" s="197" t="s">
        <v>207</v>
      </c>
      <c r="B28" s="198"/>
      <c r="C28" s="198"/>
      <c r="D28" s="198"/>
      <c r="E28" s="198"/>
      <c r="F28" s="198"/>
      <c r="G28" s="198"/>
      <c r="H28" s="198"/>
      <c r="I28" s="198"/>
      <c r="J28" s="210"/>
      <c r="K28" s="211">
        <v>1</v>
      </c>
    </row>
    <row r="29" ht="23" customHeight="1" spans="1:11">
      <c r="A29" s="197" t="s">
        <v>208</v>
      </c>
      <c r="B29" s="198"/>
      <c r="C29" s="198"/>
      <c r="D29" s="198"/>
      <c r="E29" s="198"/>
      <c r="F29" s="198"/>
      <c r="G29" s="198"/>
      <c r="H29" s="198"/>
      <c r="I29" s="198"/>
      <c r="J29" s="210"/>
      <c r="K29" s="188">
        <v>1</v>
      </c>
    </row>
    <row r="30" ht="23" customHeight="1" spans="1:11">
      <c r="A30" s="197" t="s">
        <v>209</v>
      </c>
      <c r="B30" s="198"/>
      <c r="C30" s="198"/>
      <c r="D30" s="198"/>
      <c r="E30" s="198"/>
      <c r="F30" s="198"/>
      <c r="G30" s="198"/>
      <c r="H30" s="198"/>
      <c r="I30" s="198"/>
      <c r="J30" s="210"/>
      <c r="K30" s="188">
        <v>2</v>
      </c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10"/>
      <c r="K31" s="188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10"/>
      <c r="K32" s="212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10"/>
      <c r="K33" s="213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10"/>
      <c r="K34" s="188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10"/>
      <c r="K35" s="214"/>
    </row>
    <row r="36" ht="23" customHeight="1" spans="1:11">
      <c r="A36" s="215" t="s">
        <v>210</v>
      </c>
      <c r="B36" s="216"/>
      <c r="C36" s="216"/>
      <c r="D36" s="216"/>
      <c r="E36" s="216"/>
      <c r="F36" s="216"/>
      <c r="G36" s="216"/>
      <c r="H36" s="216"/>
      <c r="I36" s="216"/>
      <c r="J36" s="217"/>
      <c r="K36" s="218">
        <f>SUM(K28:K35)</f>
        <v>4</v>
      </c>
    </row>
    <row r="37" ht="18.75" customHeight="1" spans="1:11">
      <c r="A37" s="219" t="s">
        <v>211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="147" customFormat="1" ht="18.75" customHeight="1" spans="1:11">
      <c r="A38" s="167" t="s">
        <v>212</v>
      </c>
      <c r="B38" s="168"/>
      <c r="C38" s="168"/>
      <c r="D38" s="165" t="s">
        <v>213</v>
      </c>
      <c r="E38" s="165"/>
      <c r="F38" s="222" t="s">
        <v>214</v>
      </c>
      <c r="G38" s="223"/>
      <c r="H38" s="168" t="s">
        <v>215</v>
      </c>
      <c r="I38" s="168"/>
      <c r="J38" s="168" t="s">
        <v>216</v>
      </c>
      <c r="K38" s="195"/>
    </row>
    <row r="39" ht="18.75" customHeight="1" spans="1:11">
      <c r="A39" s="167" t="s">
        <v>117</v>
      </c>
      <c r="B39" s="168" t="s">
        <v>217</v>
      </c>
      <c r="C39" s="168"/>
      <c r="D39" s="168"/>
      <c r="E39" s="168"/>
      <c r="F39" s="168"/>
      <c r="G39" s="168"/>
      <c r="H39" s="168"/>
      <c r="I39" s="168"/>
      <c r="J39" s="168"/>
      <c r="K39" s="195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5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5"/>
    </row>
    <row r="42" ht="32.1" customHeight="1" spans="1:11">
      <c r="A42" s="171" t="s">
        <v>128</v>
      </c>
      <c r="B42" s="224" t="s">
        <v>218</v>
      </c>
      <c r="C42" s="224"/>
      <c r="D42" s="173" t="s">
        <v>219</v>
      </c>
      <c r="E42" s="192" t="s">
        <v>131</v>
      </c>
      <c r="F42" s="173" t="s">
        <v>132</v>
      </c>
      <c r="G42" s="225">
        <v>46046</v>
      </c>
      <c r="H42" s="226" t="s">
        <v>133</v>
      </c>
      <c r="I42" s="226"/>
      <c r="J42" s="224" t="s">
        <v>134</v>
      </c>
      <c r="K42" s="227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M25" sqref="M25"/>
    </sheetView>
  </sheetViews>
  <sheetFormatPr defaultColWidth="9" defaultRowHeight="14.25"/>
  <cols>
    <col min="1" max="1" width="11.75" style="95" customWidth="1"/>
    <col min="2" max="3" width="8.625" style="95" customWidth="1"/>
    <col min="4" max="4" width="8.625" style="96" customWidth="1"/>
    <col min="5" max="8" width="8.625" style="95" customWidth="1"/>
    <col min="9" max="9" width="2.75" style="95" customWidth="1"/>
    <col min="10" max="11" width="15.625" style="95" customWidth="1"/>
    <col min="12" max="12" width="17.875" style="95" customWidth="1"/>
    <col min="13" max="13" width="18.625" style="97" customWidth="1"/>
    <col min="14" max="15" width="15.625" style="97" customWidth="1"/>
    <col min="16" max="253" width="9" style="95"/>
    <col min="254" max="16384" width="9" style="98"/>
  </cols>
  <sheetData>
    <row r="1" s="95" customFormat="1" ht="29" customHeight="1" spans="1:256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5" customFormat="1" ht="20" customHeight="1" spans="1:256">
      <c r="A2" s="102" t="s">
        <v>61</v>
      </c>
      <c r="B2" s="103" t="str">
        <f>首期!B4</f>
        <v>QAJJAO84324</v>
      </c>
      <c r="C2" s="104"/>
      <c r="D2" s="105"/>
      <c r="E2" s="106" t="s">
        <v>67</v>
      </c>
      <c r="F2" s="107" t="str">
        <f>首期!B5</f>
        <v>儿童短袖T恤</v>
      </c>
      <c r="G2" s="107"/>
      <c r="H2" s="108"/>
      <c r="I2" s="109"/>
      <c r="J2" s="110" t="s">
        <v>57</v>
      </c>
      <c r="K2" s="111" t="s">
        <v>56</v>
      </c>
      <c r="L2" s="111"/>
      <c r="M2" s="111"/>
      <c r="N2" s="111"/>
      <c r="O2" s="111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5" customFormat="1" spans="1:256">
      <c r="A3" s="112" t="s">
        <v>138</v>
      </c>
      <c r="B3" s="113" t="s">
        <v>139</v>
      </c>
      <c r="C3" s="114"/>
      <c r="D3" s="113"/>
      <c r="E3" s="113"/>
      <c r="F3" s="113"/>
      <c r="G3" s="113"/>
      <c r="H3" s="115"/>
      <c r="I3" s="109"/>
      <c r="J3" s="116"/>
      <c r="K3" s="116"/>
      <c r="L3" s="116"/>
      <c r="M3" s="116"/>
      <c r="N3" s="116"/>
      <c r="O3" s="116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5" customFormat="1" spans="1:256">
      <c r="A4" s="112"/>
      <c r="B4" s="117" t="s">
        <v>140</v>
      </c>
      <c r="C4" s="117" t="s">
        <v>141</v>
      </c>
      <c r="D4" s="118" t="s">
        <v>142</v>
      </c>
      <c r="E4" s="118" t="s">
        <v>143</v>
      </c>
      <c r="F4" s="118" t="s">
        <v>144</v>
      </c>
      <c r="G4" s="118" t="s">
        <v>145</v>
      </c>
      <c r="H4" s="119"/>
      <c r="I4" s="109"/>
      <c r="J4" s="118" t="s">
        <v>220</v>
      </c>
      <c r="K4" s="118" t="s">
        <v>221</v>
      </c>
      <c r="L4" s="118" t="s">
        <v>222</v>
      </c>
      <c r="M4" s="118" t="s">
        <v>223</v>
      </c>
      <c r="N4" s="118" t="s">
        <v>224</v>
      </c>
      <c r="O4" s="118" t="s">
        <v>225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5" customFormat="1" ht="16.5" spans="1:256">
      <c r="A5" s="112"/>
      <c r="B5" s="120"/>
      <c r="C5" s="120"/>
      <c r="D5" s="121"/>
      <c r="E5" s="121"/>
      <c r="F5" s="121"/>
      <c r="G5" s="121"/>
      <c r="H5" s="122"/>
      <c r="I5" s="109"/>
      <c r="J5" s="123" t="s">
        <v>111</v>
      </c>
      <c r="K5" s="123" t="s">
        <v>110</v>
      </c>
      <c r="L5" s="123" t="s">
        <v>111</v>
      </c>
      <c r="M5" s="123" t="s">
        <v>111</v>
      </c>
      <c r="N5" s="123" t="s">
        <v>110</v>
      </c>
      <c r="O5" s="123" t="s">
        <v>110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5" customFormat="1" ht="21" customHeight="1" spans="1:256">
      <c r="A6" s="124" t="s">
        <v>148</v>
      </c>
      <c r="B6" s="125">
        <f t="shared" ref="B6:B8" si="0">C6-4</f>
        <v>47</v>
      </c>
      <c r="C6" s="126">
        <v>51</v>
      </c>
      <c r="D6" s="125">
        <f>C6+4</f>
        <v>55</v>
      </c>
      <c r="E6" s="125">
        <f>D6+4</f>
        <v>59</v>
      </c>
      <c r="F6" s="125">
        <f>E6+4</f>
        <v>63</v>
      </c>
      <c r="G6" s="125">
        <f>F6+2</f>
        <v>65</v>
      </c>
      <c r="H6" s="127"/>
      <c r="I6" s="109"/>
      <c r="J6" s="123" t="s">
        <v>226</v>
      </c>
      <c r="K6" s="123" t="s">
        <v>227</v>
      </c>
      <c r="L6" s="123" t="s">
        <v>228</v>
      </c>
      <c r="M6" s="123" t="s">
        <v>229</v>
      </c>
      <c r="N6" s="123" t="s">
        <v>230</v>
      </c>
      <c r="O6" s="123" t="s">
        <v>230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5" customFormat="1" ht="21" customHeight="1" spans="1:256">
      <c r="A7" s="124" t="s">
        <v>151</v>
      </c>
      <c r="B7" s="125">
        <f t="shared" si="0"/>
        <v>86</v>
      </c>
      <c r="C7" s="125">
        <v>90</v>
      </c>
      <c r="D7" s="125">
        <f t="shared" ref="D7:G7" si="1">C7+4</f>
        <v>94</v>
      </c>
      <c r="E7" s="125">
        <f t="shared" si="1"/>
        <v>98</v>
      </c>
      <c r="F7" s="125">
        <f t="shared" si="1"/>
        <v>102</v>
      </c>
      <c r="G7" s="125">
        <f t="shared" si="1"/>
        <v>106</v>
      </c>
      <c r="H7" s="128"/>
      <c r="I7" s="109"/>
      <c r="J7" s="123" t="s">
        <v>231</v>
      </c>
      <c r="K7" s="123" t="s">
        <v>232</v>
      </c>
      <c r="L7" s="123" t="s">
        <v>233</v>
      </c>
      <c r="M7" s="123" t="s">
        <v>234</v>
      </c>
      <c r="N7" s="123" t="s">
        <v>235</v>
      </c>
      <c r="O7" s="123" t="s">
        <v>232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5" customFormat="1" ht="21" customHeight="1" spans="1:256">
      <c r="A8" s="129" t="s">
        <v>236</v>
      </c>
      <c r="B8" s="125">
        <f t="shared" si="0"/>
        <v>80</v>
      </c>
      <c r="C8" s="125">
        <v>84</v>
      </c>
      <c r="D8" s="125">
        <f t="shared" ref="D8:G8" si="2">C8+4</f>
        <v>88</v>
      </c>
      <c r="E8" s="125">
        <f t="shared" si="2"/>
        <v>92</v>
      </c>
      <c r="F8" s="125">
        <f t="shared" si="2"/>
        <v>96</v>
      </c>
      <c r="G8" s="125">
        <f t="shared" si="2"/>
        <v>100</v>
      </c>
      <c r="H8" s="128"/>
      <c r="I8" s="109"/>
      <c r="J8" s="123" t="s">
        <v>237</v>
      </c>
      <c r="K8" s="123" t="s">
        <v>237</v>
      </c>
      <c r="L8" s="123" t="s">
        <v>231</v>
      </c>
      <c r="M8" s="123" t="s">
        <v>238</v>
      </c>
      <c r="N8" s="123" t="s">
        <v>239</v>
      </c>
      <c r="O8" s="123" t="s">
        <v>240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5" customFormat="1" ht="21" customHeight="1" spans="1:256">
      <c r="A9" s="129" t="s">
        <v>155</v>
      </c>
      <c r="B9" s="125">
        <f>C9-1.5</f>
        <v>36.5</v>
      </c>
      <c r="C9" s="125">
        <v>38</v>
      </c>
      <c r="D9" s="125">
        <f>C9+1.5</f>
        <v>39.5</v>
      </c>
      <c r="E9" s="125">
        <f>D9+1.5</f>
        <v>41</v>
      </c>
      <c r="F9" s="125">
        <f>E9+1.5</f>
        <v>42.5</v>
      </c>
      <c r="G9" s="125">
        <f>F9+1</f>
        <v>43.5</v>
      </c>
      <c r="H9" s="127"/>
      <c r="I9" s="109"/>
      <c r="J9" s="123" t="s">
        <v>241</v>
      </c>
      <c r="K9" s="123" t="s">
        <v>242</v>
      </c>
      <c r="L9" s="123" t="s">
        <v>233</v>
      </c>
      <c r="M9" s="123" t="s">
        <v>242</v>
      </c>
      <c r="N9" s="123" t="s">
        <v>233</v>
      </c>
      <c r="O9" s="123" t="s">
        <v>243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5" customFormat="1" ht="21" customHeight="1" spans="1:256">
      <c r="A10" s="124" t="s">
        <v>156</v>
      </c>
      <c r="B10" s="125">
        <f>C10-1.5</f>
        <v>40</v>
      </c>
      <c r="C10" s="125">
        <v>41.5</v>
      </c>
      <c r="D10" s="125">
        <f>C10+1.5</f>
        <v>43</v>
      </c>
      <c r="E10" s="125">
        <f>D10+1.8</f>
        <v>44.8</v>
      </c>
      <c r="F10" s="125">
        <f>E10+1.8</f>
        <v>46.6</v>
      </c>
      <c r="G10" s="125">
        <f>F10+1.2</f>
        <v>47.8</v>
      </c>
      <c r="H10" s="127"/>
      <c r="I10" s="109"/>
      <c r="J10" s="123" t="s">
        <v>244</v>
      </c>
      <c r="K10" s="123" t="s">
        <v>245</v>
      </c>
      <c r="L10" s="123" t="s">
        <v>244</v>
      </c>
      <c r="M10" s="123" t="s">
        <v>246</v>
      </c>
      <c r="N10" s="123" t="s">
        <v>247</v>
      </c>
      <c r="O10" s="123" t="s">
        <v>248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5" customFormat="1" ht="21" customHeight="1" spans="1:256">
      <c r="A11" s="124" t="s">
        <v>158</v>
      </c>
      <c r="B11" s="125">
        <f>C11-1</f>
        <v>15</v>
      </c>
      <c r="C11" s="125">
        <v>16</v>
      </c>
      <c r="D11" s="125">
        <f t="shared" ref="D11:G11" si="3">C11+1</f>
        <v>17</v>
      </c>
      <c r="E11" s="125">
        <f t="shared" si="3"/>
        <v>18</v>
      </c>
      <c r="F11" s="125">
        <f t="shared" si="3"/>
        <v>19</v>
      </c>
      <c r="G11" s="125">
        <f t="shared" si="3"/>
        <v>20</v>
      </c>
      <c r="H11" s="127"/>
      <c r="I11" s="109"/>
      <c r="J11" s="123" t="s">
        <v>244</v>
      </c>
      <c r="K11" s="123" t="s">
        <v>233</v>
      </c>
      <c r="L11" s="123" t="s">
        <v>244</v>
      </c>
      <c r="M11" s="123" t="s">
        <v>249</v>
      </c>
      <c r="N11" s="123" t="s">
        <v>250</v>
      </c>
      <c r="O11" s="123" t="s">
        <v>242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5" customFormat="1" ht="21" customHeight="1" spans="1:256">
      <c r="A12" s="129" t="s">
        <v>159</v>
      </c>
      <c r="B12" s="125">
        <f>C12-0.8</f>
        <v>17.9</v>
      </c>
      <c r="C12" s="125">
        <v>18.7</v>
      </c>
      <c r="D12" s="125">
        <f>C12+0.8</f>
        <v>19.5</v>
      </c>
      <c r="E12" s="125">
        <f>D12+1.2</f>
        <v>20.7</v>
      </c>
      <c r="F12" s="125">
        <f>E12+1.2</f>
        <v>21.9</v>
      </c>
      <c r="G12" s="125">
        <f>F12+0.8</f>
        <v>22.7</v>
      </c>
      <c r="H12" s="127"/>
      <c r="I12" s="109"/>
      <c r="J12" s="123" t="s">
        <v>251</v>
      </c>
      <c r="K12" s="123" t="s">
        <v>252</v>
      </c>
      <c r="L12" s="123" t="s">
        <v>253</v>
      </c>
      <c r="M12" s="123" t="s">
        <v>233</v>
      </c>
      <c r="N12" s="123" t="s">
        <v>245</v>
      </c>
      <c r="O12" s="123" t="s">
        <v>254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5" customFormat="1" ht="21" customHeight="1" spans="1:256">
      <c r="A13" s="129" t="s">
        <v>161</v>
      </c>
      <c r="B13" s="125">
        <f>C13-0.8</f>
        <v>17</v>
      </c>
      <c r="C13" s="130">
        <v>17.8</v>
      </c>
      <c r="D13" s="125">
        <f>C13+0.8</f>
        <v>18.6</v>
      </c>
      <c r="E13" s="130">
        <f>D13+1</f>
        <v>19.6</v>
      </c>
      <c r="F13" s="130">
        <f>E13+1</f>
        <v>20.6</v>
      </c>
      <c r="G13" s="130">
        <f>F13+0.6</f>
        <v>21.2</v>
      </c>
      <c r="H13" s="131"/>
      <c r="I13" s="109"/>
      <c r="J13" s="123" t="s">
        <v>255</v>
      </c>
      <c r="K13" s="123" t="s">
        <v>256</v>
      </c>
      <c r="L13" s="123" t="s">
        <v>257</v>
      </c>
      <c r="M13" s="123" t="s">
        <v>256</v>
      </c>
      <c r="N13" s="123" t="s">
        <v>233</v>
      </c>
      <c r="O13" s="123" t="s">
        <v>258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5" customFormat="1" ht="21" customHeight="1" spans="1:256">
      <c r="A14" s="132" t="s">
        <v>164</v>
      </c>
      <c r="B14" s="133">
        <v>1.8</v>
      </c>
      <c r="C14" s="133">
        <v>1.8</v>
      </c>
      <c r="D14" s="133">
        <v>1.8</v>
      </c>
      <c r="E14" s="133">
        <v>1.8</v>
      </c>
      <c r="F14" s="133">
        <v>1.8</v>
      </c>
      <c r="G14" s="130">
        <v>1.8</v>
      </c>
      <c r="H14" s="134"/>
      <c r="I14" s="109"/>
      <c r="J14" s="123" t="s">
        <v>259</v>
      </c>
      <c r="K14" s="123" t="s">
        <v>259</v>
      </c>
      <c r="L14" s="123" t="s">
        <v>259</v>
      </c>
      <c r="M14" s="123" t="s">
        <v>259</v>
      </c>
      <c r="N14" s="123" t="s">
        <v>259</v>
      </c>
      <c r="O14" s="123" t="s">
        <v>259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5" customFormat="1" ht="21" customHeight="1" spans="1:256">
      <c r="A15" s="135"/>
      <c r="B15" s="136"/>
      <c r="C15" s="136"/>
      <c r="D15" s="136"/>
      <c r="E15" s="137"/>
      <c r="F15" s="136"/>
      <c r="G15" s="136"/>
      <c r="H15" s="138"/>
      <c r="I15" s="109"/>
      <c r="J15" s="123"/>
      <c r="K15" s="123"/>
      <c r="L15" s="123"/>
      <c r="M15" s="123"/>
      <c r="N15" s="123"/>
      <c r="O15" s="123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5" customFormat="1" ht="21" customHeight="1" spans="1:256">
      <c r="A16" s="135"/>
      <c r="B16" s="136"/>
      <c r="C16" s="136"/>
      <c r="D16" s="136"/>
      <c r="E16" s="137"/>
      <c r="F16" s="136"/>
      <c r="G16" s="136"/>
      <c r="H16" s="138"/>
      <c r="I16" s="109"/>
      <c r="J16" s="123"/>
      <c r="K16" s="123"/>
      <c r="L16" s="123"/>
      <c r="M16" s="123"/>
      <c r="N16" s="123"/>
      <c r="O16" s="123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ht="16.5" spans="1:16">
      <c r="A17" s="139"/>
      <c r="B17" s="139"/>
      <c r="C17" s="140"/>
      <c r="D17" s="140"/>
      <c r="E17" s="141"/>
      <c r="F17" s="140"/>
      <c r="G17" s="140"/>
      <c r="H17" s="140"/>
      <c r="M17" s="95"/>
      <c r="N17" s="95"/>
      <c r="O17" s="95"/>
      <c r="P17" s="98"/>
    </row>
    <row r="18" spans="1:16">
      <c r="A18" s="142" t="s">
        <v>165</v>
      </c>
      <c r="B18" s="142"/>
      <c r="C18" s="143"/>
      <c r="D18" s="143"/>
      <c r="M18" s="95"/>
      <c r="N18" s="95"/>
      <c r="O18" s="95"/>
      <c r="P18" s="98"/>
    </row>
    <row r="19" spans="1:16">
      <c r="C19" s="96"/>
      <c r="J19" s="144" t="s">
        <v>166</v>
      </c>
      <c r="K19" s="145">
        <v>46046</v>
      </c>
      <c r="L19" s="144" t="s">
        <v>167</v>
      </c>
      <c r="M19" s="144" t="s">
        <v>131</v>
      </c>
      <c r="N19" s="144" t="s">
        <v>168</v>
      </c>
      <c r="O19" s="95" t="s">
        <v>134</v>
      </c>
      <c r="P19" s="9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14.5" customWidth="1"/>
    <col min="3" max="3" width="20.6" style="83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84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8"/>
      <c r="C3" s="8"/>
      <c r="D3" s="8"/>
      <c r="E3" s="8"/>
      <c r="F3" s="8"/>
      <c r="G3" s="8"/>
      <c r="H3" s="85"/>
      <c r="I3" s="4" t="s">
        <v>206</v>
      </c>
      <c r="J3" s="4" t="s">
        <v>206</v>
      </c>
      <c r="K3" s="4" t="s">
        <v>206</v>
      </c>
      <c r="L3" s="4" t="s">
        <v>206</v>
      </c>
      <c r="M3" s="4" t="s">
        <v>206</v>
      </c>
      <c r="N3" s="8"/>
      <c r="O3" s="8"/>
    </row>
    <row r="4" s="82" customFormat="1" ht="20" customHeight="1" spans="1:15">
      <c r="A4" s="32">
        <v>1</v>
      </c>
      <c r="B4" s="29" t="s">
        <v>276</v>
      </c>
      <c r="C4" s="29" t="s">
        <v>277</v>
      </c>
      <c r="D4" s="28" t="s">
        <v>111</v>
      </c>
      <c r="E4" s="15" t="s">
        <v>62</v>
      </c>
      <c r="F4" s="28" t="s">
        <v>278</v>
      </c>
      <c r="G4" s="32" t="s">
        <v>65</v>
      </c>
      <c r="H4" s="32" t="s">
        <v>65</v>
      </c>
      <c r="I4" s="86">
        <v>3</v>
      </c>
      <c r="J4" s="87">
        <v>0</v>
      </c>
      <c r="K4" s="87">
        <v>2</v>
      </c>
      <c r="L4" s="87">
        <v>0</v>
      </c>
      <c r="M4" s="32">
        <v>0</v>
      </c>
      <c r="N4" s="32">
        <f>SUM(I4:M4)</f>
        <v>5</v>
      </c>
      <c r="O4" s="32"/>
    </row>
    <row r="5" s="82" customFormat="1" ht="20" customHeight="1" spans="1:15">
      <c r="A5" s="32">
        <v>2</v>
      </c>
      <c r="B5" s="29" t="s">
        <v>279</v>
      </c>
      <c r="C5" s="29" t="s">
        <v>277</v>
      </c>
      <c r="D5" s="28" t="s">
        <v>110</v>
      </c>
      <c r="E5" s="15" t="s">
        <v>62</v>
      </c>
      <c r="F5" s="28" t="s">
        <v>278</v>
      </c>
      <c r="G5" s="88" t="s">
        <v>65</v>
      </c>
      <c r="H5" s="88" t="s">
        <v>65</v>
      </c>
      <c r="I5" s="89">
        <v>1</v>
      </c>
      <c r="J5" s="87">
        <v>0</v>
      </c>
      <c r="K5" s="87">
        <v>3</v>
      </c>
      <c r="L5" s="87">
        <v>0</v>
      </c>
      <c r="M5" s="32">
        <v>0</v>
      </c>
      <c r="N5" s="32">
        <f>SUM(I5:M5)</f>
        <v>4</v>
      </c>
      <c r="O5" s="32"/>
    </row>
    <row r="6" s="82" customFormat="1" ht="20" customHeight="1" spans="1:15">
      <c r="A6" s="32"/>
      <c r="B6" s="29"/>
      <c r="C6" s="29"/>
      <c r="D6" s="29"/>
      <c r="E6" s="19"/>
      <c r="F6" s="28"/>
      <c r="G6" s="32"/>
      <c r="H6" s="32"/>
      <c r="I6" s="86"/>
      <c r="J6" s="87"/>
      <c r="K6" s="87"/>
      <c r="L6" s="87"/>
      <c r="M6" s="32"/>
      <c r="N6" s="32"/>
      <c r="O6" s="32"/>
    </row>
    <row r="7" s="82" customFormat="1" ht="20" customHeight="1" spans="1:15">
      <c r="A7" s="32"/>
      <c r="B7" s="29"/>
      <c r="C7" s="29"/>
      <c r="D7" s="29"/>
      <c r="E7" s="19"/>
      <c r="F7" s="28"/>
      <c r="G7" s="88"/>
      <c r="H7" s="88"/>
      <c r="I7" s="89"/>
      <c r="J7" s="87"/>
      <c r="K7" s="87"/>
      <c r="L7" s="87"/>
      <c r="M7" s="32"/>
      <c r="N7" s="32"/>
      <c r="O7" s="32"/>
    </row>
    <row r="8" ht="20" customHeight="1" spans="1:15">
      <c r="A8" s="11"/>
      <c r="B8" s="75"/>
      <c r="C8" s="75"/>
      <c r="D8" s="75"/>
      <c r="E8" s="76"/>
      <c r="F8" s="75"/>
      <c r="G8" s="11"/>
      <c r="H8" s="12"/>
      <c r="I8" s="90"/>
      <c r="J8" s="91"/>
      <c r="K8" s="91"/>
      <c r="L8" s="91"/>
      <c r="M8" s="11"/>
      <c r="N8" s="11"/>
      <c r="O8" s="12"/>
    </row>
    <row r="9" ht="20" customHeight="1" spans="1:15">
      <c r="A9" s="11"/>
      <c r="B9" s="75"/>
      <c r="C9" s="75"/>
      <c r="D9" s="75"/>
      <c r="E9" s="76"/>
      <c r="F9" s="75"/>
      <c r="G9" s="11"/>
      <c r="H9" s="12"/>
      <c r="I9" s="90"/>
      <c r="J9" s="91"/>
      <c r="K9" s="91"/>
      <c r="L9" s="91"/>
      <c r="M9" s="11"/>
      <c r="N9" s="11"/>
      <c r="O9" s="12"/>
    </row>
    <row r="10" s="2" customFormat="1" ht="18.75" spans="1:15">
      <c r="A10" s="20" t="s">
        <v>280</v>
      </c>
      <c r="B10" s="21"/>
      <c r="C10" s="75"/>
      <c r="D10" s="22"/>
      <c r="E10" s="23"/>
      <c r="F10" s="75"/>
      <c r="G10" s="11"/>
      <c r="H10" s="43"/>
      <c r="I10" s="38"/>
      <c r="J10" s="20" t="s">
        <v>281</v>
      </c>
      <c r="K10" s="21"/>
      <c r="L10" s="21"/>
      <c r="M10" s="22"/>
      <c r="N10" s="21"/>
      <c r="O10" s="24"/>
    </row>
    <row r="11" ht="61" customHeight="1" spans="1:15">
      <c r="A11" s="92" t="s">
        <v>282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K15" sqref="K1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284</v>
      </c>
      <c r="H2" s="4"/>
      <c r="I2" s="4" t="s">
        <v>285</v>
      </c>
      <c r="J2" s="4"/>
      <c r="K2" s="6" t="s">
        <v>286</v>
      </c>
      <c r="L2" s="67" t="s">
        <v>287</v>
      </c>
      <c r="M2" s="7" t="s">
        <v>288</v>
      </c>
    </row>
    <row r="3" s="1" customFormat="1" ht="16.5" spans="1:13">
      <c r="A3" s="4"/>
      <c r="B3" s="8"/>
      <c r="C3" s="8"/>
      <c r="D3" s="8"/>
      <c r="E3" s="8"/>
      <c r="F3" s="8"/>
      <c r="G3" s="4" t="s">
        <v>289</v>
      </c>
      <c r="H3" s="4" t="s">
        <v>290</v>
      </c>
      <c r="I3" s="4" t="s">
        <v>289</v>
      </c>
      <c r="J3" s="4" t="s">
        <v>290</v>
      </c>
      <c r="K3" s="9"/>
      <c r="L3" s="68"/>
      <c r="M3" s="10"/>
    </row>
    <row r="4" ht="22" customHeight="1" spans="1:13">
      <c r="A4" s="69">
        <v>1</v>
      </c>
      <c r="B4" s="28" t="s">
        <v>278</v>
      </c>
      <c r="C4" s="29" t="s">
        <v>276</v>
      </c>
      <c r="D4" s="29" t="s">
        <v>277</v>
      </c>
      <c r="E4" s="28" t="s">
        <v>111</v>
      </c>
      <c r="F4" s="15" t="s">
        <v>62</v>
      </c>
      <c r="G4" s="70">
        <v>-0.02</v>
      </c>
      <c r="H4" s="70">
        <v>-0.02</v>
      </c>
      <c r="I4" s="70">
        <v>-0.01</v>
      </c>
      <c r="J4" s="70">
        <v>-0.04</v>
      </c>
      <c r="K4" s="71"/>
      <c r="L4" s="11" t="s">
        <v>94</v>
      </c>
      <c r="M4" s="11" t="s">
        <v>291</v>
      </c>
    </row>
    <row r="5" ht="22" customHeight="1" spans="1:13">
      <c r="A5" s="69">
        <v>2</v>
      </c>
      <c r="B5" s="28" t="s">
        <v>278</v>
      </c>
      <c r="C5" s="29" t="s">
        <v>279</v>
      </c>
      <c r="D5" s="29" t="s">
        <v>277</v>
      </c>
      <c r="E5" s="28" t="s">
        <v>110</v>
      </c>
      <c r="F5" s="15" t="s">
        <v>62</v>
      </c>
      <c r="G5" s="70">
        <v>-0.02</v>
      </c>
      <c r="H5" s="70">
        <v>-0.02</v>
      </c>
      <c r="I5" s="70">
        <v>-0.01</v>
      </c>
      <c r="J5" s="70">
        <v>-0.04</v>
      </c>
      <c r="K5" s="71"/>
      <c r="L5" s="11" t="s">
        <v>94</v>
      </c>
      <c r="M5" s="11" t="s">
        <v>291</v>
      </c>
    </row>
    <row r="6" ht="22" customHeight="1" spans="1:13">
      <c r="A6" s="69"/>
      <c r="B6" s="28"/>
      <c r="C6" s="29"/>
      <c r="D6" s="29"/>
      <c r="E6" s="29"/>
      <c r="F6" s="19"/>
      <c r="G6" s="72"/>
      <c r="H6" s="72"/>
      <c r="I6" s="72"/>
      <c r="J6" s="72"/>
      <c r="K6" s="73"/>
      <c r="L6" s="11"/>
      <c r="M6" s="11"/>
    </row>
    <row r="7" ht="22" customHeight="1" spans="1:13">
      <c r="A7" s="69"/>
      <c r="B7" s="28"/>
      <c r="C7" s="29"/>
      <c r="D7" s="29"/>
      <c r="E7" s="29"/>
      <c r="F7" s="19"/>
      <c r="G7" s="70"/>
      <c r="H7" s="70"/>
      <c r="I7" s="72"/>
      <c r="J7" s="72"/>
      <c r="K7" s="73"/>
      <c r="L7" s="11"/>
      <c r="M7" s="11"/>
    </row>
    <row r="8" ht="22" customHeight="1" spans="1:13">
      <c r="A8" s="69"/>
      <c r="B8" s="74"/>
      <c r="C8" s="75"/>
      <c r="D8" s="75"/>
      <c r="E8" s="75"/>
      <c r="F8" s="76"/>
      <c r="G8" s="71"/>
      <c r="H8" s="77"/>
      <c r="I8" s="77"/>
      <c r="J8" s="77"/>
      <c r="K8" s="71"/>
      <c r="L8" s="12"/>
      <c r="M8" s="12"/>
    </row>
    <row r="9" ht="22" customHeight="1" spans="1:13">
      <c r="A9" s="69"/>
      <c r="B9" s="74"/>
      <c r="C9" s="75"/>
      <c r="D9" s="75"/>
      <c r="E9" s="75"/>
      <c r="F9" s="76"/>
      <c r="G9" s="71"/>
      <c r="H9" s="77"/>
      <c r="I9" s="77"/>
      <c r="J9" s="77"/>
      <c r="K9" s="71"/>
      <c r="L9" s="12"/>
      <c r="M9" s="12"/>
    </row>
    <row r="10" s="2" customFormat="1" ht="18.75" spans="1:13">
      <c r="A10" s="20" t="s">
        <v>292</v>
      </c>
      <c r="B10" s="21"/>
      <c r="C10" s="21"/>
      <c r="D10" s="75"/>
      <c r="E10" s="22"/>
      <c r="F10" s="76"/>
      <c r="G10" s="38"/>
      <c r="H10" s="20" t="s">
        <v>281</v>
      </c>
      <c r="I10" s="21"/>
      <c r="J10" s="21"/>
      <c r="K10" s="22"/>
      <c r="L10" s="78"/>
      <c r="M10" s="24"/>
    </row>
    <row r="11" ht="84" customHeight="1" spans="1:13">
      <c r="A11" s="79" t="s">
        <v>293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4" t="s">
        <v>296</v>
      </c>
      <c r="H2" s="45"/>
      <c r="I2" s="46"/>
      <c r="J2" s="44" t="s">
        <v>297</v>
      </c>
      <c r="K2" s="45"/>
      <c r="L2" s="46"/>
      <c r="M2" s="44" t="s">
        <v>298</v>
      </c>
      <c r="N2" s="45"/>
      <c r="O2" s="46"/>
      <c r="P2" s="44" t="s">
        <v>299</v>
      </c>
      <c r="Q2" s="45"/>
      <c r="R2" s="46"/>
      <c r="S2" s="45" t="s">
        <v>300</v>
      </c>
      <c r="T2" s="45"/>
      <c r="U2" s="46"/>
      <c r="V2" s="40" t="s">
        <v>301</v>
      </c>
      <c r="W2" s="40" t="s">
        <v>275</v>
      </c>
    </row>
    <row r="3" s="1" customFormat="1" ht="16.5" spans="1:23">
      <c r="A3" s="8"/>
      <c r="B3" s="47"/>
      <c r="C3" s="47"/>
      <c r="D3" s="47"/>
      <c r="E3" s="47"/>
      <c r="F3" s="47"/>
      <c r="G3" s="4" t="s">
        <v>302</v>
      </c>
      <c r="H3" s="4" t="s">
        <v>67</v>
      </c>
      <c r="I3" s="4" t="s">
        <v>266</v>
      </c>
      <c r="J3" s="4" t="s">
        <v>302</v>
      </c>
      <c r="K3" s="4" t="s">
        <v>67</v>
      </c>
      <c r="L3" s="4" t="s">
        <v>266</v>
      </c>
      <c r="M3" s="4" t="s">
        <v>302</v>
      </c>
      <c r="N3" s="4" t="s">
        <v>67</v>
      </c>
      <c r="O3" s="4" t="s">
        <v>266</v>
      </c>
      <c r="P3" s="4" t="s">
        <v>302</v>
      </c>
      <c r="Q3" s="4" t="s">
        <v>67</v>
      </c>
      <c r="R3" s="4" t="s">
        <v>266</v>
      </c>
      <c r="S3" s="4" t="s">
        <v>302</v>
      </c>
      <c r="T3" s="4" t="s">
        <v>67</v>
      </c>
      <c r="U3" s="4" t="s">
        <v>266</v>
      </c>
      <c r="V3" s="48"/>
      <c r="W3" s="48"/>
    </row>
    <row r="4" ht="18.75" spans="1:23">
      <c r="A4" s="49" t="s">
        <v>303</v>
      </c>
      <c r="B4" s="28" t="s">
        <v>278</v>
      </c>
      <c r="C4" s="29" t="s">
        <v>276</v>
      </c>
      <c r="D4" s="29" t="s">
        <v>277</v>
      </c>
      <c r="E4" s="28" t="s">
        <v>111</v>
      </c>
      <c r="F4" s="15" t="s">
        <v>62</v>
      </c>
      <c r="G4" s="30" t="s">
        <v>304</v>
      </c>
      <c r="H4" s="50"/>
      <c r="I4" s="51" t="s">
        <v>305</v>
      </c>
      <c r="J4" s="50"/>
      <c r="K4" s="31"/>
      <c r="L4" s="51"/>
      <c r="M4" s="11"/>
      <c r="N4" s="11"/>
      <c r="O4" s="11"/>
      <c r="P4" s="11"/>
      <c r="Q4" s="11"/>
      <c r="R4" s="11"/>
      <c r="S4" s="11"/>
      <c r="T4" s="11"/>
      <c r="U4" s="11"/>
      <c r="V4" s="11" t="s">
        <v>306</v>
      </c>
      <c r="W4" s="11"/>
    </row>
    <row r="5" ht="18.75" spans="1:23">
      <c r="A5" s="52"/>
      <c r="B5" s="28" t="s">
        <v>278</v>
      </c>
      <c r="C5" s="29" t="s">
        <v>279</v>
      </c>
      <c r="D5" s="29" t="s">
        <v>277</v>
      </c>
      <c r="E5" s="28" t="s">
        <v>110</v>
      </c>
      <c r="F5" s="15" t="s">
        <v>62</v>
      </c>
      <c r="G5" s="53" t="s">
        <v>307</v>
      </c>
      <c r="H5" s="54"/>
      <c r="I5" s="55"/>
      <c r="J5" s="53" t="s">
        <v>308</v>
      </c>
      <c r="K5" s="54"/>
      <c r="L5" s="55"/>
      <c r="M5" s="44" t="s">
        <v>309</v>
      </c>
      <c r="N5" s="45"/>
      <c r="O5" s="46"/>
      <c r="P5" s="44" t="s">
        <v>310</v>
      </c>
      <c r="Q5" s="45"/>
      <c r="R5" s="46"/>
      <c r="S5" s="45" t="s">
        <v>311</v>
      </c>
      <c r="T5" s="45"/>
      <c r="U5" s="46"/>
      <c r="V5" s="11"/>
      <c r="W5" s="11"/>
    </row>
    <row r="6" ht="18.75" spans="1:23">
      <c r="A6" s="52"/>
      <c r="B6" s="28"/>
      <c r="C6" s="29"/>
      <c r="D6" s="29"/>
      <c r="E6" s="29"/>
      <c r="F6" s="19"/>
      <c r="G6" s="56" t="s">
        <v>302</v>
      </c>
      <c r="H6" s="56" t="s">
        <v>67</v>
      </c>
      <c r="I6" s="56" t="s">
        <v>266</v>
      </c>
      <c r="J6" s="56" t="s">
        <v>302</v>
      </c>
      <c r="K6" s="56" t="s">
        <v>67</v>
      </c>
      <c r="L6" s="56" t="s">
        <v>266</v>
      </c>
      <c r="M6" s="4" t="s">
        <v>302</v>
      </c>
      <c r="N6" s="4" t="s">
        <v>67</v>
      </c>
      <c r="O6" s="4" t="s">
        <v>266</v>
      </c>
      <c r="P6" s="4" t="s">
        <v>302</v>
      </c>
      <c r="Q6" s="4" t="s">
        <v>67</v>
      </c>
      <c r="R6" s="4" t="s">
        <v>266</v>
      </c>
      <c r="S6" s="4" t="s">
        <v>302</v>
      </c>
      <c r="T6" s="4" t="s">
        <v>67</v>
      </c>
      <c r="U6" s="4" t="s">
        <v>266</v>
      </c>
      <c r="V6" s="11"/>
      <c r="W6" s="11"/>
    </row>
    <row r="7" ht="18.75" spans="1:23">
      <c r="A7" s="57"/>
      <c r="B7" s="28"/>
      <c r="C7" s="29"/>
      <c r="D7" s="29"/>
      <c r="E7" s="29"/>
      <c r="F7" s="19"/>
      <c r="G7" s="31"/>
      <c r="H7" s="50"/>
      <c r="I7" s="50"/>
      <c r="J7" s="50"/>
      <c r="K7" s="50"/>
      <c r="L7" s="3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58"/>
      <c r="C8" s="59"/>
      <c r="D8" s="60"/>
      <c r="E8" s="59"/>
      <c r="F8" s="49"/>
      <c r="G8" s="11"/>
      <c r="H8" s="50"/>
      <c r="I8" s="5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2"/>
      <c r="B9" s="61"/>
      <c r="C9" s="62"/>
      <c r="D9" s="63"/>
      <c r="E9" s="62"/>
      <c r="F9" s="5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4"/>
      <c r="B10" s="64"/>
      <c r="C10" s="64"/>
      <c r="D10" s="64"/>
      <c r="E10" s="64"/>
      <c r="F10" s="6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2"/>
      <c r="B11" s="62"/>
      <c r="C11" s="62"/>
      <c r="D11" s="62"/>
      <c r="E11" s="62"/>
      <c r="F11" s="6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4"/>
      <c r="B12" s="64"/>
      <c r="C12" s="64"/>
      <c r="D12" s="64"/>
      <c r="E12" s="64"/>
      <c r="F12" s="6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2"/>
      <c r="B13" s="62"/>
      <c r="C13" s="62"/>
      <c r="D13" s="62"/>
      <c r="E13" s="62"/>
      <c r="F13" s="6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20" t="s">
        <v>312</v>
      </c>
      <c r="B15" s="21"/>
      <c r="C15" s="21"/>
      <c r="D15" s="21"/>
      <c r="E15" s="22"/>
      <c r="F15" s="23"/>
      <c r="G15" s="38"/>
      <c r="H15" s="43"/>
      <c r="I15" s="43"/>
      <c r="J15" s="20" t="s">
        <v>281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1"/>
      <c r="W15" s="24"/>
    </row>
    <row r="16" ht="80" customHeight="1" spans="1:23">
      <c r="A16" s="65" t="s">
        <v>313</v>
      </c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2026-01-27T13:12:13Z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