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<sst xmlns="http://schemas.openxmlformats.org/spreadsheetml/2006/main" count="1223" uniqueCount="427">
  <si>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</si>
  <si>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</si>
  <si>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</si>
  <si>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</si>
  <si>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</si>
  <si>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</si>
  <si>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</si>
  <si>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</si>
  <si>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</si>
  <si>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</si>
  <si>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</si>
  <si>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</si>
  <si>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</si>
  <si>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</si>
  <si>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</si>
  <si>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</si>
  <si>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</si>
  <si>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</si>
  <si>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</si>
  <si>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</si>
  <si>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</si>
  <si>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</si>
  <si>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</si>
  <si>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</si>
  <si>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</si>
  <si>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</si>
  <si>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</si>
  <si>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</si>
  <si>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</si>
  <si>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</si>
  <si>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</si>
  <si>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</si>
  <si>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</si>
  <si>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</si>
  <si>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</si>
  <si>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</si>
  <si>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</si>
  <si>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</si>
  <si>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</si>
  <si>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</si>
  <si>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</si>
  <si>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</si>
  <si>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</si>
  <si>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</si>
  <si>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</si>
  <si>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</si>
  <si>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</si>
  <si>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</si>
  <si>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</si>
  <si>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</si>
  <si>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</si>
  <si>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</si>
  <si>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</si>
  <si>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</si>
  <si>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</si>
  <si>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</si>
  <si>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</si>
  <si>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</si>
  <si>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</si>
  <si>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</si>
  <si>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</si>
  <si>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</si>
  <si>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TAJJAO81551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</si>
  <si>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</si>
  <si>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</si>
  <si>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</si>
  <si>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</si>
  <si>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</si>
  <si>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</si>
  <si>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</si>
  <si>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</si>
  <si>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</si>
  <si>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</si>
  <si>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</si>
  <si>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</si>
  <si>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976件</t>
  </si>
  <si>
    <t>包装预计完成日</t>
  </si>
  <si>
    <t>印花、刺绣确认样</t>
  </si>
  <si>
    <t>采购凭证编号：</t>
  </si>
  <si>
    <t>CGDD25110600034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</si>
  <si>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</si>
  <si>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</si>
  <si>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</si>
  <si>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</si>
  <si>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</si>
  <si>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</si>
  <si>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</si>
  <si>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</si>
  <si>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</si>
  <si>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</si>
  <si>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</si>
  <si>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</si>
  <si>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</si>
  <si>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</si>
  <si>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</si>
  <si>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</si>
  <si>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</si>
  <si>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</si>
  <si>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</si>
  <si>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</si>
  <si>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</si>
  <si>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</si>
  <si>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</si>
  <si>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</si>
  <si>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</si>
  <si>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</si>
  <si>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</si>
  <si>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</si>
  <si>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</si>
  <si>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</si>
  <si>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</si>
  <si>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</si>
  <si>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</si>
  <si>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</si>
  <si>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</si>
  <si>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</si>
  <si>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</si>
  <si>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</si>
  <si>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</si>
  <si>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</si>
  <si>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</si>
  <si>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</si>
  <si>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</si>
  <si>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</si>
  <si>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</si>
  <si>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</si>
  <si>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</si>
  <si>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</si>
  <si>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1.领形不圆顺，后领起皱不平服，领高低</t>
  </si>
  <si>
    <t>2.肩膊走前 左右不对称</t>
  </si>
  <si>
    <t>3.冚脚 冚袖口扭不平服</t>
  </si>
  <si>
    <t>4.上袖不圆顺，袖顶起夹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</si>
  <si>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</si>
  <si>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</si>
  <si>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</si>
  <si>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</si>
  <si>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</si>
  <si>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</si>
  <si>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</si>
  <si>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</si>
  <si>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</si>
  <si>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</si>
  <si>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</si>
  <si>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</si>
  <si>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</si>
  <si>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</si>
  <si>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</si>
  <si>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</si>
  <si>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</si>
  <si>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</si>
  <si>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</si>
  <si>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</si>
  <si>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</si>
  <si>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</si>
  <si>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</si>
  <si>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</si>
  <si>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</si>
  <si>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</si>
  <si>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</si>
  <si>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</si>
  <si>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</si>
  <si>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</si>
  <si>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L/黑色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</si>
  <si>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</si>
  <si>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</si>
  <si>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</si>
  <si>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</si>
  <si>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</si>
  <si>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</si>
  <si>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</si>
  <si>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</si>
  <si>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</si>
  <si>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+1/+0.5</t>
  </si>
  <si>
    <t>+1</t>
  </si>
  <si>
    <t>+1.5</t>
  </si>
  <si>
    <t>胸围</t>
  </si>
  <si>
    <t>+1/-</t>
  </si>
  <si>
    <t>+2</t>
  </si>
  <si>
    <t>下摆</t>
  </si>
  <si>
    <t>106</t>
  </si>
  <si>
    <t>-/-1</t>
  </si>
  <si>
    <t>-</t>
  </si>
  <si>
    <t>肩宽</t>
  </si>
  <si>
    <t>45.5</t>
  </si>
  <si>
    <t>-/-</t>
  </si>
  <si>
    <t>肩点袖长</t>
  </si>
  <si>
    <t>+0.5</t>
  </si>
  <si>
    <t>袖肥</t>
  </si>
  <si>
    <t>19.5</t>
  </si>
  <si>
    <t>+0.5/+0.5</t>
  </si>
  <si>
    <t>袖口松量</t>
  </si>
  <si>
    <t>领宽</t>
  </si>
  <si>
    <t>-0.5</t>
  </si>
  <si>
    <t>领深</t>
  </si>
  <si>
    <t>领高</t>
  </si>
  <si>
    <t>备注：</t>
  </si>
  <si>
    <t xml:space="preserve">     初期请洗测2-3件，有问题的另加测量数量。</t>
  </si>
  <si>
    <t>验货时间：1-11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</si>
  <si>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</si>
  <si>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</si>
  <si>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</si>
  <si>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</si>
  <si>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</si>
  <si>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</si>
  <si>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</si>
  <si>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</si>
  <si>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</si>
  <si>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</si>
  <si>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</si>
  <si>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</si>
  <si>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</si>
  <si>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黑色S/2件 白色M/21件 黑色L/33件  白色XL/29件 黑色XXL/30件  白色XXXL/20件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</si>
  <si>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</si>
  <si>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</si>
  <si>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</si>
  <si>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</si>
  <si>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后领起皱 起豆角</t>
  </si>
  <si>
    <t>2.肩膊走前左右不对称</t>
  </si>
  <si>
    <t>3.脏污</t>
  </si>
  <si>
    <t>4.线头</t>
  </si>
  <si>
    <t>【整改的严重缺陷及整改复核时间】</t>
  </si>
  <si>
    <t>尾期复核品质情况</t>
  </si>
  <si>
    <t>黑色</t>
  </si>
  <si>
    <t>白色</t>
  </si>
  <si>
    <t>+1/+1</t>
  </si>
  <si>
    <t>+2/+2</t>
  </si>
  <si>
    <t>+1/+1.5</t>
  </si>
  <si>
    <t>+/+2</t>
  </si>
  <si>
    <t>+1/+2</t>
  </si>
  <si>
    <t>-/+1</t>
  </si>
  <si>
    <t>-/+0.5</t>
  </si>
  <si>
    <t>+0.5/-</t>
  </si>
  <si>
    <t>+0.5/+1</t>
  </si>
  <si>
    <t>-/-0.5</t>
  </si>
  <si>
    <t>验货时间：1-14</t>
  </si>
  <si>
    <t>M/白色</t>
  </si>
  <si>
    <t>XXL/黑色</t>
  </si>
  <si>
    <t>XXL/白色</t>
  </si>
  <si>
    <t>+2/+1</t>
  </si>
  <si>
    <t>+1.5/+0.5</t>
  </si>
  <si>
    <t>+2/-</t>
  </si>
  <si>
    <t>+1/-1</t>
  </si>
  <si>
    <t>-/-2</t>
  </si>
  <si>
    <t>+0.5/+0.3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</si>
  <si>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</si>
  <si>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</si>
  <si>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</si>
  <si>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</si>
  <si>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</si>
  <si>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</si>
  <si>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</si>
  <si>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</si>
  <si>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</si>
  <si>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</si>
  <si>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</si>
  <si>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</si>
  <si>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</si>
  <si>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</si>
  <si>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</si>
  <si>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</si>
  <si>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</si>
  <si>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</si>
  <si>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</si>
  <si>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</si>
  <si>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</si>
  <si>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</si>
  <si>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</si>
  <si>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</si>
  <si>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</si>
  <si>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</si>
  <si>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</si>
  <si>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</si>
  <si>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</si>
  <si>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</si>
  <si>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</si>
  <si>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</si>
  <si>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</si>
  <si>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</si>
  <si>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</si>
  <si>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</si>
  <si>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</si>
  <si>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</si>
  <si>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</si>
  <si>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齐色齐码抽查80件</t>
  </si>
  <si>
    <t>情况说明：</t>
  </si>
  <si>
    <t xml:space="preserve">【问题点描述】  </t>
  </si>
  <si>
    <t>1.后领起豆角</t>
  </si>
  <si>
    <t>2.前后领皱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</si>
  <si>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</si>
  <si>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</si>
  <si>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</si>
  <si>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</si>
  <si>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</si>
  <si>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</si>
  <si>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</si>
  <si>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</si>
  <si>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</si>
  <si>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</si>
  <si>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</si>
  <si>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</si>
  <si>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</si>
  <si>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</si>
  <si>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</si>
  <si>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</si>
  <si>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</si>
  <si>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</si>
  <si>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</si>
  <si>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</si>
  <si>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</si>
  <si>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</si>
  <si>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</si>
  <si>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</si>
  <si>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+1.7/+1.5</t>
  </si>
  <si>
    <t>+1.5/+1</t>
  </si>
  <si>
    <t>+1.2/+1</t>
  </si>
  <si>
    <t>+1.3/+2</t>
  </si>
  <si>
    <t>+0.7/+1</t>
  </si>
  <si>
    <t>+0.7/+0.7</t>
  </si>
  <si>
    <t>+1.3/+1.5</t>
  </si>
  <si>
    <t>+1.3/+1</t>
  </si>
  <si>
    <t>+0.6/+1.2</t>
  </si>
  <si>
    <t>+1.6/+1.5</t>
  </si>
  <si>
    <t>+0.7/+0.5</t>
  </si>
  <si>
    <t>+1/+0.7</t>
  </si>
  <si>
    <t>+0.7/+0.2</t>
  </si>
  <si>
    <t>+0.3/+1</t>
  </si>
  <si>
    <t>+0.8/-</t>
  </si>
  <si>
    <t>-/+0.3</t>
  </si>
  <si>
    <t>-0.4/-</t>
  </si>
  <si>
    <t>+0.2/-0.3</t>
  </si>
  <si>
    <t>-/-0.2</t>
  </si>
  <si>
    <t>验货时间：1-23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</si>
  <si>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</si>
  <si>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</si>
  <si>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</si>
  <si>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</si>
  <si>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</si>
  <si>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</si>
  <si>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</si>
  <si>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</si>
  <si>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</si>
  <si>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</si>
  <si>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</si>
  <si>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</si>
  <si>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</si>
  <si>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</si>
  <si>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</si>
  <si>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</si>
  <si>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</si>
  <si>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2510Y0944</t>
  </si>
  <si>
    <t>26B001</t>
  </si>
  <si>
    <t>G02X白色</t>
  </si>
  <si>
    <t>TAJJAo81551</t>
  </si>
  <si>
    <t>新诚</t>
  </si>
  <si>
    <t>合格</t>
  </si>
  <si>
    <t>YES</t>
  </si>
  <si>
    <t>2510Y-0899</t>
  </si>
  <si>
    <t>G01X黑色</t>
  </si>
  <si>
    <t>制表时间：11-17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</si>
  <si>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</si>
  <si>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</si>
  <si>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</si>
  <si>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</si>
  <si>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</si>
  <si>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</si>
  <si>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</si>
  <si>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</si>
  <si>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</si>
  <si>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</si>
  <si>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径向：- 6.5纬向-1</t>
  </si>
  <si>
    <t>径向：- 5.5纬向-2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</si>
  <si>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</si>
  <si>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</si>
  <si>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</si>
  <si>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</si>
  <si>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</si>
  <si>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</si>
  <si>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</si>
  <si>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</si>
  <si>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</si>
  <si>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</si>
  <si>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</si>
  <si>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</si>
  <si>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</si>
  <si>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</si>
  <si>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</si>
  <si>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</si>
  <si>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</si>
  <si>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</si>
  <si>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</si>
  <si>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</si>
  <si>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</si>
  <si>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</si>
  <si>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</si>
  <si>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</si>
  <si>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</si>
  <si>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</si>
  <si>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</si>
  <si>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</si>
  <si>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</si>
  <si>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</si>
  <si>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</si>
  <si>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</si>
  <si>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</si>
  <si>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</si>
  <si>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</si>
  <si>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</si>
  <si>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</si>
  <si>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</si>
  <si>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</si>
  <si>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</si>
  <si>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</si>
  <si>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</si>
  <si>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</si>
  <si>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</si>
  <si>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水印</t>
  </si>
  <si>
    <t>洗测2次</t>
  </si>
  <si>
    <t>洗测3次</t>
  </si>
  <si>
    <t>高周波</t>
  </si>
  <si>
    <t>洗测4次</t>
  </si>
  <si>
    <t>洗测5次</t>
  </si>
  <si>
    <t>左袖</t>
  </si>
  <si>
    <t>烫唛</t>
  </si>
  <si>
    <t>洗测6次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</si>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</sst>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8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8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8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33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8" fillId="0" borderId="21" xfId="49" applyFont="1" applyBorder="1" applyAlignment="1">
      <alignment horizontal="center" vertical="center"/>
    </xf>
    <xf numFmtId="0" fontId="28" fillId="0" borderId="55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2346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8396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8096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356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76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76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356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76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3656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3656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566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3656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4596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460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460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193040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786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8566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8566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4606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459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459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816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6151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976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1">
        <v>1</v>
      </c>
      <c r="B2" s="395" t="s">
        <v>1</v>
      </c>
    </row>
    <row r="3" spans="1:2">
      <c r="A3" s="11">
        <v>2</v>
      </c>
      <c r="B3" s="395" t="s">
        <v>2</v>
      </c>
    </row>
    <row r="4" spans="1:2">
      <c r="A4" s="11">
        <v>3</v>
      </c>
      <c r="B4" s="395" t="s">
        <v>3</v>
      </c>
    </row>
    <row r="5" spans="1:2">
      <c r="A5" s="11">
        <v>4</v>
      </c>
      <c r="B5" s="395" t="s">
        <v>4</v>
      </c>
    </row>
    <row r="6" spans="1:2">
      <c r="A6" s="11">
        <v>5</v>
      </c>
      <c r="B6" s="395" t="s">
        <v>5</v>
      </c>
    </row>
    <row r="7" spans="1:2">
      <c r="A7" s="11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1">
        <v>1</v>
      </c>
      <c r="B10" s="399" t="s">
        <v>9</v>
      </c>
    </row>
    <row r="11" spans="1:2">
      <c r="A11" s="11">
        <v>2</v>
      </c>
      <c r="B11" s="395" t="s">
        <v>10</v>
      </c>
    </row>
    <row r="12" spans="1:2">
      <c r="A12" s="11">
        <v>3</v>
      </c>
      <c r="B12" s="397" t="s">
        <v>11</v>
      </c>
    </row>
    <row r="13" spans="1:2">
      <c r="A13" s="11">
        <v>4</v>
      </c>
      <c r="B13" s="395" t="s">
        <v>12</v>
      </c>
    </row>
    <row r="14" spans="1:2">
      <c r="A14" s="11">
        <v>5</v>
      </c>
      <c r="B14" s="395" t="s">
        <v>13</v>
      </c>
    </row>
    <row r="15" spans="1:2">
      <c r="A15" s="11">
        <v>6</v>
      </c>
      <c r="B15" s="395" t="s">
        <v>14</v>
      </c>
    </row>
    <row r="16" spans="1:2">
      <c r="A16" s="11">
        <v>7</v>
      </c>
      <c r="B16" s="395" t="s">
        <v>15</v>
      </c>
    </row>
    <row r="17" spans="1:2">
      <c r="A17" s="11">
        <v>8</v>
      </c>
      <c r="B17" s="395" t="s">
        <v>16</v>
      </c>
    </row>
    <row r="18" spans="1:2">
      <c r="A18" s="11">
        <v>9</v>
      </c>
      <c r="B18" s="395" t="s">
        <v>17</v>
      </c>
    </row>
    <row r="19" spans="1:2">
      <c r="A19" s="11"/>
      <c r="B19" s="395"/>
    </row>
    <row r="20" ht="20.25" spans="1:2">
      <c r="A20" s="393"/>
      <c r="B20" s="394" t="s">
        <v>18</v>
      </c>
    </row>
    <row r="21" spans="1:2">
      <c r="A21" s="11">
        <v>1</v>
      </c>
      <c r="B21" s="400" t="s">
        <v>19</v>
      </c>
    </row>
    <row r="22" spans="1:2">
      <c r="A22" s="11">
        <v>2</v>
      </c>
      <c r="B22" s="395" t="s">
        <v>20</v>
      </c>
    </row>
    <row r="23" spans="1:2">
      <c r="A23" s="11">
        <v>3</v>
      </c>
      <c r="B23" s="395" t="s">
        <v>21</v>
      </c>
    </row>
    <row r="24" spans="1:2">
      <c r="A24" s="11">
        <v>4</v>
      </c>
      <c r="B24" s="395" t="s">
        <v>22</v>
      </c>
    </row>
    <row r="25" spans="1:2">
      <c r="A25" s="11">
        <v>5</v>
      </c>
      <c r="B25" s="395" t="s">
        <v>23</v>
      </c>
    </row>
    <row r="26" spans="1:2">
      <c r="A26" s="11">
        <v>6</v>
      </c>
      <c r="B26" s="395" t="s">
        <v>24</v>
      </c>
    </row>
    <row r="27" spans="1:2">
      <c r="A27" s="11">
        <v>7</v>
      </c>
      <c r="B27" s="395" t="s">
        <v>25</v>
      </c>
    </row>
    <row r="28" spans="1:2">
      <c r="A28" s="11"/>
      <c r="B28" s="395"/>
    </row>
    <row r="29" ht="20.25" spans="1:2">
      <c r="A29" s="393"/>
      <c r="B29" s="394" t="s">
        <v>26</v>
      </c>
    </row>
    <row r="30" spans="1:2">
      <c r="A30" s="11">
        <v>1</v>
      </c>
      <c r="B30" s="400" t="s">
        <v>27</v>
      </c>
    </row>
    <row r="31" spans="1:2">
      <c r="A31" s="11">
        <v>2</v>
      </c>
      <c r="B31" s="395" t="s">
        <v>28</v>
      </c>
    </row>
    <row r="32" spans="1:2">
      <c r="A32" s="11">
        <v>3</v>
      </c>
      <c r="B32" s="395" t="s">
        <v>29</v>
      </c>
    </row>
    <row r="33" ht="28.5" spans="1:2">
      <c r="A33" s="11">
        <v>4</v>
      </c>
      <c r="B33" s="395" t="s">
        <v>30</v>
      </c>
    </row>
    <row r="34" spans="1:2">
      <c r="A34" s="11">
        <v>5</v>
      </c>
      <c r="B34" s="395" t="s">
        <v>31</v>
      </c>
    </row>
    <row r="35" spans="1:2">
      <c r="A35" s="11">
        <v>6</v>
      </c>
      <c r="B35" s="395" t="s">
        <v>32</v>
      </c>
    </row>
    <row r="36" spans="1:2">
      <c r="A36" s="11">
        <v>7</v>
      </c>
      <c r="B36" s="395" t="s">
        <v>33</v>
      </c>
    </row>
    <row r="37" spans="1:2">
      <c r="A37" s="11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151</v>
      </c>
      <c r="G2" s="68"/>
      <c r="H2" s="68"/>
      <c r="I2" s="70"/>
      <c r="J2" s="71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s="63" customFormat="1" ht="19.5" customHeight="1" spans="1:15">
      <c r="A4" s="72"/>
      <c r="B4" s="74" t="s">
        <v>155</v>
      </c>
      <c r="C4" s="75" t="s">
        <v>156</v>
      </c>
      <c r="D4" s="75" t="s">
        <v>157</v>
      </c>
      <c r="E4" s="75" t="s">
        <v>158</v>
      </c>
      <c r="F4" s="75" t="s">
        <v>159</v>
      </c>
      <c r="G4" s="75" t="s">
        <v>160</v>
      </c>
      <c r="H4" s="75" t="s">
        <v>161</v>
      </c>
      <c r="I4" s="70"/>
      <c r="J4" s="72" t="s">
        <v>155</v>
      </c>
      <c r="K4" s="72" t="s">
        <v>156</v>
      </c>
      <c r="L4" s="72" t="s">
        <v>157</v>
      </c>
      <c r="M4" s="72" t="s">
        <v>158</v>
      </c>
      <c r="N4" s="72" t="s">
        <v>159</v>
      </c>
      <c r="O4" s="72" t="s">
        <v>159</v>
      </c>
    </row>
    <row r="5" s="63" customFormat="1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0"/>
      <c r="J5" s="76" t="s">
        <v>222</v>
      </c>
      <c r="K5" s="76" t="s">
        <v>222</v>
      </c>
      <c r="L5" s="76" t="s">
        <v>223</v>
      </c>
      <c r="M5" s="76" t="s">
        <v>223</v>
      </c>
      <c r="N5" s="76" t="s">
        <v>222</v>
      </c>
      <c r="O5" s="76" t="s">
        <v>222</v>
      </c>
    </row>
    <row r="6" s="63" customFormat="1" ht="19.5" customHeight="1" spans="1:15">
      <c r="A6" s="77" t="s">
        <v>171</v>
      </c>
      <c r="B6" s="78">
        <f>C6-1</f>
        <v>65</v>
      </c>
      <c r="C6" s="78">
        <f>D6-2</f>
        <v>66</v>
      </c>
      <c r="D6" s="78">
        <v>68</v>
      </c>
      <c r="E6" s="78">
        <f>D6+2</f>
        <v>70</v>
      </c>
      <c r="F6" s="78">
        <f>E6+2</f>
        <v>72</v>
      </c>
      <c r="G6" s="78">
        <f>F6+1</f>
        <v>73</v>
      </c>
      <c r="H6" s="78">
        <f>G6+1</f>
        <v>74</v>
      </c>
      <c r="I6" s="70"/>
      <c r="J6" s="79" t="s">
        <v>238</v>
      </c>
      <c r="K6" s="79" t="s">
        <v>312</v>
      </c>
      <c r="L6" s="79" t="s">
        <v>313</v>
      </c>
      <c r="M6" s="79" t="s">
        <v>229</v>
      </c>
      <c r="N6" s="79" t="s">
        <v>314</v>
      </c>
      <c r="O6" s="79" t="s">
        <v>224</v>
      </c>
    </row>
    <row r="7" s="63" customFormat="1" ht="19.5" customHeight="1" spans="1:15">
      <c r="A7" s="75" t="s">
        <v>175</v>
      </c>
      <c r="B7" s="78">
        <f>C7-4</f>
        <v>100</v>
      </c>
      <c r="C7" s="78">
        <f>D7-4</f>
        <v>104</v>
      </c>
      <c r="D7" s="78">
        <v>108</v>
      </c>
      <c r="E7" s="78">
        <f>D7+4</f>
        <v>112</v>
      </c>
      <c r="F7" s="78">
        <f>E7+4</f>
        <v>116</v>
      </c>
      <c r="G7" s="78">
        <f>F7+6</f>
        <v>122</v>
      </c>
      <c r="H7" s="78">
        <f>G7+6</f>
        <v>128</v>
      </c>
      <c r="I7" s="70"/>
      <c r="J7" s="79" t="s">
        <v>225</v>
      </c>
      <c r="K7" s="79" t="s">
        <v>238</v>
      </c>
      <c r="L7" s="79" t="s">
        <v>228</v>
      </c>
      <c r="M7" s="79" t="s">
        <v>225</v>
      </c>
      <c r="N7" s="79" t="s">
        <v>238</v>
      </c>
      <c r="O7" s="79" t="s">
        <v>228</v>
      </c>
    </row>
    <row r="8" s="63" customFormat="1" ht="19.5" customHeight="1" spans="1:15">
      <c r="A8" s="75" t="s">
        <v>178</v>
      </c>
      <c r="B8" s="78">
        <f>C8-4</f>
        <v>98</v>
      </c>
      <c r="C8" s="78">
        <f>D8-4</f>
        <v>102</v>
      </c>
      <c r="D8" s="78" t="s">
        <v>179</v>
      </c>
      <c r="E8" s="78">
        <f>D8+4</f>
        <v>110</v>
      </c>
      <c r="F8" s="78">
        <f>E8+5</f>
        <v>115</v>
      </c>
      <c r="G8" s="78">
        <f>F8+6</f>
        <v>121</v>
      </c>
      <c r="H8" s="78">
        <f>G8+7</f>
        <v>128</v>
      </c>
      <c r="I8" s="70"/>
      <c r="J8" s="79" t="s">
        <v>229</v>
      </c>
      <c r="K8" s="79" t="s">
        <v>176</v>
      </c>
      <c r="L8" s="79" t="s">
        <v>315</v>
      </c>
      <c r="M8" s="79" t="s">
        <v>229</v>
      </c>
      <c r="N8" s="79" t="s">
        <v>184</v>
      </c>
      <c r="O8" s="79" t="s">
        <v>176</v>
      </c>
    </row>
    <row r="9" s="63" customFormat="1" ht="19.5" customHeight="1" spans="1:15">
      <c r="A9" s="75" t="s">
        <v>182</v>
      </c>
      <c r="B9" s="78">
        <f>C9-1.2</f>
        <v>43.1</v>
      </c>
      <c r="C9" s="78">
        <f>D9-1.2</f>
        <v>44.3</v>
      </c>
      <c r="D9" s="78" t="s">
        <v>183</v>
      </c>
      <c r="E9" s="78">
        <f>D9+1.2</f>
        <v>46.7</v>
      </c>
      <c r="F9" s="78">
        <f>E9+1.2</f>
        <v>47.9</v>
      </c>
      <c r="G9" s="78">
        <f>F9+1.4</f>
        <v>49.3</v>
      </c>
      <c r="H9" s="78">
        <f>G9+1.4</f>
        <v>50.7</v>
      </c>
      <c r="I9" s="70"/>
      <c r="J9" s="79" t="s">
        <v>316</v>
      </c>
      <c r="K9" s="79" t="s">
        <v>317</v>
      </c>
      <c r="L9" s="79" t="s">
        <v>318</v>
      </c>
      <c r="M9" s="79" t="s">
        <v>319</v>
      </c>
      <c r="N9" s="79" t="s">
        <v>320</v>
      </c>
      <c r="O9" s="79" t="s">
        <v>321</v>
      </c>
    </row>
    <row r="10" s="63" customFormat="1" ht="19.5" customHeight="1" spans="1:15">
      <c r="A10" s="75" t="s">
        <v>185</v>
      </c>
      <c r="B10" s="78">
        <v>20.5</v>
      </c>
      <c r="C10" s="78">
        <v>21</v>
      </c>
      <c r="D10" s="78">
        <v>21.5</v>
      </c>
      <c r="E10" s="78">
        <v>22</v>
      </c>
      <c r="F10" s="78">
        <v>22.5</v>
      </c>
      <c r="G10" s="78">
        <v>23</v>
      </c>
      <c r="H10" s="78">
        <v>23.5</v>
      </c>
      <c r="I10" s="70"/>
      <c r="J10" s="79" t="s">
        <v>322</v>
      </c>
      <c r="K10" s="79" t="s">
        <v>189</v>
      </c>
      <c r="L10" s="79" t="s">
        <v>189</v>
      </c>
      <c r="M10" s="79" t="s">
        <v>231</v>
      </c>
      <c r="N10" s="79" t="s">
        <v>189</v>
      </c>
      <c r="O10" s="79" t="s">
        <v>323</v>
      </c>
    </row>
    <row r="11" s="63" customFormat="1" ht="19.5" customHeight="1" spans="1:15">
      <c r="A11" s="75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8">
        <f>G11+0.95</f>
        <v>22.8</v>
      </c>
      <c r="I11" s="70"/>
      <c r="J11" s="80" t="s">
        <v>231</v>
      </c>
      <c r="K11" s="80" t="s">
        <v>324</v>
      </c>
      <c r="L11" s="80" t="s">
        <v>325</v>
      </c>
      <c r="M11" s="80" t="s">
        <v>326</v>
      </c>
      <c r="N11" s="80" t="s">
        <v>231</v>
      </c>
      <c r="O11" s="80" t="s">
        <v>232</v>
      </c>
    </row>
    <row r="12" s="63" customFormat="1" ht="19.5" customHeight="1" spans="1:15">
      <c r="A12" s="81" t="s">
        <v>190</v>
      </c>
      <c r="B12" s="82">
        <f>C12-0.4</f>
        <v>17.2</v>
      </c>
      <c r="C12" s="82">
        <f>D12-0.4</f>
        <v>17.6</v>
      </c>
      <c r="D12" s="82">
        <v>18</v>
      </c>
      <c r="E12" s="82">
        <f>D12+0.4</f>
        <v>18.4</v>
      </c>
      <c r="F12" s="82">
        <f>E12+0.4</f>
        <v>18.8</v>
      </c>
      <c r="G12" s="82">
        <f>F12+0.6</f>
        <v>19.4</v>
      </c>
      <c r="H12" s="82">
        <f>G12+0.6</f>
        <v>20</v>
      </c>
      <c r="I12" s="70"/>
      <c r="J12" s="80" t="s">
        <v>327</v>
      </c>
      <c r="K12" s="80" t="s">
        <v>184</v>
      </c>
      <c r="L12" s="80" t="s">
        <v>184</v>
      </c>
      <c r="M12" s="80" t="s">
        <v>328</v>
      </c>
      <c r="N12" s="80" t="s">
        <v>329</v>
      </c>
      <c r="O12" s="80" t="s">
        <v>328</v>
      </c>
    </row>
    <row r="13" s="63" customFormat="1" ht="19.5" customHeight="1" spans="1:15">
      <c r="A13" s="83" t="s">
        <v>191</v>
      </c>
      <c r="B13" s="84">
        <f>C13-0.4</f>
        <v>18.7</v>
      </c>
      <c r="C13" s="84">
        <f>D13-0.4</f>
        <v>19.1</v>
      </c>
      <c r="D13" s="84">
        <v>19.5</v>
      </c>
      <c r="E13" s="84">
        <f>D13+0.4</f>
        <v>19.9</v>
      </c>
      <c r="F13" s="84">
        <f>E13+0.4</f>
        <v>20.3</v>
      </c>
      <c r="G13" s="84">
        <f>F13+0.6</f>
        <v>20.9</v>
      </c>
      <c r="H13" s="84">
        <f>G13+0.6</f>
        <v>21.5</v>
      </c>
      <c r="I13" s="70"/>
      <c r="J13" s="80" t="s">
        <v>327</v>
      </c>
      <c r="K13" s="80" t="s">
        <v>327</v>
      </c>
      <c r="L13" s="80" t="s">
        <v>184</v>
      </c>
      <c r="M13" s="80" t="s">
        <v>327</v>
      </c>
      <c r="N13" s="80" t="s">
        <v>184</v>
      </c>
      <c r="O13" s="80" t="s">
        <v>330</v>
      </c>
    </row>
    <row r="14" s="63" customFormat="1" ht="19.5" customHeight="1" spans="1:15">
      <c r="A14" s="83" t="s">
        <v>193</v>
      </c>
      <c r="B14" s="84">
        <f>C14-0.2</f>
        <v>10.6</v>
      </c>
      <c r="C14" s="84">
        <f>D14-0.2</f>
        <v>10.8</v>
      </c>
      <c r="D14" s="84">
        <v>11</v>
      </c>
      <c r="E14" s="84">
        <f>D14+0.2</f>
        <v>11.2</v>
      </c>
      <c r="F14" s="84">
        <f>E14+0.2</f>
        <v>11.4</v>
      </c>
      <c r="G14" s="84">
        <f>F14+0.25</f>
        <v>11.65</v>
      </c>
      <c r="H14" s="84">
        <f>G14+0.25</f>
        <v>11.9</v>
      </c>
      <c r="I14" s="70"/>
      <c r="J14" s="80" t="s">
        <v>184</v>
      </c>
      <c r="K14" s="80" t="s">
        <v>184</v>
      </c>
      <c r="L14" s="80" t="s">
        <v>184</v>
      </c>
      <c r="M14" s="80" t="s">
        <v>184</v>
      </c>
      <c r="N14" s="80" t="s">
        <v>184</v>
      </c>
      <c r="O14" s="80" t="s">
        <v>184</v>
      </c>
    </row>
    <row r="15" s="63" customFormat="1" ht="19.5" customHeight="1" spans="1:15">
      <c r="A15" s="75" t="s">
        <v>194</v>
      </c>
      <c r="B15" s="84">
        <f>C15</f>
        <v>1.5</v>
      </c>
      <c r="C15" s="84">
        <f>D15</f>
        <v>1.5</v>
      </c>
      <c r="D15" s="84">
        <v>1.5</v>
      </c>
      <c r="E15" s="84">
        <f t="shared" ref="E15:H15" si="0">D15</f>
        <v>1.5</v>
      </c>
      <c r="F15" s="84">
        <f t="shared" si="0"/>
        <v>1.5</v>
      </c>
      <c r="G15" s="84">
        <f t="shared" si="0"/>
        <v>1.5</v>
      </c>
      <c r="H15" s="84">
        <f t="shared" si="0"/>
        <v>1.5</v>
      </c>
      <c r="I15" s="70"/>
      <c r="J15" s="80" t="s">
        <v>184</v>
      </c>
      <c r="K15" s="80" t="s">
        <v>184</v>
      </c>
      <c r="L15" s="80" t="s">
        <v>184</v>
      </c>
      <c r="M15" s="80" t="s">
        <v>184</v>
      </c>
      <c r="N15" s="80" t="s">
        <v>184</v>
      </c>
      <c r="O15" s="80" t="s">
        <v>184</v>
      </c>
    </row>
    <row r="16" s="63" customFormat="1" ht="14.25" spans="1:15">
      <c r="A16" s="85" t="s">
        <v>195</v>
      </c>
      <c r="B16" s="63"/>
      <c r="C16" s="63"/>
      <c r="D16" s="86"/>
      <c r="E16" s="86"/>
      <c r="F16" s="86"/>
      <c r="G16" s="86"/>
      <c r="H16" s="86"/>
      <c r="I16" s="86"/>
      <c r="J16" s="87"/>
      <c r="K16" s="87"/>
      <c r="L16" s="86"/>
      <c r="M16" s="86"/>
      <c r="N16" s="86"/>
      <c r="O16" s="86"/>
    </row>
    <row r="17" s="63" customFormat="1" ht="14.25" spans="1:15">
      <c r="A17" s="63" t="s">
        <v>196</v>
      </c>
      <c r="D17" s="86"/>
      <c r="E17" s="86"/>
      <c r="F17" s="86"/>
      <c r="G17" s="86"/>
      <c r="H17" s="86"/>
      <c r="I17" s="86"/>
      <c r="J17" s="87"/>
      <c r="K17" s="87"/>
      <c r="L17" s="86"/>
      <c r="M17" s="86"/>
      <c r="N17" s="86"/>
      <c r="O17" s="86"/>
    </row>
    <row r="18" s="63" customFormat="1" ht="14.25" spans="1:15">
      <c r="A18" s="86"/>
      <c r="B18" s="86"/>
      <c r="C18" s="86"/>
      <c r="D18" s="86"/>
      <c r="E18" s="86"/>
      <c r="F18" s="86"/>
      <c r="G18" s="86"/>
      <c r="H18" s="86"/>
      <c r="I18" s="86"/>
      <c r="J18" s="88" t="s">
        <v>331</v>
      </c>
      <c r="K18" s="88"/>
      <c r="L18" s="85" t="s">
        <v>198</v>
      </c>
      <c r="M18" s="85"/>
      <c r="N18" s="85" t="s">
        <v>199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333</v>
      </c>
      <c r="B2" s="5" t="s">
        <v>334</v>
      </c>
      <c r="C2" s="5" t="s">
        <v>335</v>
      </c>
      <c r="D2" s="5" t="s">
        <v>336</v>
      </c>
      <c r="E2" s="5" t="s">
        <v>337</v>
      </c>
      <c r="F2" s="5" t="s">
        <v>338</v>
      </c>
      <c r="G2" s="5" t="s">
        <v>339</v>
      </c>
      <c r="H2" s="5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7" t="s">
        <v>346</v>
      </c>
      <c r="O2" s="5" t="s">
        <v>347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348</v>
      </c>
      <c r="J3" s="4" t="s">
        <v>348</v>
      </c>
      <c r="K3" s="4" t="s">
        <v>348</v>
      </c>
      <c r="L3" s="4" t="s">
        <v>348</v>
      </c>
      <c r="M3" s="4" t="s">
        <v>348</v>
      </c>
      <c r="N3" s="58"/>
      <c r="O3" s="22"/>
    </row>
    <row r="4" s="55" customFormat="1" spans="1:16">
      <c r="A4" s="7">
        <v>1</v>
      </c>
      <c r="B4" s="8" t="s">
        <v>349</v>
      </c>
      <c r="C4" s="7" t="s">
        <v>350</v>
      </c>
      <c r="D4" s="7" t="s">
        <v>351</v>
      </c>
      <c r="E4" s="7" t="s">
        <v>352</v>
      </c>
      <c r="F4" s="7" t="s">
        <v>353</v>
      </c>
      <c r="G4" s="7" t="s">
        <v>354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355</v>
      </c>
      <c r="P4" s="60"/>
    </row>
    <row r="5" s="55" customFormat="1" spans="1:16">
      <c r="A5" s="7">
        <v>2</v>
      </c>
      <c r="B5" s="8" t="s">
        <v>356</v>
      </c>
      <c r="C5" s="7" t="s">
        <v>350</v>
      </c>
      <c r="D5" s="7" t="s">
        <v>357</v>
      </c>
      <c r="E5" s="7" t="s">
        <v>352</v>
      </c>
      <c r="F5" s="7" t="s">
        <v>353</v>
      </c>
      <c r="G5" s="7" t="s">
        <v>354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355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358</v>
      </c>
      <c r="B12" s="13"/>
      <c r="C12" s="13"/>
      <c r="D12" s="14"/>
      <c r="E12" s="15"/>
      <c r="F12" s="30"/>
      <c r="G12" s="30"/>
      <c r="H12" s="30"/>
      <c r="I12" s="16"/>
      <c r="J12" s="12" t="s">
        <v>359</v>
      </c>
      <c r="K12" s="13"/>
      <c r="L12" s="13"/>
      <c r="M12" s="14"/>
      <c r="N12" s="62"/>
      <c r="O12" s="17"/>
    </row>
    <row r="13" ht="33" customHeight="1" spans="1:16">
      <c r="A13" s="18" t="s">
        <v>360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362</v>
      </c>
      <c r="H2" s="4"/>
      <c r="I2" s="4" t="s">
        <v>363</v>
      </c>
      <c r="J2" s="4"/>
      <c r="K2" s="20" t="s">
        <v>364</v>
      </c>
      <c r="L2" s="50" t="s">
        <v>365</v>
      </c>
      <c r="M2" s="21" t="s">
        <v>366</v>
      </c>
    </row>
    <row r="3" s="1" customFormat="1" ht="16.5" spans="1:13">
      <c r="A3" s="4"/>
      <c r="B3" s="22"/>
      <c r="C3" s="22"/>
      <c r="D3" s="22"/>
      <c r="E3" s="22"/>
      <c r="F3" s="22"/>
      <c r="G3" s="4" t="s">
        <v>367</v>
      </c>
      <c r="H3" s="4" t="s">
        <v>368</v>
      </c>
      <c r="I3" s="4" t="s">
        <v>367</v>
      </c>
      <c r="J3" s="4" t="s">
        <v>368</v>
      </c>
      <c r="K3" s="23"/>
      <c r="L3" s="51"/>
      <c r="M3" s="24"/>
    </row>
    <row r="4" spans="1:13">
      <c r="A4" s="6">
        <v>1</v>
      </c>
      <c r="B4" s="7"/>
      <c r="C4" s="8" t="s">
        <v>349</v>
      </c>
      <c r="D4" s="7" t="s">
        <v>350</v>
      </c>
      <c r="E4" s="7" t="s">
        <v>351</v>
      </c>
      <c r="F4" s="7" t="s">
        <v>352</v>
      </c>
      <c r="G4" s="7">
        <v>-2</v>
      </c>
      <c r="H4" s="52">
        <v>0</v>
      </c>
      <c r="I4" s="52">
        <v>-4.5</v>
      </c>
      <c r="J4" s="52">
        <v>-1</v>
      </c>
      <c r="K4" s="9" t="s">
        <v>369</v>
      </c>
      <c r="L4" s="9" t="s">
        <v>355</v>
      </c>
      <c r="M4" s="9" t="s">
        <v>355</v>
      </c>
    </row>
    <row r="5" spans="1:13">
      <c r="A5" s="6">
        <v>2</v>
      </c>
      <c r="B5" s="7"/>
      <c r="C5" s="8" t="s">
        <v>356</v>
      </c>
      <c r="D5" s="7" t="s">
        <v>350</v>
      </c>
      <c r="E5" s="7" t="s">
        <v>357</v>
      </c>
      <c r="F5" s="7" t="s">
        <v>352</v>
      </c>
      <c r="G5" s="7">
        <v>-2</v>
      </c>
      <c r="H5" s="52">
        <v>0</v>
      </c>
      <c r="I5" s="52">
        <v>-3.5</v>
      </c>
      <c r="J5" s="52">
        <v>-2</v>
      </c>
      <c r="K5" s="9" t="s">
        <v>370</v>
      </c>
      <c r="L5" s="9" t="s">
        <v>355</v>
      </c>
      <c r="M5" s="9" t="s">
        <v>355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358</v>
      </c>
      <c r="B12" s="13"/>
      <c r="C12" s="13"/>
      <c r="D12" s="13"/>
      <c r="E12" s="14"/>
      <c r="F12" s="15"/>
      <c r="G12" s="16"/>
      <c r="H12" s="12" t="s">
        <v>359</v>
      </c>
      <c r="I12" s="13"/>
      <c r="J12" s="13"/>
      <c r="K12" s="14"/>
      <c r="L12" s="54"/>
      <c r="M12" s="17"/>
    </row>
    <row r="13" ht="32" customHeight="1" spans="1:13">
      <c r="A13" s="18" t="s">
        <v>371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31" t="s">
        <v>374</v>
      </c>
      <c r="H2" s="32"/>
      <c r="I2" s="33"/>
      <c r="J2" s="31" t="s">
        <v>375</v>
      </c>
      <c r="K2" s="32"/>
      <c r="L2" s="33"/>
      <c r="M2" s="31" t="s">
        <v>376</v>
      </c>
      <c r="N2" s="32"/>
      <c r="O2" s="33"/>
      <c r="P2" s="31" t="s">
        <v>377</v>
      </c>
      <c r="Q2" s="32"/>
      <c r="R2" s="33"/>
      <c r="S2" s="32" t="s">
        <v>378</v>
      </c>
      <c r="T2" s="32"/>
      <c r="U2" s="33"/>
      <c r="V2" s="26" t="s">
        <v>379</v>
      </c>
      <c r="W2" s="26" t="s">
        <v>347</v>
      </c>
    </row>
    <row r="3" s="1" customFormat="1" ht="16.5" spans="1:23">
      <c r="A3" s="22"/>
      <c r="B3" s="34"/>
      <c r="C3" s="34"/>
      <c r="D3" s="34"/>
      <c r="E3" s="34"/>
      <c r="F3" s="34"/>
      <c r="G3" s="4" t="s">
        <v>380</v>
      </c>
      <c r="H3" s="4" t="s">
        <v>67</v>
      </c>
      <c r="I3" s="4" t="s">
        <v>338</v>
      </c>
      <c r="J3" s="4" t="s">
        <v>380</v>
      </c>
      <c r="K3" s="4" t="s">
        <v>67</v>
      </c>
      <c r="L3" s="4" t="s">
        <v>338</v>
      </c>
      <c r="M3" s="4" t="s">
        <v>380</v>
      </c>
      <c r="N3" s="4" t="s">
        <v>67</v>
      </c>
      <c r="O3" s="4" t="s">
        <v>338</v>
      </c>
      <c r="P3" s="4" t="s">
        <v>380</v>
      </c>
      <c r="Q3" s="4" t="s">
        <v>67</v>
      </c>
      <c r="R3" s="4" t="s">
        <v>338</v>
      </c>
      <c r="S3" s="4" t="s">
        <v>380</v>
      </c>
      <c r="T3" s="4" t="s">
        <v>67</v>
      </c>
      <c r="U3" s="4" t="s">
        <v>338</v>
      </c>
      <c r="V3" s="35"/>
      <c r="W3" s="35"/>
    </row>
    <row r="4" spans="1:23">
      <c r="A4" s="36" t="s">
        <v>381</v>
      </c>
      <c r="B4" s="37" t="s">
        <v>382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383</v>
      </c>
      <c r="H5" s="32"/>
      <c r="I5" s="33"/>
      <c r="J5" s="31" t="s">
        <v>384</v>
      </c>
      <c r="K5" s="32"/>
      <c r="L5" s="33"/>
      <c r="M5" s="31" t="s">
        <v>385</v>
      </c>
      <c r="N5" s="32"/>
      <c r="O5" s="33"/>
      <c r="P5" s="31" t="s">
        <v>386</v>
      </c>
      <c r="Q5" s="32"/>
      <c r="R5" s="33"/>
      <c r="S5" s="32" t="s">
        <v>387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380</v>
      </c>
      <c r="H6" s="4" t="s">
        <v>67</v>
      </c>
      <c r="I6" s="4" t="s">
        <v>338</v>
      </c>
      <c r="J6" s="4" t="s">
        <v>380</v>
      </c>
      <c r="K6" s="4" t="s">
        <v>67</v>
      </c>
      <c r="L6" s="4" t="s">
        <v>338</v>
      </c>
      <c r="M6" s="4" t="s">
        <v>380</v>
      </c>
      <c r="N6" s="4" t="s">
        <v>67</v>
      </c>
      <c r="O6" s="4" t="s">
        <v>338</v>
      </c>
      <c r="P6" s="4" t="s">
        <v>380</v>
      </c>
      <c r="Q6" s="4" t="s">
        <v>67</v>
      </c>
      <c r="R6" s="4" t="s">
        <v>338</v>
      </c>
      <c r="S6" s="4" t="s">
        <v>380</v>
      </c>
      <c r="T6" s="4" t="s">
        <v>67</v>
      </c>
      <c r="U6" s="4" t="s">
        <v>338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388</v>
      </c>
      <c r="B11" s="13"/>
      <c r="C11" s="13"/>
      <c r="D11" s="13"/>
      <c r="E11" s="14"/>
      <c r="F11" s="15"/>
      <c r="G11" s="16"/>
      <c r="H11" s="30"/>
      <c r="I11" s="30"/>
      <c r="J11" s="12" t="s">
        <v>389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390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392</v>
      </c>
      <c r="B2" s="26" t="s">
        <v>334</v>
      </c>
      <c r="C2" s="26" t="s">
        <v>335</v>
      </c>
      <c r="D2" s="26" t="s">
        <v>336</v>
      </c>
      <c r="E2" s="26" t="s">
        <v>337</v>
      </c>
      <c r="F2" s="26" t="s">
        <v>338</v>
      </c>
      <c r="G2" s="25" t="s">
        <v>393</v>
      </c>
      <c r="H2" s="25" t="s">
        <v>394</v>
      </c>
      <c r="I2" s="25" t="s">
        <v>395</v>
      </c>
      <c r="J2" s="25" t="s">
        <v>394</v>
      </c>
      <c r="K2" s="25" t="s">
        <v>396</v>
      </c>
      <c r="L2" s="25" t="s">
        <v>394</v>
      </c>
      <c r="M2" s="26" t="s">
        <v>379</v>
      </c>
      <c r="N2" s="26" t="s">
        <v>347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392</v>
      </c>
      <c r="B4" s="28" t="s">
        <v>397</v>
      </c>
      <c r="C4" s="28" t="s">
        <v>380</v>
      </c>
      <c r="D4" s="28" t="s">
        <v>336</v>
      </c>
      <c r="E4" s="26" t="s">
        <v>337</v>
      </c>
      <c r="F4" s="26" t="s">
        <v>338</v>
      </c>
      <c r="G4" s="25" t="s">
        <v>393</v>
      </c>
      <c r="H4" s="25" t="s">
        <v>394</v>
      </c>
      <c r="I4" s="25" t="s">
        <v>395</v>
      </c>
      <c r="J4" s="25" t="s">
        <v>394</v>
      </c>
      <c r="K4" s="25" t="s">
        <v>396</v>
      </c>
      <c r="L4" s="25" t="s">
        <v>394</v>
      </c>
      <c r="M4" s="26" t="s">
        <v>379</v>
      </c>
      <c r="N4" s="26" t="s">
        <v>347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398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388</v>
      </c>
      <c r="B11" s="13"/>
      <c r="C11" s="13"/>
      <c r="D11" s="14"/>
      <c r="E11" s="15"/>
      <c r="F11" s="30"/>
      <c r="G11" s="16"/>
      <c r="H11" s="30"/>
      <c r="I11" s="12" t="s">
        <v>399</v>
      </c>
      <c r="J11" s="13"/>
      <c r="K11" s="13"/>
      <c r="L11" s="13"/>
      <c r="M11" s="13"/>
      <c r="N11" s="17"/>
    </row>
    <row r="12" ht="48" customHeight="1" spans="1:14">
      <c r="A12" s="18" t="s">
        <v>400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380</v>
      </c>
      <c r="D2" s="5" t="s">
        <v>336</v>
      </c>
      <c r="E2" s="5" t="s">
        <v>337</v>
      </c>
      <c r="F2" s="4" t="s">
        <v>402</v>
      </c>
      <c r="G2" s="4" t="s">
        <v>363</v>
      </c>
      <c r="H2" s="20" t="s">
        <v>364</v>
      </c>
      <c r="I2" s="21" t="s">
        <v>366</v>
      </c>
    </row>
    <row r="3" s="1" customFormat="1" ht="16.5" spans="1:9">
      <c r="A3" s="4"/>
      <c r="B3" s="22"/>
      <c r="C3" s="22"/>
      <c r="D3" s="22"/>
      <c r="E3" s="22"/>
      <c r="F3" s="4" t="s">
        <v>403</v>
      </c>
      <c r="G3" s="4" t="s">
        <v>367</v>
      </c>
      <c r="H3" s="23"/>
      <c r="I3" s="24"/>
    </row>
    <row r="4" spans="1:9">
      <c r="A4" s="6">
        <v>1</v>
      </c>
      <c r="B4" s="6" t="s">
        <v>404</v>
      </c>
      <c r="C4" s="9" t="s">
        <v>405</v>
      </c>
      <c r="D4" s="7" t="s">
        <v>351</v>
      </c>
      <c r="E4" s="7" t="s">
        <v>352</v>
      </c>
      <c r="F4" s="9">
        <v>-1</v>
      </c>
      <c r="G4" s="9">
        <v>-0.8</v>
      </c>
      <c r="H4" s="9">
        <v>1.8</v>
      </c>
      <c r="I4" s="9" t="s">
        <v>355</v>
      </c>
    </row>
    <row r="5" spans="1:9">
      <c r="A5" s="6">
        <v>2</v>
      </c>
      <c r="B5" s="6" t="s">
        <v>404</v>
      </c>
      <c r="C5" s="9" t="s">
        <v>405</v>
      </c>
      <c r="D5" s="7" t="s">
        <v>357</v>
      </c>
      <c r="E5" s="7" t="s">
        <v>352</v>
      </c>
      <c r="F5" s="9">
        <v>-1</v>
      </c>
      <c r="G5" s="9">
        <v>-0.8</v>
      </c>
      <c r="H5" s="9">
        <v>1.8</v>
      </c>
      <c r="I5" s="9" t="s">
        <v>355</v>
      </c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406</v>
      </c>
      <c r="B12" s="13"/>
      <c r="C12" s="13"/>
      <c r="D12" s="14"/>
      <c r="E12" s="15"/>
      <c r="F12" s="12" t="s">
        <v>407</v>
      </c>
      <c r="G12" s="13"/>
      <c r="H12" s="14"/>
      <c r="I12" s="17"/>
    </row>
    <row r="13" ht="32" customHeight="1" spans="1:9">
      <c r="A13" s="18" t="s">
        <v>408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21" sqref="G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379</v>
      </c>
      <c r="L2" s="5" t="s">
        <v>347</v>
      </c>
    </row>
    <row r="3" spans="1:12">
      <c r="A3" s="6" t="s">
        <v>381</v>
      </c>
      <c r="B3" s="7" t="s">
        <v>353</v>
      </c>
      <c r="C3" s="8" t="s">
        <v>349</v>
      </c>
      <c r="D3" s="7" t="s">
        <v>350</v>
      </c>
      <c r="E3" s="7" t="s">
        <v>351</v>
      </c>
      <c r="F3" s="7" t="s">
        <v>352</v>
      </c>
      <c r="G3" s="9" t="s">
        <v>414</v>
      </c>
      <c r="H3" s="9" t="s">
        <v>415</v>
      </c>
      <c r="I3" s="10"/>
      <c r="J3" s="10"/>
      <c r="K3" s="9" t="s">
        <v>354</v>
      </c>
      <c r="L3" s="9" t="s">
        <v>355</v>
      </c>
    </row>
    <row r="4" spans="1:12">
      <c r="A4" s="6" t="s">
        <v>416</v>
      </c>
      <c r="B4" s="7" t="s">
        <v>353</v>
      </c>
      <c r="C4" s="8" t="s">
        <v>356</v>
      </c>
      <c r="D4" s="7" t="s">
        <v>350</v>
      </c>
      <c r="E4" s="7" t="s">
        <v>357</v>
      </c>
      <c r="F4" s="7" t="s">
        <v>352</v>
      </c>
      <c r="G4" s="9" t="s">
        <v>414</v>
      </c>
      <c r="H4" s="9" t="s">
        <v>415</v>
      </c>
      <c r="I4" s="10"/>
      <c r="J4" s="10"/>
      <c r="K4" s="9" t="s">
        <v>354</v>
      </c>
      <c r="L4" s="9" t="s">
        <v>355</v>
      </c>
    </row>
    <row r="5" spans="1:12">
      <c r="A5" s="6" t="s">
        <v>417</v>
      </c>
      <c r="B5" s="7" t="s">
        <v>353</v>
      </c>
      <c r="C5" s="8" t="s">
        <v>349</v>
      </c>
      <c r="D5" s="7" t="s">
        <v>350</v>
      </c>
      <c r="E5" s="7" t="s">
        <v>351</v>
      </c>
      <c r="F5" s="7" t="s">
        <v>352</v>
      </c>
      <c r="G5" s="9" t="s">
        <v>414</v>
      </c>
      <c r="H5" s="9" t="s">
        <v>418</v>
      </c>
      <c r="I5" s="10"/>
      <c r="J5" s="10"/>
      <c r="K5" s="9" t="s">
        <v>354</v>
      </c>
      <c r="L5" s="9" t="s">
        <v>355</v>
      </c>
    </row>
    <row r="6" spans="1:12">
      <c r="A6" s="6" t="s">
        <v>419</v>
      </c>
      <c r="B6" s="7" t="s">
        <v>353</v>
      </c>
      <c r="C6" s="8" t="s">
        <v>356</v>
      </c>
      <c r="D6" s="7" t="s">
        <v>350</v>
      </c>
      <c r="E6" s="7" t="s">
        <v>357</v>
      </c>
      <c r="F6" s="7" t="s">
        <v>352</v>
      </c>
      <c r="G6" s="9" t="s">
        <v>414</v>
      </c>
      <c r="H6" s="9" t="s">
        <v>418</v>
      </c>
      <c r="I6" s="10"/>
      <c r="J6" s="10"/>
      <c r="K6" s="9" t="s">
        <v>354</v>
      </c>
      <c r="L6" s="9" t="s">
        <v>355</v>
      </c>
    </row>
    <row r="7" spans="1:12">
      <c r="A7" s="6" t="s">
        <v>420</v>
      </c>
      <c r="B7" s="7" t="s">
        <v>353</v>
      </c>
      <c r="C7" s="8" t="s">
        <v>349</v>
      </c>
      <c r="D7" s="7" t="s">
        <v>350</v>
      </c>
      <c r="E7" s="7" t="s">
        <v>351</v>
      </c>
      <c r="F7" s="7" t="s">
        <v>352</v>
      </c>
      <c r="G7" s="9" t="s">
        <v>421</v>
      </c>
      <c r="H7" s="9" t="s">
        <v>422</v>
      </c>
      <c r="I7" s="11"/>
      <c r="J7" s="11"/>
      <c r="K7" s="9" t="s">
        <v>354</v>
      </c>
      <c r="L7" s="9" t="s">
        <v>355</v>
      </c>
    </row>
    <row r="8" spans="1:12">
      <c r="A8" s="6" t="s">
        <v>423</v>
      </c>
      <c r="B8" s="7" t="s">
        <v>353</v>
      </c>
      <c r="C8" s="8" t="s">
        <v>356</v>
      </c>
      <c r="D8" s="7" t="s">
        <v>350</v>
      </c>
      <c r="E8" s="7" t="s">
        <v>357</v>
      </c>
      <c r="F8" s="7" t="s">
        <v>352</v>
      </c>
      <c r="G8" s="9" t="s">
        <v>421</v>
      </c>
      <c r="H8" s="9" t="s">
        <v>422</v>
      </c>
      <c r="I8" s="11"/>
      <c r="J8" s="11"/>
      <c r="K8" s="9" t="s">
        <v>354</v>
      </c>
      <c r="L8" s="9" t="s">
        <v>355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424</v>
      </c>
      <c r="B11" s="13"/>
      <c r="C11" s="13"/>
      <c r="D11" s="13"/>
      <c r="E11" s="14"/>
      <c r="F11" s="15"/>
      <c r="G11" s="16"/>
      <c r="H11" s="12" t="s">
        <v>425</v>
      </c>
      <c r="I11" s="13"/>
      <c r="J11" s="13"/>
      <c r="K11" s="13"/>
      <c r="L11" s="17"/>
    </row>
    <row r="12" ht="67" customHeight="1" spans="1:12">
      <c r="A12" s="18" t="s">
        <v>426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73"/>
    </row>
    <row r="3" ht="28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0"/>
    </row>
    <row r="4" ht="28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1" t="s">
        <v>41</v>
      </c>
      <c r="G4" s="381" t="s">
        <v>42</v>
      </c>
      <c r="H4" s="375" t="s">
        <v>41</v>
      </c>
      <c r="I4" s="382" t="s">
        <v>42</v>
      </c>
    </row>
    <row r="5" ht="28" customHeight="1" spans="2:9">
      <c r="B5" s="383" t="s">
        <v>43</v>
      </c>
      <c r="C5" s="11">
        <v>13</v>
      </c>
      <c r="D5" s="11">
        <v>0</v>
      </c>
      <c r="E5" s="11">
        <v>1</v>
      </c>
      <c r="F5" s="384">
        <v>0</v>
      </c>
      <c r="G5" s="384">
        <v>1</v>
      </c>
      <c r="H5" s="11">
        <v>1</v>
      </c>
      <c r="I5" s="385">
        <v>2</v>
      </c>
    </row>
    <row r="6" ht="28" customHeight="1" spans="2:9">
      <c r="B6" s="383" t="s">
        <v>44</v>
      </c>
      <c r="C6" s="11">
        <v>20</v>
      </c>
      <c r="D6" s="11">
        <v>0</v>
      </c>
      <c r="E6" s="11">
        <v>1</v>
      </c>
      <c r="F6" s="384">
        <v>1</v>
      </c>
      <c r="G6" s="384">
        <v>2</v>
      </c>
      <c r="H6" s="11">
        <v>2</v>
      </c>
      <c r="I6" s="385">
        <v>3</v>
      </c>
    </row>
    <row r="7" ht="28" customHeight="1" spans="2:9">
      <c r="B7" s="383" t="s">
        <v>45</v>
      </c>
      <c r="C7" s="11">
        <v>32</v>
      </c>
      <c r="D7" s="11">
        <v>0</v>
      </c>
      <c r="E7" s="11">
        <v>1</v>
      </c>
      <c r="F7" s="384">
        <v>2</v>
      </c>
      <c r="G7" s="384">
        <v>3</v>
      </c>
      <c r="H7" s="11">
        <v>3</v>
      </c>
      <c r="I7" s="385">
        <v>4</v>
      </c>
    </row>
    <row r="8" ht="28" customHeight="1" spans="2:9">
      <c r="B8" s="383" t="s">
        <v>46</v>
      </c>
      <c r="C8" s="11">
        <v>50</v>
      </c>
      <c r="D8" s="11">
        <v>1</v>
      </c>
      <c r="E8" s="11">
        <v>2</v>
      </c>
      <c r="F8" s="384">
        <v>3</v>
      </c>
      <c r="G8" s="384">
        <v>4</v>
      </c>
      <c r="H8" s="11">
        <v>5</v>
      </c>
      <c r="I8" s="385">
        <v>6</v>
      </c>
    </row>
    <row r="9" ht="28" customHeight="1" spans="2:9">
      <c r="B9" s="383" t="s">
        <v>47</v>
      </c>
      <c r="C9" s="11">
        <v>80</v>
      </c>
      <c r="D9" s="11">
        <v>2</v>
      </c>
      <c r="E9" s="11">
        <v>3</v>
      </c>
      <c r="F9" s="384">
        <v>5</v>
      </c>
      <c r="G9" s="384">
        <v>6</v>
      </c>
      <c r="H9" s="11">
        <v>7</v>
      </c>
      <c r="I9" s="385">
        <v>8</v>
      </c>
    </row>
    <row r="10" ht="28" customHeight="1" spans="2:9">
      <c r="B10" s="383" t="s">
        <v>48</v>
      </c>
      <c r="C10" s="11">
        <v>125</v>
      </c>
      <c r="D10" s="11">
        <v>3</v>
      </c>
      <c r="E10" s="11">
        <v>4</v>
      </c>
      <c r="F10" s="384">
        <v>7</v>
      </c>
      <c r="G10" s="384">
        <v>8</v>
      </c>
      <c r="H10" s="11">
        <v>10</v>
      </c>
      <c r="I10" s="385">
        <v>11</v>
      </c>
    </row>
    <row r="11" ht="28" customHeight="1" spans="2:9">
      <c r="B11" s="383" t="s">
        <v>49</v>
      </c>
      <c r="C11" s="11">
        <v>200</v>
      </c>
      <c r="D11" s="11">
        <v>5</v>
      </c>
      <c r="E11" s="11">
        <v>6</v>
      </c>
      <c r="F11" s="384">
        <v>10</v>
      </c>
      <c r="G11" s="384">
        <v>11</v>
      </c>
      <c r="H11" s="11">
        <v>14</v>
      </c>
      <c r="I11" s="385">
        <v>15</v>
      </c>
    </row>
    <row r="12" ht="28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89">
        <v>22</v>
      </c>
    </row>
    <row r="14" spans="2:9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83" t="s">
        <v>53</v>
      </c>
      <c r="B2" s="92" t="s">
        <v>54</v>
      </c>
      <c r="C2" s="92"/>
      <c r="D2" s="184" t="s">
        <v>55</v>
      </c>
      <c r="E2" s="184"/>
      <c r="F2" s="92" t="s">
        <v>56</v>
      </c>
      <c r="G2" s="92"/>
      <c r="H2" s="185" t="s">
        <v>57</v>
      </c>
      <c r="I2" s="186" t="s">
        <v>56</v>
      </c>
      <c r="J2" s="186"/>
      <c r="K2" s="187"/>
    </row>
    <row r="3" ht="14.25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ht="14.25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46082</v>
      </c>
      <c r="G4" s="199"/>
      <c r="H4" s="194" t="s">
        <v>64</v>
      </c>
      <c r="I4" s="197"/>
      <c r="J4" s="200" t="s">
        <v>65</v>
      </c>
      <c r="K4" s="201" t="s">
        <v>66</v>
      </c>
    </row>
    <row r="5" ht="14.25" spans="1:11">
      <c r="A5" s="202" t="s">
        <v>67</v>
      </c>
      <c r="B5" s="195" t="s">
        <v>68</v>
      </c>
      <c r="C5" s="196"/>
      <c r="D5" s="194" t="s">
        <v>69</v>
      </c>
      <c r="E5" s="197"/>
      <c r="F5" s="198">
        <v>46030</v>
      </c>
      <c r="G5" s="199"/>
      <c r="H5" s="194" t="s">
        <v>70</v>
      </c>
      <c r="I5" s="197"/>
      <c r="J5" s="200" t="s">
        <v>65</v>
      </c>
      <c r="K5" s="201" t="s">
        <v>66</v>
      </c>
    </row>
    <row r="6" ht="14.25" spans="1:11">
      <c r="A6" s="194" t="s">
        <v>71</v>
      </c>
      <c r="B6" s="205">
        <v>3</v>
      </c>
      <c r="C6" s="206">
        <v>6</v>
      </c>
      <c r="D6" s="202" t="s">
        <v>72</v>
      </c>
      <c r="E6" s="230"/>
      <c r="F6" s="198">
        <v>46037</v>
      </c>
      <c r="G6" s="199"/>
      <c r="H6" s="194" t="s">
        <v>73</v>
      </c>
      <c r="I6" s="197"/>
      <c r="J6" s="200" t="s">
        <v>65</v>
      </c>
      <c r="K6" s="201" t="s">
        <v>66</v>
      </c>
    </row>
    <row r="7" ht="14.25" spans="1:11">
      <c r="A7" s="194" t="s">
        <v>74</v>
      </c>
      <c r="B7" s="210" t="s">
        <v>75</v>
      </c>
      <c r="C7" s="211"/>
      <c r="D7" s="202" t="s">
        <v>76</v>
      </c>
      <c r="E7" s="229"/>
      <c r="F7" s="198">
        <v>46042</v>
      </c>
      <c r="G7" s="199"/>
      <c r="H7" s="194" t="s">
        <v>77</v>
      </c>
      <c r="I7" s="197"/>
      <c r="J7" s="200" t="s">
        <v>65</v>
      </c>
      <c r="K7" s="201" t="s">
        <v>66</v>
      </c>
    </row>
    <row r="8" ht="15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46043</v>
      </c>
      <c r="G8" s="219"/>
      <c r="H8" s="216" t="s">
        <v>81</v>
      </c>
      <c r="I8" s="217"/>
      <c r="J8" s="241" t="s">
        <v>65</v>
      </c>
      <c r="K8" s="242" t="s">
        <v>66</v>
      </c>
    </row>
    <row r="9" ht="15" spans="1:11">
      <c r="A9" s="299" t="s">
        <v>82</v>
      </c>
      <c r="B9" s="300"/>
      <c r="C9" s="300"/>
      <c r="D9" s="300"/>
      <c r="E9" s="300"/>
      <c r="F9" s="300"/>
      <c r="G9" s="300"/>
      <c r="H9" s="300"/>
      <c r="I9" s="300"/>
      <c r="J9" s="300"/>
      <c r="K9" s="301"/>
    </row>
    <row r="10" ht="15" spans="1:11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4"/>
    </row>
    <row r="11" ht="14.25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10" t="s">
        <v>86</v>
      </c>
    </row>
    <row r="12" ht="14.25" spans="1:11">
      <c r="A12" s="202" t="s">
        <v>90</v>
      </c>
      <c r="B12" s="228" t="s">
        <v>85</v>
      </c>
      <c r="C12" s="200" t="s">
        <v>86</v>
      </c>
      <c r="D12" s="229"/>
      <c r="E12" s="230" t="s">
        <v>91</v>
      </c>
      <c r="F12" s="228" t="s">
        <v>85</v>
      </c>
      <c r="G12" s="200" t="s">
        <v>86</v>
      </c>
      <c r="H12" s="200" t="s">
        <v>88</v>
      </c>
      <c r="I12" s="230" t="s">
        <v>92</v>
      </c>
      <c r="J12" s="228" t="s">
        <v>85</v>
      </c>
      <c r="K12" s="201" t="s">
        <v>86</v>
      </c>
    </row>
    <row r="13" ht="14.25" spans="1:11">
      <c r="A13" s="202" t="s">
        <v>93</v>
      </c>
      <c r="B13" s="228" t="s">
        <v>85</v>
      </c>
      <c r="C13" s="200" t="s">
        <v>86</v>
      </c>
      <c r="D13" s="229"/>
      <c r="E13" s="230" t="s">
        <v>94</v>
      </c>
      <c r="F13" s="200" t="s">
        <v>95</v>
      </c>
      <c r="G13" s="200" t="s">
        <v>96</v>
      </c>
      <c r="H13" s="200" t="s">
        <v>88</v>
      </c>
      <c r="I13" s="230" t="s">
        <v>97</v>
      </c>
      <c r="J13" s="228" t="s">
        <v>85</v>
      </c>
      <c r="K13" s="201" t="s">
        <v>86</v>
      </c>
    </row>
    <row r="14" ht="15" spans="1:11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0"/>
    </row>
    <row r="15" ht="15" spans="1:11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4"/>
    </row>
    <row r="16" ht="14.25" spans="1:11">
      <c r="A16" s="311" t="s">
        <v>100</v>
      </c>
      <c r="B16" s="307" t="s">
        <v>95</v>
      </c>
      <c r="C16" s="307" t="s">
        <v>96</v>
      </c>
      <c r="D16" s="312"/>
      <c r="E16" s="313" t="s">
        <v>101</v>
      </c>
      <c r="F16" s="307" t="s">
        <v>95</v>
      </c>
      <c r="G16" s="307" t="s">
        <v>96</v>
      </c>
      <c r="H16" s="314"/>
      <c r="I16" s="313" t="s">
        <v>102</v>
      </c>
      <c r="J16" s="307" t="s">
        <v>95</v>
      </c>
      <c r="K16" s="310" t="s">
        <v>96</v>
      </c>
    </row>
    <row r="17" customHeight="1" spans="1:22">
      <c r="A17" s="207" t="s">
        <v>103</v>
      </c>
      <c r="B17" s="200" t="s">
        <v>95</v>
      </c>
      <c r="C17" s="200" t="s">
        <v>96</v>
      </c>
      <c r="D17" s="315"/>
      <c r="E17" s="208" t="s">
        <v>104</v>
      </c>
      <c r="F17" s="200" t="s">
        <v>95</v>
      </c>
      <c r="G17" s="200" t="s">
        <v>96</v>
      </c>
      <c r="H17" s="316"/>
      <c r="I17" s="208" t="s">
        <v>105</v>
      </c>
      <c r="J17" s="200" t="s">
        <v>95</v>
      </c>
      <c r="K17" s="201" t="s">
        <v>96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22">
      <c r="A18" s="318" t="s">
        <v>106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20"/>
    </row>
    <row r="19" s="297" customFormat="1" ht="18" customHeight="1" spans="1:22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customHeight="1" spans="1:22">
      <c r="A20" s="321" t="s">
        <v>108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ht="21.75" customHeight="1" spans="1:22">
      <c r="A21" s="324" t="s">
        <v>109</v>
      </c>
      <c r="B21" s="325" t="s">
        <v>110</v>
      </c>
      <c r="C21" s="325" t="s">
        <v>111</v>
      </c>
      <c r="D21" s="325" t="s">
        <v>112</v>
      </c>
      <c r="E21" s="325" t="s">
        <v>113</v>
      </c>
      <c r="F21" s="325" t="s">
        <v>114</v>
      </c>
      <c r="G21" s="325" t="s">
        <v>115</v>
      </c>
      <c r="H21" s="208"/>
      <c r="I21" s="208"/>
      <c r="J21" s="208"/>
      <c r="K21" s="260" t="s">
        <v>116</v>
      </c>
    </row>
    <row r="22" customHeight="1" spans="1:22">
      <c r="A22" s="326" t="s">
        <v>117</v>
      </c>
      <c r="B22" s="327">
        <v>1</v>
      </c>
      <c r="C22" s="327">
        <v>1</v>
      </c>
      <c r="D22" s="327">
        <v>1</v>
      </c>
      <c r="E22" s="327">
        <v>1</v>
      </c>
      <c r="F22" s="327">
        <v>1</v>
      </c>
      <c r="G22" s="327">
        <v>1</v>
      </c>
      <c r="H22" s="328"/>
      <c r="I22" s="328"/>
      <c r="J22" s="328"/>
      <c r="K22" s="329" t="s">
        <v>118</v>
      </c>
    </row>
    <row r="23" customHeight="1" spans="1:22">
      <c r="A23" s="326" t="s">
        <v>119</v>
      </c>
      <c r="B23" s="327">
        <v>1</v>
      </c>
      <c r="C23" s="327">
        <v>1</v>
      </c>
      <c r="D23" s="327">
        <v>1</v>
      </c>
      <c r="E23" s="327">
        <v>1</v>
      </c>
      <c r="F23" s="327">
        <v>1</v>
      </c>
      <c r="G23" s="327">
        <v>1</v>
      </c>
      <c r="H23" s="328"/>
      <c r="I23" s="328"/>
      <c r="J23" s="328"/>
      <c r="K23" s="329" t="s">
        <v>118</v>
      </c>
    </row>
    <row r="24" customHeight="1" spans="1:22">
      <c r="A24" s="326"/>
      <c r="B24" s="327"/>
      <c r="C24" s="327"/>
      <c r="D24" s="327"/>
      <c r="E24" s="327"/>
      <c r="F24" s="327"/>
      <c r="G24" s="327"/>
      <c r="H24" s="328"/>
      <c r="I24" s="328"/>
      <c r="J24" s="328"/>
      <c r="K24" s="329"/>
    </row>
    <row r="25" customHeight="1" spans="1:22">
      <c r="A25" s="326"/>
      <c r="B25" s="327"/>
      <c r="C25" s="327"/>
      <c r="D25" s="327"/>
      <c r="E25" s="327"/>
      <c r="F25" s="327"/>
      <c r="G25" s="327"/>
      <c r="H25" s="328"/>
      <c r="I25" s="328"/>
      <c r="J25" s="328"/>
      <c r="K25" s="329"/>
    </row>
    <row r="26" customHeight="1" spans="1:22">
      <c r="A26" s="330"/>
      <c r="B26" s="328"/>
      <c r="C26" s="328"/>
      <c r="D26" s="328"/>
      <c r="E26" s="328"/>
      <c r="F26" s="328"/>
      <c r="G26" s="328"/>
      <c r="H26" s="328"/>
      <c r="I26" s="328"/>
      <c r="J26" s="328"/>
      <c r="K26" s="331"/>
    </row>
    <row r="27" customHeight="1" spans="1:22">
      <c r="A27" s="332"/>
      <c r="B27" s="328"/>
      <c r="C27" s="328"/>
      <c r="D27" s="328"/>
      <c r="E27" s="328"/>
      <c r="F27" s="328"/>
      <c r="G27" s="328"/>
      <c r="H27" s="328"/>
      <c r="I27" s="328"/>
      <c r="J27" s="328"/>
      <c r="K27" s="331"/>
    </row>
    <row r="28" customHeight="1" spans="1:22">
      <c r="A28" s="332"/>
      <c r="B28" s="328"/>
      <c r="C28" s="328"/>
      <c r="D28" s="328"/>
      <c r="E28" s="328"/>
      <c r="F28" s="328"/>
      <c r="G28" s="328"/>
      <c r="H28" s="328"/>
      <c r="I28" s="328"/>
      <c r="J28" s="328"/>
      <c r="K28" s="331"/>
    </row>
    <row r="29" ht="18" customHeight="1" spans="1:22">
      <c r="A29" s="333" t="s">
        <v>120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ht="18.75" customHeight="1" spans="1:22">
      <c r="A30" s="336" t="s">
        <v>121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ht="18.75" customHeight="1" spans="1:22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ht="18" customHeight="1" spans="1:22">
      <c r="A32" s="333" t="s">
        <v>122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ht="14.25" spans="1:11">
      <c r="A33" s="342" t="s">
        <v>123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ht="15" spans="1:11">
      <c r="A34" s="108" t="s">
        <v>124</v>
      </c>
      <c r="B34" s="110"/>
      <c r="C34" s="200" t="s">
        <v>65</v>
      </c>
      <c r="D34" s="200" t="s">
        <v>66</v>
      </c>
      <c r="E34" s="345" t="s">
        <v>125</v>
      </c>
      <c r="F34" s="346"/>
      <c r="G34" s="346"/>
      <c r="H34" s="346"/>
      <c r="I34" s="346"/>
      <c r="J34" s="346"/>
      <c r="K34" s="347"/>
    </row>
    <row r="35" ht="15" spans="1:11">
      <c r="A35" s="348" t="s">
        <v>126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4.25" spans="1:11">
      <c r="A36" s="349" t="s">
        <v>127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ht="14.25" spans="1:11">
      <c r="A37" s="349" t="s">
        <v>128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ht="14.25" spans="1:11">
      <c r="A38" s="349" t="s">
        <v>129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ht="14.25" spans="1:11">
      <c r="A39" s="354" t="s">
        <v>130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ht="14.25" spans="1:11">
      <c r="A40" s="354" t="s">
        <v>131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ht="14.25" spans="1:11">
      <c r="A41" s="354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ht="15" spans="1:11">
      <c r="A43" s="261" t="s">
        <v>132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ht="15" spans="1:11">
      <c r="A44" s="302" t="s">
        <v>133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4"/>
    </row>
    <row r="45" ht="14.25" spans="1:11">
      <c r="A45" s="311" t="s">
        <v>134</v>
      </c>
      <c r="B45" s="307" t="s">
        <v>95</v>
      </c>
      <c r="C45" s="307" t="s">
        <v>96</v>
      </c>
      <c r="D45" s="307" t="s">
        <v>88</v>
      </c>
      <c r="E45" s="313" t="s">
        <v>135</v>
      </c>
      <c r="F45" s="307" t="s">
        <v>95</v>
      </c>
      <c r="G45" s="307" t="s">
        <v>96</v>
      </c>
      <c r="H45" s="307" t="s">
        <v>88</v>
      </c>
      <c r="I45" s="313" t="s">
        <v>136</v>
      </c>
      <c r="J45" s="307" t="s">
        <v>95</v>
      </c>
      <c r="K45" s="310" t="s">
        <v>96</v>
      </c>
    </row>
    <row r="46" ht="14.25" spans="1:11">
      <c r="A46" s="207" t="s">
        <v>87</v>
      </c>
      <c r="B46" s="200" t="s">
        <v>95</v>
      </c>
      <c r="C46" s="200" t="s">
        <v>96</v>
      </c>
      <c r="D46" s="200" t="s">
        <v>88</v>
      </c>
      <c r="E46" s="208" t="s">
        <v>94</v>
      </c>
      <c r="F46" s="200" t="s">
        <v>95</v>
      </c>
      <c r="G46" s="200" t="s">
        <v>96</v>
      </c>
      <c r="H46" s="200" t="s">
        <v>88</v>
      </c>
      <c r="I46" s="208" t="s">
        <v>105</v>
      </c>
      <c r="J46" s="200" t="s">
        <v>95</v>
      </c>
      <c r="K46" s="201" t="s">
        <v>96</v>
      </c>
    </row>
    <row r="47" ht="15" spans="1:11">
      <c r="A47" s="216" t="s">
        <v>137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0"/>
    </row>
    <row r="48" ht="15" spans="1:11">
      <c r="A48" s="348" t="s">
        <v>138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5" spans="1:11">
      <c r="A49" s="349" t="s">
        <v>139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ht="15" spans="1:11">
      <c r="A50" s="355" t="s">
        <v>140</v>
      </c>
      <c r="B50" s="275" t="s">
        <v>141</v>
      </c>
      <c r="C50" s="275"/>
      <c r="D50" s="356" t="s">
        <v>142</v>
      </c>
      <c r="E50" s="357" t="s">
        <v>143</v>
      </c>
      <c r="F50" s="358" t="s">
        <v>144</v>
      </c>
      <c r="G50" s="359">
        <v>46033</v>
      </c>
      <c r="H50" s="360" t="s">
        <v>145</v>
      </c>
      <c r="I50" s="361"/>
      <c r="J50" s="96" t="s">
        <v>146</v>
      </c>
      <c r="K50" s="362"/>
    </row>
    <row r="51" ht="15" spans="1:11">
      <c r="A51" s="348" t="s">
        <v>147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5" spans="1:11">
      <c r="A52" s="363"/>
      <c r="B52" s="364"/>
      <c r="C52" s="364"/>
      <c r="D52" s="364"/>
      <c r="E52" s="364"/>
      <c r="F52" s="364"/>
      <c r="G52" s="364"/>
      <c r="H52" s="364"/>
      <c r="I52" s="364"/>
      <c r="J52" s="364"/>
      <c r="K52" s="365"/>
    </row>
    <row r="53" ht="15" spans="1:11">
      <c r="A53" s="355" t="s">
        <v>140</v>
      </c>
      <c r="B53" s="366"/>
      <c r="C53" s="366"/>
      <c r="D53" s="356" t="s">
        <v>142</v>
      </c>
      <c r="E53" s="367"/>
      <c r="F53" s="358" t="s">
        <v>148</v>
      </c>
      <c r="G53" s="368"/>
      <c r="H53" s="360" t="s">
        <v>145</v>
      </c>
      <c r="I53" s="361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150</v>
      </c>
      <c r="C2" s="68"/>
      <c r="D2" s="69" t="s">
        <v>67</v>
      </c>
      <c r="E2" s="69"/>
      <c r="F2" s="68" t="s">
        <v>151</v>
      </c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ht="19.5" customHeight="1" spans="1:15">
      <c r="A4" s="72"/>
      <c r="B4" s="74" t="s">
        <v>155</v>
      </c>
      <c r="C4" s="75" t="s">
        <v>156</v>
      </c>
      <c r="D4" s="75" t="s">
        <v>157</v>
      </c>
      <c r="E4" s="75" t="s">
        <v>158</v>
      </c>
      <c r="F4" s="75" t="s">
        <v>159</v>
      </c>
      <c r="G4" s="75" t="s">
        <v>160</v>
      </c>
      <c r="H4" s="75" t="s">
        <v>161</v>
      </c>
      <c r="I4" s="70"/>
      <c r="J4" s="72" t="s">
        <v>162</v>
      </c>
      <c r="K4" s="72" t="s">
        <v>162</v>
      </c>
      <c r="L4" s="72" t="s">
        <v>162</v>
      </c>
      <c r="M4" s="72" t="s">
        <v>162</v>
      </c>
      <c r="N4" s="72"/>
      <c r="O4" s="72"/>
    </row>
    <row r="5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0"/>
      <c r="J5" s="76" t="s">
        <v>170</v>
      </c>
      <c r="K5" s="76" t="s">
        <v>165</v>
      </c>
      <c r="L5" s="76" t="s">
        <v>165</v>
      </c>
      <c r="M5" s="76" t="s">
        <v>165</v>
      </c>
      <c r="N5" s="293"/>
      <c r="O5" s="293"/>
    </row>
    <row r="6" ht="19.5" customHeight="1" spans="1:15">
      <c r="A6" s="77" t="s">
        <v>171</v>
      </c>
      <c r="B6" s="78">
        <f>C6-1</f>
        <v>65</v>
      </c>
      <c r="C6" s="78">
        <f>D6-2</f>
        <v>66</v>
      </c>
      <c r="D6" s="78">
        <v>68</v>
      </c>
      <c r="E6" s="78">
        <f>D6+2</f>
        <v>70</v>
      </c>
      <c r="F6" s="78">
        <f>E6+2</f>
        <v>72</v>
      </c>
      <c r="G6" s="78">
        <f>F6+1</f>
        <v>73</v>
      </c>
      <c r="H6" s="78">
        <f>G6+1</f>
        <v>74</v>
      </c>
      <c r="I6" s="70"/>
      <c r="J6" s="79" t="s">
        <v>172</v>
      </c>
      <c r="K6" s="79" t="s">
        <v>173</v>
      </c>
      <c r="L6" s="79" t="s">
        <v>174</v>
      </c>
      <c r="M6" s="79" t="s">
        <v>173</v>
      </c>
      <c r="N6" s="294"/>
      <c r="O6" s="294"/>
    </row>
    <row r="7" ht="19.5" customHeight="1" spans="1:15">
      <c r="A7" s="75" t="s">
        <v>175</v>
      </c>
      <c r="B7" s="78">
        <f>C7-4</f>
        <v>100</v>
      </c>
      <c r="C7" s="78">
        <f>D7-4</f>
        <v>104</v>
      </c>
      <c r="D7" s="78">
        <v>108</v>
      </c>
      <c r="E7" s="78">
        <f>D7+4</f>
        <v>112</v>
      </c>
      <c r="F7" s="78">
        <f>E7+4</f>
        <v>116</v>
      </c>
      <c r="G7" s="78">
        <f>F7+6</f>
        <v>122</v>
      </c>
      <c r="H7" s="78">
        <f>G7+6</f>
        <v>128</v>
      </c>
      <c r="I7" s="70"/>
      <c r="J7" s="79" t="s">
        <v>176</v>
      </c>
      <c r="K7" s="79" t="s">
        <v>173</v>
      </c>
      <c r="L7" s="79" t="s">
        <v>177</v>
      </c>
      <c r="M7" s="79" t="s">
        <v>173</v>
      </c>
      <c r="N7" s="294"/>
      <c r="O7" s="294"/>
    </row>
    <row r="8" ht="19.5" customHeight="1" spans="1:15">
      <c r="A8" s="75" t="s">
        <v>178</v>
      </c>
      <c r="B8" s="78">
        <f>C8-4</f>
        <v>98</v>
      </c>
      <c r="C8" s="78">
        <f>D8-4</f>
        <v>102</v>
      </c>
      <c r="D8" s="78" t="s">
        <v>179</v>
      </c>
      <c r="E8" s="78">
        <f>D8+4</f>
        <v>110</v>
      </c>
      <c r="F8" s="78">
        <f>E8+5</f>
        <v>115</v>
      </c>
      <c r="G8" s="78">
        <f>F8+6</f>
        <v>121</v>
      </c>
      <c r="H8" s="78">
        <f>G8+7</f>
        <v>128</v>
      </c>
      <c r="I8" s="70"/>
      <c r="J8" s="79" t="s">
        <v>180</v>
      </c>
      <c r="K8" s="79" t="s">
        <v>181</v>
      </c>
      <c r="L8" s="79" t="s">
        <v>181</v>
      </c>
      <c r="M8" s="79" t="s">
        <v>181</v>
      </c>
      <c r="N8" s="294"/>
      <c r="O8" s="294"/>
    </row>
    <row r="9" ht="19.5" customHeight="1" spans="1:15">
      <c r="A9" s="75" t="s">
        <v>182</v>
      </c>
      <c r="B9" s="78">
        <f>C9-1.2</f>
        <v>43.1</v>
      </c>
      <c r="C9" s="78">
        <f>D9-1.2</f>
        <v>44.3</v>
      </c>
      <c r="D9" s="78" t="s">
        <v>183</v>
      </c>
      <c r="E9" s="78">
        <f>D9+1.2</f>
        <v>46.7</v>
      </c>
      <c r="F9" s="78">
        <f>E9+1.2</f>
        <v>47.9</v>
      </c>
      <c r="G9" s="78">
        <f>F9+1.4</f>
        <v>49.3</v>
      </c>
      <c r="H9" s="78">
        <f>G9+1.4</f>
        <v>50.7</v>
      </c>
      <c r="I9" s="70"/>
      <c r="J9" s="79" t="s">
        <v>184</v>
      </c>
      <c r="K9" s="79" t="s">
        <v>181</v>
      </c>
      <c r="L9" s="79" t="s">
        <v>181</v>
      </c>
      <c r="M9" s="79" t="s">
        <v>181</v>
      </c>
      <c r="N9" s="294"/>
      <c r="O9" s="294"/>
    </row>
    <row r="10" ht="19.5" customHeight="1" spans="1:15">
      <c r="A10" s="75" t="s">
        <v>185</v>
      </c>
      <c r="B10" s="78">
        <v>20.5</v>
      </c>
      <c r="C10" s="78">
        <v>21</v>
      </c>
      <c r="D10" s="78">
        <v>21.5</v>
      </c>
      <c r="E10" s="78">
        <v>22</v>
      </c>
      <c r="F10" s="78">
        <v>22.5</v>
      </c>
      <c r="G10" s="78">
        <v>23</v>
      </c>
      <c r="H10" s="78">
        <v>23.5</v>
      </c>
      <c r="I10" s="70"/>
      <c r="J10" s="79" t="s">
        <v>184</v>
      </c>
      <c r="K10" s="79" t="s">
        <v>181</v>
      </c>
      <c r="L10" s="79" t="s">
        <v>181</v>
      </c>
      <c r="M10" s="79" t="s">
        <v>186</v>
      </c>
      <c r="N10" s="294"/>
      <c r="O10" s="294"/>
    </row>
    <row r="11" ht="19.5" customHeight="1" spans="1:15">
      <c r="A11" s="75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8">
        <f>G11+0.95</f>
        <v>22.8</v>
      </c>
      <c r="I11" s="70"/>
      <c r="J11" s="80" t="s">
        <v>189</v>
      </c>
      <c r="K11" s="80" t="s">
        <v>186</v>
      </c>
      <c r="L11" s="80" t="s">
        <v>186</v>
      </c>
      <c r="M11" s="80" t="s">
        <v>181</v>
      </c>
      <c r="N11" s="294"/>
      <c r="O11" s="294"/>
    </row>
    <row r="12" ht="19.5" customHeight="1" spans="1:15">
      <c r="A12" s="81" t="s">
        <v>190</v>
      </c>
      <c r="B12" s="82">
        <f>C12-0.4</f>
        <v>17.2</v>
      </c>
      <c r="C12" s="82">
        <f>D12-0.4</f>
        <v>17.6</v>
      </c>
      <c r="D12" s="82">
        <v>18</v>
      </c>
      <c r="E12" s="82">
        <f>D12+0.4</f>
        <v>18.4</v>
      </c>
      <c r="F12" s="82">
        <f>E12+0.4</f>
        <v>18.8</v>
      </c>
      <c r="G12" s="82">
        <f t="shared" ref="G10:G13" si="0">F12+0.6</f>
        <v>19.4</v>
      </c>
      <c r="H12" s="82">
        <f t="shared" ref="H10:H13" si="1">G12+0.6</f>
        <v>20</v>
      </c>
      <c r="I12" s="70"/>
      <c r="J12" s="80" t="s">
        <v>184</v>
      </c>
      <c r="K12" s="79" t="s">
        <v>181</v>
      </c>
      <c r="L12" s="79" t="s">
        <v>181</v>
      </c>
      <c r="M12" s="79" t="s">
        <v>181</v>
      </c>
      <c r="N12" s="295"/>
      <c r="O12" s="295"/>
    </row>
    <row r="13" ht="19.5" customHeight="1" spans="1:15">
      <c r="A13" s="83" t="s">
        <v>191</v>
      </c>
      <c r="B13" s="84">
        <f>C13-0.4</f>
        <v>18.7</v>
      </c>
      <c r="C13" s="84">
        <f>D13-0.4</f>
        <v>19.1</v>
      </c>
      <c r="D13" s="84">
        <v>19.5</v>
      </c>
      <c r="E13" s="84">
        <f>D13+0.4</f>
        <v>19.9</v>
      </c>
      <c r="F13" s="84">
        <f>E13+0.4</f>
        <v>20.3</v>
      </c>
      <c r="G13" s="84">
        <f t="shared" si="0"/>
        <v>20.9</v>
      </c>
      <c r="H13" s="84">
        <f t="shared" si="1"/>
        <v>21.5</v>
      </c>
      <c r="I13" s="70"/>
      <c r="J13" s="80" t="s">
        <v>184</v>
      </c>
      <c r="K13" s="80" t="s">
        <v>192</v>
      </c>
      <c r="L13" s="79" t="s">
        <v>181</v>
      </c>
      <c r="M13" s="79" t="s">
        <v>181</v>
      </c>
      <c r="N13" s="296"/>
      <c r="O13" s="296"/>
    </row>
    <row r="14" ht="19.5" customHeight="1" spans="1:15">
      <c r="A14" s="83" t="s">
        <v>193</v>
      </c>
      <c r="B14" s="84">
        <f>C14-0.2</f>
        <v>10.6</v>
      </c>
      <c r="C14" s="84">
        <f>D14-0.2</f>
        <v>10.8</v>
      </c>
      <c r="D14" s="84">
        <v>11</v>
      </c>
      <c r="E14" s="84">
        <f>D14+0.2</f>
        <v>11.2</v>
      </c>
      <c r="F14" s="84">
        <f>E14+0.2</f>
        <v>11.4</v>
      </c>
      <c r="G14" s="84">
        <f>F14+0.25</f>
        <v>11.65</v>
      </c>
      <c r="H14" s="84">
        <f>G14+0.25</f>
        <v>11.9</v>
      </c>
      <c r="I14" s="70"/>
      <c r="J14" s="80" t="s">
        <v>184</v>
      </c>
      <c r="K14" s="79" t="s">
        <v>181</v>
      </c>
      <c r="L14" s="79" t="s">
        <v>181</v>
      </c>
      <c r="M14" s="79" t="s">
        <v>181</v>
      </c>
      <c r="N14" s="296"/>
      <c r="O14" s="296"/>
    </row>
    <row r="15" ht="19.5" customHeight="1" spans="1:15">
      <c r="A15" s="75" t="s">
        <v>194</v>
      </c>
      <c r="B15" s="84">
        <f>C15</f>
        <v>1.5</v>
      </c>
      <c r="C15" s="84">
        <f>D15</f>
        <v>1.5</v>
      </c>
      <c r="D15" s="84">
        <v>1.5</v>
      </c>
      <c r="E15" s="84">
        <f t="shared" ref="E15:H15" si="2">D15</f>
        <v>1.5</v>
      </c>
      <c r="F15" s="84">
        <f t="shared" si="2"/>
        <v>1.5</v>
      </c>
      <c r="G15" s="84">
        <f t="shared" si="2"/>
        <v>1.5</v>
      </c>
      <c r="H15" s="84">
        <f t="shared" si="2"/>
        <v>1.5</v>
      </c>
      <c r="I15" s="70"/>
      <c r="J15" s="80" t="s">
        <v>184</v>
      </c>
      <c r="K15" s="79" t="s">
        <v>181</v>
      </c>
      <c r="L15" s="79" t="s">
        <v>181</v>
      </c>
      <c r="M15" s="79" t="s">
        <v>181</v>
      </c>
      <c r="N15" s="295"/>
      <c r="O15" s="295"/>
    </row>
    <row r="16" ht="14.25" spans="1:15">
      <c r="A16" s="85" t="s">
        <v>195</v>
      </c>
      <c r="D16" s="86"/>
      <c r="E16" s="86"/>
      <c r="F16" s="86"/>
      <c r="G16" s="86"/>
      <c r="H16" s="86"/>
      <c r="I16" s="86"/>
      <c r="J16" s="87"/>
      <c r="K16" s="87"/>
      <c r="L16" s="86"/>
      <c r="M16" s="86"/>
      <c r="N16" s="86"/>
      <c r="O16" s="86"/>
    </row>
    <row r="17" ht="14.25" spans="1:15">
      <c r="A17" s="63" t="s">
        <v>196</v>
      </c>
      <c r="D17" s="86"/>
      <c r="E17" s="86"/>
      <c r="F17" s="86"/>
      <c r="G17" s="86"/>
      <c r="H17" s="86"/>
      <c r="I17" s="86"/>
      <c r="J17" s="87"/>
      <c r="K17" s="87"/>
      <c r="L17" s="86"/>
      <c r="M17" s="86"/>
      <c r="N17" s="86"/>
      <c r="O17" s="86"/>
    </row>
    <row r="18" ht="14.25" spans="1:15">
      <c r="A18" s="86"/>
      <c r="B18" s="86"/>
      <c r="C18" s="86"/>
      <c r="D18" s="86"/>
      <c r="E18" s="86"/>
      <c r="F18" s="86"/>
      <c r="G18" s="86"/>
      <c r="H18" s="86"/>
      <c r="I18" s="86"/>
      <c r="J18" s="88" t="s">
        <v>197</v>
      </c>
      <c r="K18" s="88"/>
      <c r="L18" s="85" t="s">
        <v>198</v>
      </c>
      <c r="M18" s="85"/>
      <c r="N18" s="85" t="s">
        <v>199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333333333333" style="181" customWidth="1"/>
    <col min="2" max="16384" width="10" style="181"/>
  </cols>
  <sheetData>
    <row r="1" ht="22.5" customHeight="1" spans="1:11">
      <c r="A1" s="182" t="s">
        <v>200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92" t="s">
        <v>54</v>
      </c>
      <c r="C2" s="92"/>
      <c r="D2" s="184" t="s">
        <v>55</v>
      </c>
      <c r="E2" s="184"/>
      <c r="F2" s="92" t="s">
        <v>56</v>
      </c>
      <c r="G2" s="92"/>
      <c r="H2" s="185" t="s">
        <v>57</v>
      </c>
      <c r="I2" s="186" t="s">
        <v>56</v>
      </c>
      <c r="J2" s="186"/>
      <c r="K2" s="187"/>
    </row>
    <row r="3" customHeight="1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customHeight="1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46082</v>
      </c>
      <c r="G4" s="199"/>
      <c r="H4" s="194" t="s">
        <v>201</v>
      </c>
      <c r="I4" s="197"/>
      <c r="J4" s="200" t="s">
        <v>65</v>
      </c>
      <c r="K4" s="201" t="s">
        <v>66</v>
      </c>
    </row>
    <row r="5" customHeight="1" spans="1:11">
      <c r="A5" s="202" t="s">
        <v>67</v>
      </c>
      <c r="B5" s="195" t="s">
        <v>68</v>
      </c>
      <c r="C5" s="196"/>
      <c r="D5" s="194" t="s">
        <v>202</v>
      </c>
      <c r="E5" s="197"/>
      <c r="F5" s="203">
        <v>1</v>
      </c>
      <c r="G5" s="204"/>
      <c r="H5" s="194" t="s">
        <v>203</v>
      </c>
      <c r="I5" s="197"/>
      <c r="J5" s="200" t="s">
        <v>65</v>
      </c>
      <c r="K5" s="201" t="s">
        <v>66</v>
      </c>
    </row>
    <row r="6" customHeight="1" spans="1:11">
      <c r="A6" s="194" t="s">
        <v>71</v>
      </c>
      <c r="B6" s="205">
        <v>3</v>
      </c>
      <c r="C6" s="206">
        <v>6</v>
      </c>
      <c r="D6" s="194" t="s">
        <v>204</v>
      </c>
      <c r="E6" s="197"/>
      <c r="F6" s="203">
        <v>0.5</v>
      </c>
      <c r="G6" s="204"/>
      <c r="H6" s="207" t="s">
        <v>205</v>
      </c>
      <c r="I6" s="208"/>
      <c r="J6" s="208"/>
      <c r="K6" s="209"/>
    </row>
    <row r="7" customHeight="1" spans="1:11">
      <c r="A7" s="194" t="s">
        <v>74</v>
      </c>
      <c r="B7" s="210" t="s">
        <v>75</v>
      </c>
      <c r="C7" s="211"/>
      <c r="D7" s="194" t="s">
        <v>206</v>
      </c>
      <c r="E7" s="197"/>
      <c r="F7" s="203">
        <v>0.3</v>
      </c>
      <c r="G7" s="204"/>
      <c r="H7" s="212" t="s">
        <v>207</v>
      </c>
      <c r="I7" s="200"/>
      <c r="J7" s="200"/>
      <c r="K7" s="201"/>
    </row>
    <row r="8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46047</v>
      </c>
      <c r="G8" s="219"/>
      <c r="H8" s="216"/>
      <c r="I8" s="217"/>
      <c r="J8" s="217"/>
      <c r="K8" s="220"/>
    </row>
    <row r="9" customHeight="1" spans="1:11">
      <c r="A9" s="221" t="s">
        <v>208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27" t="s">
        <v>86</v>
      </c>
    </row>
    <row r="11" customHeight="1" spans="1:11">
      <c r="A11" s="202" t="s">
        <v>90</v>
      </c>
      <c r="B11" s="228" t="s">
        <v>85</v>
      </c>
      <c r="C11" s="200" t="s">
        <v>86</v>
      </c>
      <c r="D11" s="229"/>
      <c r="E11" s="230" t="s">
        <v>92</v>
      </c>
      <c r="F11" s="228" t="s">
        <v>85</v>
      </c>
      <c r="G11" s="200" t="s">
        <v>86</v>
      </c>
      <c r="H11" s="228"/>
      <c r="I11" s="230" t="s">
        <v>97</v>
      </c>
      <c r="J11" s="228" t="s">
        <v>85</v>
      </c>
      <c r="K11" s="201" t="s">
        <v>86</v>
      </c>
    </row>
    <row r="12" customHeight="1" spans="1:11">
      <c r="A12" s="216" t="s">
        <v>209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0"/>
    </row>
    <row r="13" customHeight="1" spans="1:11">
      <c r="A13" s="231" t="s">
        <v>210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211</v>
      </c>
      <c r="B14" s="233"/>
      <c r="C14" s="233"/>
      <c r="D14" s="233"/>
      <c r="E14" s="233"/>
      <c r="F14" s="233"/>
      <c r="G14" s="233"/>
      <c r="H14" s="234"/>
      <c r="I14" s="235"/>
      <c r="J14" s="235"/>
      <c r="K14" s="236"/>
    </row>
    <row r="15" customHeight="1" spans="1:11">
      <c r="A15" s="232"/>
      <c r="B15" s="233"/>
      <c r="C15" s="233"/>
      <c r="D15" s="233"/>
      <c r="E15" s="233"/>
      <c r="F15" s="233"/>
      <c r="G15" s="233"/>
      <c r="H15" s="234"/>
      <c r="I15" s="237"/>
      <c r="J15" s="238"/>
      <c r="K15" s="239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2"/>
    </row>
    <row r="17" customHeight="1" spans="1:11">
      <c r="A17" s="231" t="s">
        <v>212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43"/>
      <c r="B18" s="244"/>
      <c r="C18" s="244"/>
      <c r="D18" s="244"/>
      <c r="E18" s="245"/>
      <c r="F18" s="245"/>
      <c r="G18" s="245"/>
      <c r="H18" s="245"/>
      <c r="I18" s="235"/>
      <c r="J18" s="235"/>
      <c r="K18" s="236"/>
    </row>
    <row r="19" customHeight="1" spans="1:11">
      <c r="A19" s="246"/>
      <c r="B19" s="247"/>
      <c r="C19" s="247"/>
      <c r="D19" s="248"/>
      <c r="E19" s="249"/>
      <c r="F19" s="250"/>
      <c r="G19" s="250"/>
      <c r="H19" s="251"/>
      <c r="I19" s="237"/>
      <c r="J19" s="238"/>
      <c r="K19" s="239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customHeight="1" spans="1:11">
      <c r="A21" s="252" t="s">
        <v>122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91" t="s">
        <v>123</v>
      </c>
      <c r="B22" s="98"/>
      <c r="C22" s="98"/>
      <c r="D22" s="98"/>
      <c r="E22" s="98"/>
      <c r="F22" s="98"/>
      <c r="G22" s="98"/>
      <c r="H22" s="98"/>
      <c r="I22" s="98"/>
      <c r="J22" s="98"/>
      <c r="K22" s="137"/>
    </row>
    <row r="23" customHeight="1" spans="1:11">
      <c r="A23" s="108" t="s">
        <v>124</v>
      </c>
      <c r="B23" s="110"/>
      <c r="C23" s="200" t="s">
        <v>65</v>
      </c>
      <c r="D23" s="200" t="s">
        <v>66</v>
      </c>
      <c r="E23" s="106"/>
      <c r="F23" s="106"/>
      <c r="G23" s="106"/>
      <c r="H23" s="106"/>
      <c r="I23" s="106"/>
      <c r="J23" s="106"/>
      <c r="K23" s="107"/>
    </row>
    <row r="24" customHeight="1" spans="1:11">
      <c r="A24" s="253" t="s">
        <v>213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8"/>
    </row>
    <row r="26" customHeight="1" spans="1:11">
      <c r="A26" s="221" t="s">
        <v>133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88" t="s">
        <v>134</v>
      </c>
      <c r="B27" s="224" t="s">
        <v>95</v>
      </c>
      <c r="C27" s="224" t="s">
        <v>96</v>
      </c>
      <c r="D27" s="224" t="s">
        <v>88</v>
      </c>
      <c r="E27" s="189" t="s">
        <v>135</v>
      </c>
      <c r="F27" s="224" t="s">
        <v>95</v>
      </c>
      <c r="G27" s="224" t="s">
        <v>96</v>
      </c>
      <c r="H27" s="224" t="s">
        <v>88</v>
      </c>
      <c r="I27" s="189" t="s">
        <v>136</v>
      </c>
      <c r="J27" s="224" t="s">
        <v>95</v>
      </c>
      <c r="K27" s="227" t="s">
        <v>96</v>
      </c>
    </row>
    <row r="28" customHeight="1" spans="1:11">
      <c r="A28" s="207" t="s">
        <v>87</v>
      </c>
      <c r="B28" s="200" t="s">
        <v>95</v>
      </c>
      <c r="C28" s="200" t="s">
        <v>96</v>
      </c>
      <c r="D28" s="200" t="s">
        <v>88</v>
      </c>
      <c r="E28" s="208" t="s">
        <v>94</v>
      </c>
      <c r="F28" s="200" t="s">
        <v>95</v>
      </c>
      <c r="G28" s="200" t="s">
        <v>96</v>
      </c>
      <c r="H28" s="200" t="s">
        <v>88</v>
      </c>
      <c r="I28" s="208" t="s">
        <v>105</v>
      </c>
      <c r="J28" s="200" t="s">
        <v>95</v>
      </c>
      <c r="K28" s="201" t="s">
        <v>96</v>
      </c>
    </row>
    <row r="29" customHeight="1" spans="1:11">
      <c r="A29" s="194" t="s">
        <v>214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customHeight="1" spans="1:11">
      <c r="A31" s="264" t="s">
        <v>215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ht="17.25" customHeight="1" spans="1:11">
      <c r="A32" s="265" t="s">
        <v>216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ht="17.25" customHeight="1" spans="1:11">
      <c r="A33" s="268" t="s">
        <v>217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ht="17.25" customHeight="1" spans="1:11">
      <c r="A34" s="268" t="s">
        <v>218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ht="17.25" customHeight="1" spans="1:11">
      <c r="A35" s="268" t="s">
        <v>219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ht="17.25" customHeight="1" spans="1:11">
      <c r="A43" s="261" t="s">
        <v>132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customHeight="1" spans="1:11">
      <c r="A44" s="264" t="s">
        <v>220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ht="18" customHeight="1" spans="1:11">
      <c r="A45" s="271" t="s">
        <v>209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ht="18" customHeight="1" spans="1:1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21" customHeight="1" spans="1:11">
      <c r="A48" s="274" t="s">
        <v>140</v>
      </c>
      <c r="B48" s="275" t="s">
        <v>141</v>
      </c>
      <c r="C48" s="275"/>
      <c r="D48" s="276" t="s">
        <v>142</v>
      </c>
      <c r="E48" s="277" t="s">
        <v>143</v>
      </c>
      <c r="F48" s="276" t="s">
        <v>144</v>
      </c>
      <c r="G48" s="278">
        <v>46036</v>
      </c>
      <c r="H48" s="279" t="s">
        <v>145</v>
      </c>
      <c r="I48" s="279"/>
      <c r="J48" s="275" t="s">
        <v>146</v>
      </c>
      <c r="K48" s="280"/>
    </row>
    <row r="49" customHeight="1" spans="1:11">
      <c r="A49" s="281" t="s">
        <v>147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customHeight="1" spans="1:11">
      <c r="A50" s="284" t="s">
        <v>221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customHeight="1" spans="1:1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ht="21" customHeight="1" spans="1:11">
      <c r="A52" s="274" t="s">
        <v>140</v>
      </c>
      <c r="B52" s="290"/>
      <c r="C52" s="290"/>
      <c r="D52" s="276" t="s">
        <v>142</v>
      </c>
      <c r="E52" s="276"/>
      <c r="F52" s="276" t="s">
        <v>144</v>
      </c>
      <c r="G52" s="276"/>
      <c r="H52" s="279" t="s">
        <v>145</v>
      </c>
      <c r="I52" s="279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H21" sqref="H2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151</v>
      </c>
      <c r="G2" s="68"/>
      <c r="H2" s="68"/>
      <c r="I2" s="70"/>
      <c r="J2" s="71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s="63" customFormat="1" ht="19.5" customHeight="1" spans="1:15">
      <c r="A4" s="72"/>
      <c r="B4" s="74" t="s">
        <v>155</v>
      </c>
      <c r="C4" s="75" t="s">
        <v>156</v>
      </c>
      <c r="D4" s="75" t="s">
        <v>157</v>
      </c>
      <c r="E4" s="75" t="s">
        <v>158</v>
      </c>
      <c r="F4" s="75" t="s">
        <v>159</v>
      </c>
      <c r="G4" s="75" t="s">
        <v>160</v>
      </c>
      <c r="H4" s="75" t="s">
        <v>161</v>
      </c>
      <c r="I4" s="70"/>
      <c r="J4" s="72" t="s">
        <v>155</v>
      </c>
      <c r="K4" s="72" t="s">
        <v>156</v>
      </c>
      <c r="L4" s="72" t="s">
        <v>157</v>
      </c>
      <c r="M4" s="72" t="s">
        <v>158</v>
      </c>
      <c r="N4" s="72" t="s">
        <v>159</v>
      </c>
      <c r="O4" s="72" t="s">
        <v>159</v>
      </c>
    </row>
    <row r="5" s="63" customFormat="1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0"/>
      <c r="J5" s="76" t="s">
        <v>222</v>
      </c>
      <c r="K5" s="76" t="s">
        <v>223</v>
      </c>
      <c r="L5" s="76" t="s">
        <v>222</v>
      </c>
      <c r="M5" s="76" t="s">
        <v>223</v>
      </c>
      <c r="N5" s="76" t="s">
        <v>222</v>
      </c>
      <c r="O5" s="76" t="s">
        <v>223</v>
      </c>
    </row>
    <row r="6" s="63" customFormat="1" ht="19.5" customHeight="1" spans="1:15">
      <c r="A6" s="77" t="s">
        <v>171</v>
      </c>
      <c r="B6" s="78">
        <f>C6-1</f>
        <v>65</v>
      </c>
      <c r="C6" s="78">
        <f>D6-2</f>
        <v>66</v>
      </c>
      <c r="D6" s="78">
        <v>68</v>
      </c>
      <c r="E6" s="78">
        <f>D6+2</f>
        <v>70</v>
      </c>
      <c r="F6" s="78">
        <f>E6+2</f>
        <v>72</v>
      </c>
      <c r="G6" s="78">
        <f>F6+1</f>
        <v>73</v>
      </c>
      <c r="H6" s="78">
        <f>G6+1</f>
        <v>74</v>
      </c>
      <c r="I6" s="70"/>
      <c r="J6" s="79" t="s">
        <v>224</v>
      </c>
      <c r="K6" s="79" t="s">
        <v>225</v>
      </c>
      <c r="L6" s="79" t="s">
        <v>226</v>
      </c>
      <c r="M6" s="79" t="s">
        <v>227</v>
      </c>
      <c r="N6" s="79" t="s">
        <v>224</v>
      </c>
      <c r="O6" s="79" t="s">
        <v>225</v>
      </c>
    </row>
    <row r="7" s="63" customFormat="1" ht="19.5" customHeight="1" spans="1:15">
      <c r="A7" s="75" t="s">
        <v>175</v>
      </c>
      <c r="B7" s="78">
        <f>C7-4</f>
        <v>100</v>
      </c>
      <c r="C7" s="78">
        <f>D7-4</f>
        <v>104</v>
      </c>
      <c r="D7" s="78">
        <v>108</v>
      </c>
      <c r="E7" s="78">
        <f>D7+4</f>
        <v>112</v>
      </c>
      <c r="F7" s="78">
        <f>E7+4</f>
        <v>116</v>
      </c>
      <c r="G7" s="78">
        <f>F7+6</f>
        <v>122</v>
      </c>
      <c r="H7" s="78">
        <f>G7+6</f>
        <v>128</v>
      </c>
      <c r="I7" s="70"/>
      <c r="J7" s="79" t="s">
        <v>176</v>
      </c>
      <c r="K7" s="79" t="s">
        <v>225</v>
      </c>
      <c r="L7" s="79" t="s">
        <v>224</v>
      </c>
      <c r="M7" s="79" t="s">
        <v>225</v>
      </c>
      <c r="N7" s="79" t="s">
        <v>228</v>
      </c>
      <c r="O7" s="79" t="s">
        <v>225</v>
      </c>
    </row>
    <row r="8" s="63" customFormat="1" ht="19.5" customHeight="1" spans="1:15">
      <c r="A8" s="75" t="s">
        <v>178</v>
      </c>
      <c r="B8" s="78">
        <f>C8-4</f>
        <v>98</v>
      </c>
      <c r="C8" s="78">
        <f>D8-4</f>
        <v>102</v>
      </c>
      <c r="D8" s="78" t="s">
        <v>179</v>
      </c>
      <c r="E8" s="78">
        <f>D8+4</f>
        <v>110</v>
      </c>
      <c r="F8" s="78">
        <f>E8+5</f>
        <v>115</v>
      </c>
      <c r="G8" s="78">
        <f>F8+6</f>
        <v>121</v>
      </c>
      <c r="H8" s="78">
        <f>G8+7</f>
        <v>128</v>
      </c>
      <c r="I8" s="70"/>
      <c r="J8" s="79" t="s">
        <v>184</v>
      </c>
      <c r="K8" s="79" t="s">
        <v>176</v>
      </c>
      <c r="L8" s="79" t="s">
        <v>184</v>
      </c>
      <c r="M8" s="79" t="s">
        <v>229</v>
      </c>
      <c r="N8" s="79" t="s">
        <v>184</v>
      </c>
      <c r="O8" s="79" t="s">
        <v>224</v>
      </c>
    </row>
    <row r="9" s="63" customFormat="1" ht="19.5" customHeight="1" spans="1:15">
      <c r="A9" s="75" t="s">
        <v>182</v>
      </c>
      <c r="B9" s="78">
        <f>C9-1.2</f>
        <v>43.1</v>
      </c>
      <c r="C9" s="78">
        <f>D9-1.2</f>
        <v>44.3</v>
      </c>
      <c r="D9" s="78" t="s">
        <v>183</v>
      </c>
      <c r="E9" s="78">
        <f>D9+1.2</f>
        <v>46.7</v>
      </c>
      <c r="F9" s="78">
        <f>E9+1.2</f>
        <v>47.9</v>
      </c>
      <c r="G9" s="78">
        <f>F9+1.4</f>
        <v>49.3</v>
      </c>
      <c r="H9" s="78">
        <f>G9+1.4</f>
        <v>50.7</v>
      </c>
      <c r="I9" s="70"/>
      <c r="J9" s="79" t="s">
        <v>230</v>
      </c>
      <c r="K9" s="79" t="s">
        <v>224</v>
      </c>
      <c r="L9" s="79" t="s">
        <v>231</v>
      </c>
      <c r="M9" s="79" t="s">
        <v>172</v>
      </c>
      <c r="N9" s="79" t="s">
        <v>231</v>
      </c>
      <c r="O9" s="79" t="s">
        <v>232</v>
      </c>
    </row>
    <row r="10" s="63" customFormat="1" ht="19.5" customHeight="1" spans="1:15">
      <c r="A10" s="75" t="s">
        <v>185</v>
      </c>
      <c r="B10" s="78">
        <v>20.5</v>
      </c>
      <c r="C10" s="78">
        <v>21</v>
      </c>
      <c r="D10" s="78">
        <v>21.5</v>
      </c>
      <c r="E10" s="78">
        <v>22</v>
      </c>
      <c r="F10" s="78">
        <v>22.5</v>
      </c>
      <c r="G10" s="78">
        <v>23</v>
      </c>
      <c r="H10" s="78">
        <v>23.5</v>
      </c>
      <c r="I10" s="70"/>
      <c r="J10" s="79" t="s">
        <v>184</v>
      </c>
      <c r="K10" s="79" t="s">
        <v>189</v>
      </c>
      <c r="L10" s="79" t="s">
        <v>184</v>
      </c>
      <c r="M10" s="79" t="s">
        <v>189</v>
      </c>
      <c r="N10" s="79" t="s">
        <v>184</v>
      </c>
      <c r="O10" s="79" t="s">
        <v>189</v>
      </c>
    </row>
    <row r="11" s="63" customFormat="1" ht="19.5" customHeight="1" spans="1:15">
      <c r="A11" s="75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8">
        <f>G11+0.95</f>
        <v>22.8</v>
      </c>
      <c r="I11" s="70"/>
      <c r="J11" s="80" t="s">
        <v>231</v>
      </c>
      <c r="K11" s="80" t="s">
        <v>184</v>
      </c>
      <c r="L11" s="80" t="s">
        <v>189</v>
      </c>
      <c r="M11" s="80" t="s">
        <v>230</v>
      </c>
      <c r="N11" s="80" t="s">
        <v>230</v>
      </c>
      <c r="O11" s="80" t="s">
        <v>184</v>
      </c>
    </row>
    <row r="12" s="63" customFormat="1" ht="19.5" customHeight="1" spans="1:15">
      <c r="A12" s="81" t="s">
        <v>190</v>
      </c>
      <c r="B12" s="82">
        <f>C12-0.4</f>
        <v>17.2</v>
      </c>
      <c r="C12" s="82">
        <f>D12-0.4</f>
        <v>17.6</v>
      </c>
      <c r="D12" s="82">
        <v>18</v>
      </c>
      <c r="E12" s="82">
        <f>D12+0.4</f>
        <v>18.4</v>
      </c>
      <c r="F12" s="82">
        <f>E12+0.4</f>
        <v>18.8</v>
      </c>
      <c r="G12" s="82">
        <f>F12+0.6</f>
        <v>19.4</v>
      </c>
      <c r="H12" s="82">
        <f>G12+0.6</f>
        <v>20</v>
      </c>
      <c r="I12" s="70"/>
      <c r="J12" s="80" t="s">
        <v>230</v>
      </c>
      <c r="K12" s="80" t="s">
        <v>184</v>
      </c>
      <c r="L12" s="80" t="s">
        <v>184</v>
      </c>
      <c r="M12" s="80" t="s">
        <v>184</v>
      </c>
      <c r="N12" s="80" t="s">
        <v>189</v>
      </c>
      <c r="O12" s="80" t="s">
        <v>184</v>
      </c>
    </row>
    <row r="13" s="63" customFormat="1" ht="19.5" customHeight="1" spans="1:15">
      <c r="A13" s="83" t="s">
        <v>191</v>
      </c>
      <c r="B13" s="84">
        <f>C13-0.4</f>
        <v>18.7</v>
      </c>
      <c r="C13" s="84">
        <f>D13-0.4</f>
        <v>19.1</v>
      </c>
      <c r="D13" s="84">
        <v>19.5</v>
      </c>
      <c r="E13" s="84">
        <f>D13+0.4</f>
        <v>19.9</v>
      </c>
      <c r="F13" s="84">
        <f>E13+0.4</f>
        <v>20.3</v>
      </c>
      <c r="G13" s="84">
        <f>F13+0.6</f>
        <v>20.9</v>
      </c>
      <c r="H13" s="84">
        <f>G13+0.6</f>
        <v>21.5</v>
      </c>
      <c r="I13" s="70"/>
      <c r="J13" s="80" t="s">
        <v>184</v>
      </c>
      <c r="K13" s="80" t="s">
        <v>189</v>
      </c>
      <c r="L13" s="80" t="s">
        <v>184</v>
      </c>
      <c r="M13" s="80" t="s">
        <v>189</v>
      </c>
      <c r="N13" s="80" t="s">
        <v>233</v>
      </c>
      <c r="O13" s="80" t="s">
        <v>189</v>
      </c>
    </row>
    <row r="14" s="63" customFormat="1" ht="19.5" customHeight="1" spans="1:15">
      <c r="A14" s="83" t="s">
        <v>193</v>
      </c>
      <c r="B14" s="84">
        <f>C14-0.2</f>
        <v>10.6</v>
      </c>
      <c r="C14" s="84">
        <f>D14-0.2</f>
        <v>10.8</v>
      </c>
      <c r="D14" s="84">
        <v>11</v>
      </c>
      <c r="E14" s="84">
        <f>D14+0.2</f>
        <v>11.2</v>
      </c>
      <c r="F14" s="84">
        <f>E14+0.2</f>
        <v>11.4</v>
      </c>
      <c r="G14" s="84">
        <f>F14+0.25</f>
        <v>11.65</v>
      </c>
      <c r="H14" s="84">
        <f>G14+0.25</f>
        <v>11.9</v>
      </c>
      <c r="I14" s="70"/>
      <c r="J14" s="80" t="s">
        <v>184</v>
      </c>
      <c r="K14" s="80" t="s">
        <v>184</v>
      </c>
      <c r="L14" s="80" t="s">
        <v>184</v>
      </c>
      <c r="M14" s="80" t="s">
        <v>184</v>
      </c>
      <c r="N14" s="80" t="s">
        <v>184</v>
      </c>
      <c r="O14" s="80" t="s">
        <v>184</v>
      </c>
    </row>
    <row r="15" s="63" customFormat="1" ht="19.5" customHeight="1" spans="1:15">
      <c r="A15" s="75" t="s">
        <v>194</v>
      </c>
      <c r="B15" s="84">
        <f>C15</f>
        <v>1.5</v>
      </c>
      <c r="C15" s="84">
        <f>D15</f>
        <v>1.5</v>
      </c>
      <c r="D15" s="84">
        <v>1.5</v>
      </c>
      <c r="E15" s="84">
        <f t="shared" ref="E15:H15" si="0">D15</f>
        <v>1.5</v>
      </c>
      <c r="F15" s="84">
        <f t="shared" si="0"/>
        <v>1.5</v>
      </c>
      <c r="G15" s="84">
        <f t="shared" si="0"/>
        <v>1.5</v>
      </c>
      <c r="H15" s="84">
        <f t="shared" si="0"/>
        <v>1.5</v>
      </c>
      <c r="I15" s="70"/>
      <c r="J15" s="80" t="s">
        <v>184</v>
      </c>
      <c r="K15" s="80" t="s">
        <v>184</v>
      </c>
      <c r="L15" s="80" t="s">
        <v>184</v>
      </c>
      <c r="M15" s="80" t="s">
        <v>184</v>
      </c>
      <c r="N15" s="80" t="s">
        <v>184</v>
      </c>
      <c r="O15" s="80" t="s">
        <v>184</v>
      </c>
    </row>
    <row r="16" s="63" customFormat="1" ht="14.25" spans="1:15">
      <c r="A16" s="85" t="s">
        <v>195</v>
      </c>
      <c r="D16" s="86"/>
      <c r="E16" s="86"/>
      <c r="F16" s="86"/>
      <c r="G16" s="86"/>
      <c r="H16" s="86"/>
      <c r="I16" s="86"/>
      <c r="J16" s="87"/>
      <c r="K16" s="87"/>
      <c r="L16" s="86"/>
      <c r="M16" s="86"/>
      <c r="N16" s="86"/>
      <c r="O16" s="86"/>
    </row>
    <row r="17" s="63" customFormat="1" ht="14.25" spans="1:15">
      <c r="A17" s="63" t="s">
        <v>196</v>
      </c>
      <c r="D17" s="86"/>
      <c r="E17" s="86"/>
      <c r="F17" s="86"/>
      <c r="G17" s="86"/>
      <c r="H17" s="86"/>
      <c r="I17" s="86"/>
      <c r="J17" s="87"/>
      <c r="K17" s="87"/>
      <c r="L17" s="86"/>
      <c r="M17" s="86"/>
      <c r="N17" s="86"/>
      <c r="O17" s="86"/>
    </row>
    <row r="18" s="63" customFormat="1" ht="14.25" spans="1:15">
      <c r="A18" s="86"/>
      <c r="B18" s="86"/>
      <c r="C18" s="86"/>
      <c r="D18" s="86"/>
      <c r="E18" s="86"/>
      <c r="F18" s="86"/>
      <c r="G18" s="86"/>
      <c r="H18" s="86"/>
      <c r="I18" s="86"/>
      <c r="J18" s="88" t="s">
        <v>234</v>
      </c>
      <c r="K18" s="88"/>
      <c r="L18" s="85" t="s">
        <v>198</v>
      </c>
      <c r="M18" s="85"/>
      <c r="N18" s="85" t="s">
        <v>199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N18"/>
  <sheetViews>
    <sheetView zoomScale="80" zoomScaleNormal="80" workbookViewId="0">
      <selection activeCell="H21" sqref="H2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9"/>
      <c r="F2" s="68" t="s">
        <v>151</v>
      </c>
      <c r="G2" s="68"/>
      <c r="H2" s="68"/>
      <c r="I2" s="70"/>
      <c r="J2" s="71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</row>
    <row r="4" s="63" customFormat="1" ht="19.5" customHeight="1" spans="1:14">
      <c r="A4" s="72"/>
      <c r="B4" s="74" t="s">
        <v>155</v>
      </c>
      <c r="C4" s="75" t="s">
        <v>156</v>
      </c>
      <c r="D4" s="75" t="s">
        <v>157</v>
      </c>
      <c r="E4" s="75" t="s">
        <v>158</v>
      </c>
      <c r="F4" s="75" t="s">
        <v>159</v>
      </c>
      <c r="G4" s="75" t="s">
        <v>160</v>
      </c>
      <c r="H4" s="75" t="s">
        <v>161</v>
      </c>
      <c r="I4" s="70"/>
      <c r="J4" s="72" t="s">
        <v>235</v>
      </c>
      <c r="K4" s="72" t="s">
        <v>162</v>
      </c>
      <c r="L4" s="72" t="s">
        <v>162</v>
      </c>
      <c r="M4" s="72" t="s">
        <v>236</v>
      </c>
      <c r="N4" s="72" t="s">
        <v>237</v>
      </c>
    </row>
    <row r="5" s="63" customFormat="1" ht="19.5" customHeight="1" spans="1:14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0"/>
      <c r="J5" s="76" t="s">
        <v>170</v>
      </c>
      <c r="K5" s="76" t="s">
        <v>170</v>
      </c>
      <c r="L5" s="76" t="s">
        <v>170</v>
      </c>
      <c r="M5" s="76" t="s">
        <v>170</v>
      </c>
      <c r="N5" s="76" t="s">
        <v>170</v>
      </c>
    </row>
    <row r="6" s="63" customFormat="1" ht="19.5" customHeight="1" spans="1:14">
      <c r="A6" s="77" t="s">
        <v>171</v>
      </c>
      <c r="B6" s="78">
        <f>C6-1</f>
        <v>65</v>
      </c>
      <c r="C6" s="78">
        <f>D6-2</f>
        <v>66</v>
      </c>
      <c r="D6" s="78">
        <v>68</v>
      </c>
      <c r="E6" s="78">
        <f>D6+2</f>
        <v>70</v>
      </c>
      <c r="F6" s="78">
        <f>E6+2</f>
        <v>72</v>
      </c>
      <c r="G6" s="78">
        <f>F6+1</f>
        <v>73</v>
      </c>
      <c r="H6" s="78">
        <f>G6+1</f>
        <v>74</v>
      </c>
      <c r="I6" s="70"/>
      <c r="J6" s="79" t="s">
        <v>238</v>
      </c>
      <c r="K6" s="79" t="s">
        <v>239</v>
      </c>
      <c r="L6" s="79" t="s">
        <v>172</v>
      </c>
      <c r="M6" s="79" t="s">
        <v>172</v>
      </c>
      <c r="N6" s="79" t="s">
        <v>172</v>
      </c>
    </row>
    <row r="7" s="63" customFormat="1" ht="19.5" customHeight="1" spans="1:14">
      <c r="A7" s="75" t="s">
        <v>175</v>
      </c>
      <c r="B7" s="78">
        <f>C7-4</f>
        <v>100</v>
      </c>
      <c r="C7" s="78">
        <f>D7-4</f>
        <v>104</v>
      </c>
      <c r="D7" s="78">
        <v>108</v>
      </c>
      <c r="E7" s="78">
        <f>D7+4</f>
        <v>112</v>
      </c>
      <c r="F7" s="78">
        <f>E7+4</f>
        <v>116</v>
      </c>
      <c r="G7" s="78">
        <f>F7+6</f>
        <v>122</v>
      </c>
      <c r="H7" s="78">
        <f>G7+6</f>
        <v>128</v>
      </c>
      <c r="I7" s="70"/>
      <c r="J7" s="79" t="s">
        <v>238</v>
      </c>
      <c r="K7" s="79" t="s">
        <v>240</v>
      </c>
      <c r="L7" s="79" t="s">
        <v>176</v>
      </c>
      <c r="M7" s="79" t="s">
        <v>241</v>
      </c>
      <c r="N7" s="79" t="s">
        <v>238</v>
      </c>
    </row>
    <row r="8" s="63" customFormat="1" ht="19.5" customHeight="1" spans="1:14">
      <c r="A8" s="75" t="s">
        <v>178</v>
      </c>
      <c r="B8" s="78">
        <f>C8-4</f>
        <v>98</v>
      </c>
      <c r="C8" s="78">
        <f>D8-4</f>
        <v>102</v>
      </c>
      <c r="D8" s="78" t="s">
        <v>179</v>
      </c>
      <c r="E8" s="78">
        <f>D8+4</f>
        <v>110</v>
      </c>
      <c r="F8" s="78">
        <f>E8+5</f>
        <v>115</v>
      </c>
      <c r="G8" s="78">
        <f>F8+6</f>
        <v>121</v>
      </c>
      <c r="H8" s="78">
        <f>G8+7</f>
        <v>128</v>
      </c>
      <c r="I8" s="70"/>
      <c r="J8" s="79" t="s">
        <v>184</v>
      </c>
      <c r="K8" s="79" t="s">
        <v>180</v>
      </c>
      <c r="L8" s="79" t="s">
        <v>180</v>
      </c>
      <c r="M8" s="79" t="s">
        <v>242</v>
      </c>
      <c r="N8" s="79" t="s">
        <v>176</v>
      </c>
    </row>
    <row r="9" s="63" customFormat="1" ht="19.5" customHeight="1" spans="1:14">
      <c r="A9" s="75" t="s">
        <v>182</v>
      </c>
      <c r="B9" s="78">
        <f>C9-1.2</f>
        <v>43.1</v>
      </c>
      <c r="C9" s="78">
        <f>D9-1.2</f>
        <v>44.3</v>
      </c>
      <c r="D9" s="78" t="s">
        <v>183</v>
      </c>
      <c r="E9" s="78">
        <f>D9+1.2</f>
        <v>46.7</v>
      </c>
      <c r="F9" s="78">
        <f>E9+1.2</f>
        <v>47.9</v>
      </c>
      <c r="G9" s="78">
        <f>F9+1.4</f>
        <v>49.3</v>
      </c>
      <c r="H9" s="78">
        <f>G9+1.4</f>
        <v>50.7</v>
      </c>
      <c r="I9" s="70"/>
      <c r="J9" s="79" t="s">
        <v>176</v>
      </c>
      <c r="K9" s="79" t="s">
        <v>231</v>
      </c>
      <c r="L9" s="79" t="s">
        <v>184</v>
      </c>
      <c r="M9" s="79" t="s">
        <v>184</v>
      </c>
      <c r="N9" s="79" t="s">
        <v>176</v>
      </c>
    </row>
    <row r="10" s="63" customFormat="1" ht="19.5" customHeight="1" spans="1:14">
      <c r="A10" s="75" t="s">
        <v>185</v>
      </c>
      <c r="B10" s="78">
        <v>20.5</v>
      </c>
      <c r="C10" s="78">
        <v>21</v>
      </c>
      <c r="D10" s="78">
        <v>21.5</v>
      </c>
      <c r="E10" s="78">
        <v>22</v>
      </c>
      <c r="F10" s="78">
        <v>22.5</v>
      </c>
      <c r="G10" s="78">
        <v>23</v>
      </c>
      <c r="H10" s="78">
        <v>23.5</v>
      </c>
      <c r="I10" s="70"/>
      <c r="J10" s="79" t="s">
        <v>243</v>
      </c>
      <c r="K10" s="79" t="s">
        <v>184</v>
      </c>
      <c r="L10" s="79" t="s">
        <v>184</v>
      </c>
      <c r="M10" s="79" t="s">
        <v>231</v>
      </c>
      <c r="N10" s="79" t="s">
        <v>231</v>
      </c>
    </row>
    <row r="11" s="63" customFormat="1" ht="19.5" customHeight="1" spans="1:14">
      <c r="A11" s="75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8">
        <f>G11+0.95</f>
        <v>22.8</v>
      </c>
      <c r="I11" s="70"/>
      <c r="J11" s="80" t="s">
        <v>184</v>
      </c>
      <c r="K11" s="80" t="s">
        <v>231</v>
      </c>
      <c r="L11" s="80" t="s">
        <v>189</v>
      </c>
      <c r="M11" s="80" t="s">
        <v>184</v>
      </c>
      <c r="N11" s="80" t="s">
        <v>189</v>
      </c>
    </row>
    <row r="12" s="63" customFormat="1" ht="19.5" customHeight="1" spans="1:14">
      <c r="A12" s="81" t="s">
        <v>190</v>
      </c>
      <c r="B12" s="82">
        <f>C12-0.4</f>
        <v>17.2</v>
      </c>
      <c r="C12" s="82">
        <f>D12-0.4</f>
        <v>17.6</v>
      </c>
      <c r="D12" s="82">
        <v>18</v>
      </c>
      <c r="E12" s="82">
        <f>D12+0.4</f>
        <v>18.4</v>
      </c>
      <c r="F12" s="82">
        <f>E12+0.4</f>
        <v>18.8</v>
      </c>
      <c r="G12" s="82">
        <f>F12+0.6</f>
        <v>19.4</v>
      </c>
      <c r="H12" s="82">
        <f>G12+0.6</f>
        <v>20</v>
      </c>
      <c r="I12" s="70"/>
      <c r="J12" s="80" t="s">
        <v>184</v>
      </c>
      <c r="K12" s="80" t="s">
        <v>231</v>
      </c>
      <c r="L12" s="80" t="s">
        <v>184</v>
      </c>
      <c r="M12" s="80" t="s">
        <v>184</v>
      </c>
      <c r="N12" s="80" t="s">
        <v>184</v>
      </c>
    </row>
    <row r="13" s="63" customFormat="1" ht="19.5" customHeight="1" spans="1:14">
      <c r="A13" s="83" t="s">
        <v>191</v>
      </c>
      <c r="B13" s="84">
        <f>C13-0.4</f>
        <v>18.7</v>
      </c>
      <c r="C13" s="84">
        <f>D13-0.4</f>
        <v>19.1</v>
      </c>
      <c r="D13" s="84">
        <v>19.5</v>
      </c>
      <c r="E13" s="84">
        <f>D13+0.4</f>
        <v>19.9</v>
      </c>
      <c r="F13" s="84">
        <f>E13+0.4</f>
        <v>20.3</v>
      </c>
      <c r="G13" s="84">
        <f>F13+0.6</f>
        <v>20.9</v>
      </c>
      <c r="H13" s="84">
        <f>G13+0.6</f>
        <v>21.5</v>
      </c>
      <c r="I13" s="70"/>
      <c r="J13" s="80" t="s">
        <v>189</v>
      </c>
      <c r="K13" s="80" t="s">
        <v>184</v>
      </c>
      <c r="L13" s="80" t="s">
        <v>184</v>
      </c>
      <c r="M13" s="80" t="s">
        <v>184</v>
      </c>
      <c r="N13" s="80" t="s">
        <v>189</v>
      </c>
    </row>
    <row r="14" s="63" customFormat="1" ht="19.5" customHeight="1" spans="1:14">
      <c r="A14" s="83" t="s">
        <v>193</v>
      </c>
      <c r="B14" s="84">
        <f>C14-0.2</f>
        <v>10.6</v>
      </c>
      <c r="C14" s="84">
        <f>D14-0.2</f>
        <v>10.8</v>
      </c>
      <c r="D14" s="84">
        <v>11</v>
      </c>
      <c r="E14" s="84">
        <f>D14+0.2</f>
        <v>11.2</v>
      </c>
      <c r="F14" s="84">
        <f>E14+0.2</f>
        <v>11.4</v>
      </c>
      <c r="G14" s="84">
        <f>F14+0.25</f>
        <v>11.65</v>
      </c>
      <c r="H14" s="84">
        <f>G14+0.25</f>
        <v>11.9</v>
      </c>
      <c r="I14" s="70"/>
      <c r="J14" s="80" t="s">
        <v>184</v>
      </c>
      <c r="K14" s="80" t="s">
        <v>184</v>
      </c>
      <c r="L14" s="80" t="s">
        <v>184</v>
      </c>
      <c r="M14" s="80" t="s">
        <v>184</v>
      </c>
      <c r="N14" s="80" t="s">
        <v>184</v>
      </c>
    </row>
    <row r="15" s="63" customFormat="1" ht="19.5" customHeight="1" spans="1:14">
      <c r="A15" s="75" t="s">
        <v>194</v>
      </c>
      <c r="B15" s="84">
        <f>C15</f>
        <v>1.5</v>
      </c>
      <c r="C15" s="84">
        <f>D15</f>
        <v>1.5</v>
      </c>
      <c r="D15" s="84">
        <v>1.5</v>
      </c>
      <c r="E15" s="84">
        <f t="shared" ref="E15:H15" si="0">D15</f>
        <v>1.5</v>
      </c>
      <c r="F15" s="84">
        <f t="shared" si="0"/>
        <v>1.5</v>
      </c>
      <c r="G15" s="84">
        <f t="shared" si="0"/>
        <v>1.5</v>
      </c>
      <c r="H15" s="84">
        <f t="shared" si="0"/>
        <v>1.5</v>
      </c>
      <c r="I15" s="70"/>
      <c r="J15" s="80" t="s">
        <v>184</v>
      </c>
      <c r="K15" s="80" t="s">
        <v>184</v>
      </c>
      <c r="L15" s="80" t="s">
        <v>184</v>
      </c>
      <c r="M15" s="80" t="s">
        <v>184</v>
      </c>
      <c r="N15" s="80" t="s">
        <v>184</v>
      </c>
    </row>
    <row r="16" s="63" customFormat="1" ht="14.25" spans="1:14">
      <c r="A16" s="85" t="s">
        <v>195</v>
      </c>
      <c r="D16" s="86"/>
      <c r="E16" s="86"/>
      <c r="F16" s="86"/>
      <c r="G16" s="86"/>
      <c r="H16" s="86"/>
      <c r="I16" s="86"/>
      <c r="J16" s="87"/>
      <c r="K16" s="87"/>
      <c r="L16" s="86"/>
      <c r="M16" s="86"/>
      <c r="N16" s="86"/>
    </row>
    <row r="17" s="63" customFormat="1" ht="14.25" spans="1:14">
      <c r="A17" s="63" t="s">
        <v>196</v>
      </c>
      <c r="D17" s="86"/>
      <c r="E17" s="86"/>
      <c r="F17" s="86"/>
      <c r="G17" s="86"/>
      <c r="H17" s="86"/>
      <c r="I17" s="86"/>
      <c r="J17" s="87"/>
      <c r="K17" s="87"/>
      <c r="L17" s="86"/>
      <c r="M17" s="86"/>
      <c r="N17" s="86"/>
    </row>
    <row r="18" s="63" customFormat="1" ht="14.25" spans="1:14">
      <c r="A18" s="86"/>
      <c r="B18" s="86"/>
      <c r="C18" s="86"/>
      <c r="D18" s="86"/>
      <c r="E18" s="86"/>
      <c r="F18" s="86"/>
      <c r="G18" s="86"/>
      <c r="H18" s="86"/>
      <c r="I18" s="86"/>
      <c r="J18" s="88" t="s">
        <v>234</v>
      </c>
      <c r="K18" s="88"/>
      <c r="L18" s="85" t="s">
        <v>198</v>
      </c>
      <c r="M18" s="85"/>
      <c r="N18" s="85" t="s">
        <v>199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workbookViewId="0">
      <selection activeCell="A21" sqref="A21:K21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8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244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54</v>
      </c>
      <c r="C2" s="92"/>
      <c r="D2" s="93" t="s">
        <v>61</v>
      </c>
      <c r="E2" s="94" t="s">
        <v>62</v>
      </c>
      <c r="F2" s="95" t="s">
        <v>245</v>
      </c>
      <c r="G2" s="96" t="s">
        <v>68</v>
      </c>
      <c r="H2" s="97"/>
      <c r="I2" s="98" t="s">
        <v>57</v>
      </c>
      <c r="J2" s="99" t="s">
        <v>56</v>
      </c>
      <c r="K2" s="178"/>
    </row>
    <row r="3" spans="1:11">
      <c r="A3" s="101" t="s">
        <v>74</v>
      </c>
      <c r="B3" s="102" t="s">
        <v>75</v>
      </c>
      <c r="C3" s="102"/>
      <c r="D3" s="103" t="s">
        <v>246</v>
      </c>
      <c r="E3" s="104">
        <v>46082</v>
      </c>
      <c r="F3" s="105"/>
      <c r="G3" s="105"/>
      <c r="H3" s="106" t="s">
        <v>247</v>
      </c>
      <c r="I3" s="106"/>
      <c r="J3" s="106"/>
      <c r="K3" s="107"/>
    </row>
    <row r="4" spans="1:11">
      <c r="A4" s="108" t="s">
        <v>71</v>
      </c>
      <c r="B4" s="109">
        <v>2</v>
      </c>
      <c r="C4" s="109">
        <v>6</v>
      </c>
      <c r="D4" s="110" t="s">
        <v>248</v>
      </c>
      <c r="E4" s="105" t="s">
        <v>249</v>
      </c>
      <c r="F4" s="105"/>
      <c r="G4" s="105"/>
      <c r="H4" s="110" t="s">
        <v>250</v>
      </c>
      <c r="I4" s="110"/>
      <c r="J4" s="111" t="s">
        <v>65</v>
      </c>
      <c r="K4" s="112" t="s">
        <v>66</v>
      </c>
    </row>
    <row r="5" spans="1:11">
      <c r="A5" s="108" t="s">
        <v>251</v>
      </c>
      <c r="B5" s="102" t="s">
        <v>252</v>
      </c>
      <c r="C5" s="102"/>
      <c r="D5" s="103" t="s">
        <v>253</v>
      </c>
      <c r="E5" s="103" t="s">
        <v>254</v>
      </c>
      <c r="F5" s="103" t="s">
        <v>255</v>
      </c>
      <c r="G5" s="103" t="s">
        <v>249</v>
      </c>
      <c r="H5" s="110" t="s">
        <v>256</v>
      </c>
      <c r="I5" s="110"/>
      <c r="J5" s="111" t="s">
        <v>65</v>
      </c>
      <c r="K5" s="112" t="s">
        <v>66</v>
      </c>
    </row>
    <row r="6" ht="15" spans="1:11">
      <c r="A6" s="113" t="s">
        <v>257</v>
      </c>
      <c r="B6" s="114" t="s">
        <v>258</v>
      </c>
      <c r="C6" s="114"/>
      <c r="D6" s="115" t="s">
        <v>259</v>
      </c>
      <c r="E6" s="116"/>
      <c r="F6" s="171">
        <v>976</v>
      </c>
      <c r="G6" s="115"/>
      <c r="H6" s="118" t="s">
        <v>260</v>
      </c>
      <c r="I6" s="118"/>
      <c r="J6" s="119" t="s">
        <v>65</v>
      </c>
      <c r="K6" s="120" t="s">
        <v>66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261</v>
      </c>
      <c r="B8" s="95" t="s">
        <v>262</v>
      </c>
      <c r="C8" s="95" t="s">
        <v>263</v>
      </c>
      <c r="D8" s="95" t="s">
        <v>264</v>
      </c>
      <c r="E8" s="95" t="s">
        <v>265</v>
      </c>
      <c r="F8" s="95" t="s">
        <v>266</v>
      </c>
      <c r="G8" s="125" t="s">
        <v>267</v>
      </c>
      <c r="H8" s="126"/>
      <c r="I8" s="126"/>
      <c r="J8" s="126"/>
      <c r="K8" s="127"/>
    </row>
    <row r="9" spans="1:11">
      <c r="A9" s="108" t="s">
        <v>268</v>
      </c>
      <c r="B9" s="110"/>
      <c r="C9" s="111" t="s">
        <v>65</v>
      </c>
      <c r="D9" s="111" t="s">
        <v>66</v>
      </c>
      <c r="E9" s="103" t="s">
        <v>269</v>
      </c>
      <c r="F9" s="128" t="s">
        <v>270</v>
      </c>
      <c r="G9" s="129" t="s">
        <v>271</v>
      </c>
      <c r="H9" s="158"/>
      <c r="I9" s="158"/>
      <c r="J9" s="158"/>
      <c r="K9" s="159"/>
    </row>
    <row r="10" spans="1:11">
      <c r="A10" s="108" t="s">
        <v>272</v>
      </c>
      <c r="B10" s="110"/>
      <c r="C10" s="111" t="s">
        <v>65</v>
      </c>
      <c r="D10" s="111" t="s">
        <v>66</v>
      </c>
      <c r="E10" s="103" t="s">
        <v>273</v>
      </c>
      <c r="F10" s="128" t="s">
        <v>271</v>
      </c>
      <c r="G10" s="129" t="s">
        <v>274</v>
      </c>
      <c r="H10" s="158"/>
      <c r="I10" s="158"/>
      <c r="J10" s="158"/>
      <c r="K10" s="159"/>
    </row>
    <row r="11" spans="1:11">
      <c r="A11" s="132" t="s">
        <v>208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1">
      <c r="A12" s="101" t="s">
        <v>89</v>
      </c>
      <c r="B12" s="111" t="s">
        <v>85</v>
      </c>
      <c r="C12" s="111" t="s">
        <v>86</v>
      </c>
      <c r="D12" s="128"/>
      <c r="E12" s="103" t="s">
        <v>87</v>
      </c>
      <c r="F12" s="111" t="s">
        <v>85</v>
      </c>
      <c r="G12" s="111" t="s">
        <v>86</v>
      </c>
      <c r="H12" s="111"/>
      <c r="I12" s="103" t="s">
        <v>275</v>
      </c>
      <c r="J12" s="111" t="s">
        <v>85</v>
      </c>
      <c r="K12" s="112" t="s">
        <v>86</v>
      </c>
    </row>
    <row r="13" spans="1:11">
      <c r="A13" s="101" t="s">
        <v>92</v>
      </c>
      <c r="B13" s="111" t="s">
        <v>85</v>
      </c>
      <c r="C13" s="111" t="s">
        <v>86</v>
      </c>
      <c r="D13" s="128"/>
      <c r="E13" s="103" t="s">
        <v>97</v>
      </c>
      <c r="F13" s="111" t="s">
        <v>85</v>
      </c>
      <c r="G13" s="111" t="s">
        <v>86</v>
      </c>
      <c r="H13" s="111"/>
      <c r="I13" s="103" t="s">
        <v>276</v>
      </c>
      <c r="J13" s="111" t="s">
        <v>85</v>
      </c>
      <c r="K13" s="112" t="s">
        <v>86</v>
      </c>
    </row>
    <row r="14" ht="15" spans="1:11">
      <c r="A14" s="113" t="s">
        <v>277</v>
      </c>
      <c r="B14" s="119" t="s">
        <v>85</v>
      </c>
      <c r="C14" s="119" t="s">
        <v>86</v>
      </c>
      <c r="D14" s="116"/>
      <c r="E14" s="115" t="s">
        <v>278</v>
      </c>
      <c r="F14" s="119" t="s">
        <v>85</v>
      </c>
      <c r="G14" s="119" t="s">
        <v>86</v>
      </c>
      <c r="H14" s="119"/>
      <c r="I14" s="115" t="s">
        <v>279</v>
      </c>
      <c r="J14" s="119" t="s">
        <v>85</v>
      </c>
      <c r="K14" s="120" t="s">
        <v>86</v>
      </c>
    </row>
    <row r="15" ht="15" spans="1:11">
      <c r="A15" s="121" t="s">
        <v>195</v>
      </c>
      <c r="B15" s="135" t="s">
        <v>271</v>
      </c>
      <c r="C15" s="136"/>
      <c r="D15" s="122"/>
      <c r="E15" s="121"/>
      <c r="F15" s="136"/>
      <c r="G15" s="136"/>
      <c r="H15" s="136"/>
      <c r="I15" s="121"/>
      <c r="J15" s="136"/>
      <c r="K15" s="136"/>
    </row>
    <row r="16" s="176" customFormat="1" spans="1:11">
      <c r="A16" s="91" t="s">
        <v>280</v>
      </c>
      <c r="B16" s="98"/>
      <c r="C16" s="98"/>
      <c r="D16" s="98"/>
      <c r="E16" s="98"/>
      <c r="F16" s="98"/>
      <c r="G16" s="98"/>
      <c r="H16" s="98"/>
      <c r="I16" s="98"/>
      <c r="J16" s="98"/>
      <c r="K16" s="137"/>
    </row>
    <row r="17" spans="1:11">
      <c r="A17" s="108" t="s">
        <v>281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38"/>
    </row>
    <row r="18" spans="1:11">
      <c r="A18" s="108" t="s">
        <v>282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38"/>
    </row>
    <row r="19" spans="1:11">
      <c r="A19" s="139" t="s">
        <v>283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1"/>
    </row>
    <row r="20" spans="1:11">
      <c r="A20" s="142"/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08" t="s">
        <v>124</v>
      </c>
      <c r="B24" s="110"/>
      <c r="C24" s="111" t="s">
        <v>65</v>
      </c>
      <c r="D24" s="111" t="s">
        <v>66</v>
      </c>
      <c r="E24" s="106"/>
      <c r="F24" s="106"/>
      <c r="G24" s="106"/>
      <c r="H24" s="106"/>
      <c r="I24" s="106"/>
      <c r="J24" s="106"/>
      <c r="K24" s="107"/>
    </row>
    <row r="25" ht="15" spans="1:11">
      <c r="A25" s="146" t="s">
        <v>284</v>
      </c>
      <c r="B25" s="147" t="s">
        <v>271</v>
      </c>
      <c r="C25" s="179"/>
      <c r="D25" s="179"/>
      <c r="E25" s="179"/>
      <c r="F25" s="179"/>
      <c r="G25" s="179"/>
      <c r="H25" s="179"/>
      <c r="I25" s="179"/>
      <c r="J25" s="179"/>
      <c r="K25" s="180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285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>
      <c r="A28" s="151" t="s">
        <v>286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287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218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3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3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ht="23" customHeight="1" spans="1:13">
      <c r="A35" s="160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ht="23" customHeight="1" spans="1:13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ht="18.75" customHeight="1" spans="1:13">
      <c r="A37" s="164" t="s">
        <v>288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="177" customFormat="1" ht="18.75" customHeight="1" spans="1:13">
      <c r="A38" s="108" t="s">
        <v>289</v>
      </c>
      <c r="B38" s="110"/>
      <c r="C38" s="110"/>
      <c r="D38" s="106" t="s">
        <v>290</v>
      </c>
      <c r="E38" s="106"/>
      <c r="F38" s="167" t="s">
        <v>291</v>
      </c>
      <c r="G38" s="168"/>
      <c r="H38" s="110" t="s">
        <v>292</v>
      </c>
      <c r="I38" s="110"/>
      <c r="J38" s="110" t="s">
        <v>293</v>
      </c>
      <c r="K38" s="138"/>
    </row>
    <row r="39" ht="18.75" customHeight="1" spans="1:13">
      <c r="A39" s="108" t="s">
        <v>195</v>
      </c>
      <c r="B39" s="169" t="s">
        <v>294</v>
      </c>
      <c r="C39" s="169"/>
      <c r="D39" s="169"/>
      <c r="E39" s="169"/>
      <c r="F39" s="169"/>
      <c r="G39" s="169"/>
      <c r="H39" s="169"/>
      <c r="I39" s="169"/>
      <c r="J39" s="169"/>
      <c r="K39" s="170"/>
      <c r="M39" s="177"/>
    </row>
    <row r="40" ht="31" customHeight="1" spans="1:13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38"/>
    </row>
    <row r="41" ht="18.75" customHeight="1" spans="1:13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38"/>
    </row>
    <row r="42" ht="32" customHeight="1" spans="1:13">
      <c r="A42" s="113" t="s">
        <v>140</v>
      </c>
      <c r="B42" s="171" t="s">
        <v>295</v>
      </c>
      <c r="C42" s="171"/>
      <c r="D42" s="115" t="s">
        <v>296</v>
      </c>
      <c r="E42" s="172" t="s">
        <v>297</v>
      </c>
      <c r="F42" s="115" t="s">
        <v>144</v>
      </c>
      <c r="G42" s="173">
        <v>46046</v>
      </c>
      <c r="H42" s="174" t="s">
        <v>145</v>
      </c>
      <c r="I42" s="174"/>
      <c r="J42" s="171" t="s">
        <v>146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193040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166666666666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</cols>
  <sheetData>
    <row r="1" ht="26.25" spans="1:11">
      <c r="A1" s="90" t="s">
        <v>244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298</v>
      </c>
      <c r="C2" s="92"/>
      <c r="D2" s="93" t="s">
        <v>61</v>
      </c>
      <c r="E2" s="94" t="s">
        <v>299</v>
      </c>
      <c r="F2" s="95" t="s">
        <v>245</v>
      </c>
      <c r="G2" s="96" t="s">
        <v>68</v>
      </c>
      <c r="H2" s="97"/>
      <c r="I2" s="98" t="s">
        <v>57</v>
      </c>
      <c r="J2" s="99" t="s">
        <v>300</v>
      </c>
      <c r="K2" s="100"/>
    </row>
    <row r="3" spans="1:11">
      <c r="A3" s="101" t="s">
        <v>74</v>
      </c>
      <c r="B3" s="102">
        <v>11684</v>
      </c>
      <c r="C3" s="102"/>
      <c r="D3" s="103" t="s">
        <v>246</v>
      </c>
      <c r="E3" s="104">
        <v>45721</v>
      </c>
      <c r="F3" s="105"/>
      <c r="G3" s="105"/>
      <c r="H3" s="106" t="s">
        <v>247</v>
      </c>
      <c r="I3" s="106"/>
      <c r="J3" s="106"/>
      <c r="K3" s="107"/>
    </row>
    <row r="4" spans="1:11">
      <c r="A4" s="108" t="s">
        <v>71</v>
      </c>
      <c r="B4" s="109">
        <v>4</v>
      </c>
      <c r="C4" s="109">
        <v>6</v>
      </c>
      <c r="D4" s="110" t="s">
        <v>248</v>
      </c>
      <c r="E4" s="105" t="s">
        <v>253</v>
      </c>
      <c r="F4" s="105"/>
      <c r="G4" s="105"/>
      <c r="H4" s="110" t="s">
        <v>250</v>
      </c>
      <c r="I4" s="110"/>
      <c r="J4" s="111" t="s">
        <v>65</v>
      </c>
      <c r="K4" s="112" t="s">
        <v>66</v>
      </c>
    </row>
    <row r="5" spans="1:11">
      <c r="A5" s="108" t="s">
        <v>251</v>
      </c>
      <c r="B5" s="102" t="s">
        <v>301</v>
      </c>
      <c r="C5" s="102"/>
      <c r="D5" s="103" t="s">
        <v>253</v>
      </c>
      <c r="E5" s="103" t="s">
        <v>254</v>
      </c>
      <c r="F5" s="103" t="s">
        <v>255</v>
      </c>
      <c r="G5" s="103" t="s">
        <v>249</v>
      </c>
      <c r="H5" s="110" t="s">
        <v>256</v>
      </c>
      <c r="I5" s="110"/>
      <c r="J5" s="111" t="s">
        <v>65</v>
      </c>
      <c r="K5" s="112" t="s">
        <v>66</v>
      </c>
    </row>
    <row r="6" ht="15" spans="1:11">
      <c r="A6" s="113" t="s">
        <v>257</v>
      </c>
      <c r="B6" s="114">
        <v>315</v>
      </c>
      <c r="C6" s="114"/>
      <c r="D6" s="115" t="s">
        <v>259</v>
      </c>
      <c r="E6" s="116"/>
      <c r="F6" s="117">
        <v>11684</v>
      </c>
      <c r="G6" s="115"/>
      <c r="H6" s="118" t="s">
        <v>260</v>
      </c>
      <c r="I6" s="118"/>
      <c r="J6" s="119" t="s">
        <v>65</v>
      </c>
      <c r="K6" s="120" t="s">
        <v>66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261</v>
      </c>
      <c r="B8" s="95" t="s">
        <v>262</v>
      </c>
      <c r="C8" s="95" t="s">
        <v>263</v>
      </c>
      <c r="D8" s="95" t="s">
        <v>264</v>
      </c>
      <c r="E8" s="95" t="s">
        <v>265</v>
      </c>
      <c r="F8" s="95" t="s">
        <v>266</v>
      </c>
      <c r="G8" s="125" t="s">
        <v>302</v>
      </c>
      <c r="H8" s="126"/>
      <c r="I8" s="126"/>
      <c r="J8" s="126"/>
      <c r="K8" s="127"/>
    </row>
    <row r="9" spans="1:11">
      <c r="A9" s="108" t="s">
        <v>268</v>
      </c>
      <c r="B9" s="110"/>
      <c r="C9" s="111" t="s">
        <v>65</v>
      </c>
      <c r="D9" s="111" t="s">
        <v>66</v>
      </c>
      <c r="E9" s="103" t="s">
        <v>269</v>
      </c>
      <c r="F9" s="128" t="s">
        <v>270</v>
      </c>
      <c r="G9" s="129" t="s">
        <v>271</v>
      </c>
      <c r="H9" s="130"/>
      <c r="I9" s="130"/>
      <c r="J9" s="130"/>
      <c r="K9" s="131"/>
    </row>
    <row r="10" spans="1:11">
      <c r="A10" s="108" t="s">
        <v>272</v>
      </c>
      <c r="B10" s="110"/>
      <c r="C10" s="111" t="s">
        <v>65</v>
      </c>
      <c r="D10" s="111" t="s">
        <v>66</v>
      </c>
      <c r="E10" s="103" t="s">
        <v>273</v>
      </c>
      <c r="F10" s="128" t="s">
        <v>271</v>
      </c>
      <c r="G10" s="129" t="s">
        <v>274</v>
      </c>
      <c r="H10" s="130"/>
      <c r="I10" s="130"/>
      <c r="J10" s="130"/>
      <c r="K10" s="131"/>
    </row>
    <row r="11" spans="1:11">
      <c r="A11" s="132" t="s">
        <v>208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1">
      <c r="A12" s="101" t="s">
        <v>89</v>
      </c>
      <c r="B12" s="111" t="s">
        <v>85</v>
      </c>
      <c r="C12" s="111" t="s">
        <v>86</v>
      </c>
      <c r="D12" s="128"/>
      <c r="E12" s="103" t="s">
        <v>87</v>
      </c>
      <c r="F12" s="111" t="s">
        <v>85</v>
      </c>
      <c r="G12" s="111" t="s">
        <v>86</v>
      </c>
      <c r="H12" s="111"/>
      <c r="I12" s="103" t="s">
        <v>275</v>
      </c>
      <c r="J12" s="111" t="s">
        <v>85</v>
      </c>
      <c r="K12" s="112" t="s">
        <v>86</v>
      </c>
    </row>
    <row r="13" spans="1:11">
      <c r="A13" s="101" t="s">
        <v>92</v>
      </c>
      <c r="B13" s="111" t="s">
        <v>85</v>
      </c>
      <c r="C13" s="111" t="s">
        <v>86</v>
      </c>
      <c r="D13" s="128"/>
      <c r="E13" s="103" t="s">
        <v>97</v>
      </c>
      <c r="F13" s="111" t="s">
        <v>85</v>
      </c>
      <c r="G13" s="111" t="s">
        <v>86</v>
      </c>
      <c r="H13" s="111"/>
      <c r="I13" s="103" t="s">
        <v>276</v>
      </c>
      <c r="J13" s="111" t="s">
        <v>85</v>
      </c>
      <c r="K13" s="112" t="s">
        <v>86</v>
      </c>
    </row>
    <row r="14" ht="15" spans="1:11">
      <c r="A14" s="113" t="s">
        <v>277</v>
      </c>
      <c r="B14" s="119" t="s">
        <v>85</v>
      </c>
      <c r="C14" s="119" t="s">
        <v>86</v>
      </c>
      <c r="D14" s="116"/>
      <c r="E14" s="115" t="s">
        <v>278</v>
      </c>
      <c r="F14" s="119" t="s">
        <v>85</v>
      </c>
      <c r="G14" s="119" t="s">
        <v>86</v>
      </c>
      <c r="H14" s="119"/>
      <c r="I14" s="115" t="s">
        <v>279</v>
      </c>
      <c r="J14" s="119" t="s">
        <v>85</v>
      </c>
      <c r="K14" s="120" t="s">
        <v>86</v>
      </c>
    </row>
    <row r="15" ht="15" spans="1:11">
      <c r="A15" s="121" t="s">
        <v>195</v>
      </c>
      <c r="B15" s="135" t="s">
        <v>271</v>
      </c>
      <c r="C15" s="136"/>
      <c r="D15" s="122"/>
      <c r="E15" s="121"/>
      <c r="F15" s="136"/>
      <c r="G15" s="136"/>
      <c r="H15" s="136"/>
      <c r="I15" s="121"/>
      <c r="J15" s="136"/>
      <c r="K15" s="136"/>
    </row>
    <row r="16" spans="1:11">
      <c r="A16" s="91" t="s">
        <v>280</v>
      </c>
      <c r="B16" s="98"/>
      <c r="C16" s="98"/>
      <c r="D16" s="98"/>
      <c r="E16" s="98"/>
      <c r="F16" s="98"/>
      <c r="G16" s="98"/>
      <c r="H16" s="98"/>
      <c r="I16" s="98"/>
      <c r="J16" s="98"/>
      <c r="K16" s="137"/>
    </row>
    <row r="17" spans="1:11">
      <c r="A17" s="108" t="s">
        <v>281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38"/>
    </row>
    <row r="18" spans="1:11">
      <c r="A18" s="108" t="s">
        <v>282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38"/>
    </row>
    <row r="19" spans="1:11">
      <c r="A19" s="139" t="s">
        <v>303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1"/>
    </row>
    <row r="20" spans="1:11">
      <c r="A20" s="142" t="s">
        <v>304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42" t="s">
        <v>305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42" t="s">
        <v>306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08" t="s">
        <v>124</v>
      </c>
      <c r="B24" s="110"/>
      <c r="C24" s="111" t="s">
        <v>65</v>
      </c>
      <c r="D24" s="111" t="s">
        <v>66</v>
      </c>
      <c r="E24" s="106"/>
      <c r="F24" s="106"/>
      <c r="G24" s="106"/>
      <c r="H24" s="106"/>
      <c r="I24" s="106"/>
      <c r="J24" s="106"/>
      <c r="K24" s="107"/>
    </row>
    <row r="25" ht="15" spans="1:11">
      <c r="A25" s="146" t="s">
        <v>284</v>
      </c>
      <c r="B25" s="147" t="s">
        <v>271</v>
      </c>
      <c r="C25" s="147"/>
      <c r="D25" s="147"/>
      <c r="E25" s="147"/>
      <c r="F25" s="147"/>
      <c r="G25" s="147"/>
      <c r="H25" s="147"/>
      <c r="I25" s="147"/>
      <c r="J25" s="147"/>
      <c r="K25" s="148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285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>
      <c r="A28" s="151" t="s">
        <v>307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1" t="s">
        <v>308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3"/>
    </row>
    <row r="30" spans="1:11">
      <c r="A30" s="151" t="s">
        <v>309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3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pans="1:11">
      <c r="A35" s="160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ht="15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1">
      <c r="A37" s="164" t="s">
        <v>288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>
      <c r="A38" s="108" t="s">
        <v>289</v>
      </c>
      <c r="B38" s="110"/>
      <c r="C38" s="110"/>
      <c r="D38" s="106" t="s">
        <v>290</v>
      </c>
      <c r="E38" s="106"/>
      <c r="F38" s="167" t="s">
        <v>291</v>
      </c>
      <c r="G38" s="168"/>
      <c r="H38" s="110" t="s">
        <v>292</v>
      </c>
      <c r="I38" s="110"/>
      <c r="J38" s="110" t="s">
        <v>293</v>
      </c>
      <c r="K38" s="138"/>
    </row>
    <row r="39" spans="1:11">
      <c r="A39" s="108" t="s">
        <v>195</v>
      </c>
      <c r="B39" s="169" t="s">
        <v>310</v>
      </c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38"/>
    </row>
    <row r="4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38"/>
    </row>
    <row r="42" ht="15" spans="1:11">
      <c r="A42" s="113" t="s">
        <v>140</v>
      </c>
      <c r="B42" s="171" t="s">
        <v>295</v>
      </c>
      <c r="C42" s="171"/>
      <c r="D42" s="115" t="s">
        <v>296</v>
      </c>
      <c r="E42" s="172" t="s">
        <v>311</v>
      </c>
      <c r="F42" s="115" t="s">
        <v>144</v>
      </c>
      <c r="G42" s="173">
        <v>45724</v>
      </c>
      <c r="H42" s="174" t="s">
        <v>145</v>
      </c>
      <c r="I42" s="174"/>
      <c r="J42" s="171" t="s">
        <v>311</v>
      </c>
      <c r="K42" s="17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2026-01-25T03:19:22Z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