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7" r:id="rId7"/>
    <sheet name="尾期1" sheetId="5" r:id="rId8"/>
    <sheet name="尾期2" sheetId="15" state="hidden" r:id="rId9"/>
    <sheet name="验货尺寸表" sheetId="6" r:id="rId10"/>
    <sheet name="验货尺寸表 (2)" sheetId="16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<sst xmlns="http://schemas.openxmlformats.org/spreadsheetml/2006/main" count="1361" uniqueCount="466">
  <si>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</si>
  <si>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</si>
  <si>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</si>
  <si>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</si>
  <si>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</si>
  <si>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</si>
  <si>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</si>
  <si>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</si>
  <si>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</si>
  <si>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</si>
  <si>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</si>
  <si>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</si>
  <si>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</si>
  <si>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</si>
  <si>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</si>
  <si>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</si>
  <si>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</si>
  <si>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</si>
  <si>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</si>
  <si>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</si>
  <si>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</si>
  <si>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</si>
  <si>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</si>
  <si>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</si>
  <si>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</si>
  <si>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</si>
  <si>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</si>
  <si>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</si>
  <si>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</si>
  <si>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</si>
  <si>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</si>
  <si>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</si>
  <si>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</si>
  <si>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</si>
  <si>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</si>
  <si>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</si>
  <si>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</si>
  <si>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</si>
  <si>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</si>
  <si>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</si>
  <si>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</si>
  <si>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</si>
  <si>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</si>
  <si>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</si>
  <si>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</si>
  <si>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</si>
  <si>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</si>
  <si>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</si>
  <si>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</si>
  <si>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</si>
  <si>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</si>
  <si>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</si>
  <si>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</si>
  <si>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</si>
  <si>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</si>
  <si>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</si>
  <si>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</si>
  <si>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</si>
  <si>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</si>
  <si>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</si>
  <si>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</si>
  <si>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</si>
  <si>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TAJJAO81241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</si>
  <si>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</si>
  <si>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</si>
  <si>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</si>
  <si>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</si>
  <si>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</si>
  <si>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</si>
  <si>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</si>
  <si>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</si>
  <si>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</si>
  <si>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</si>
  <si>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</si>
  <si>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</si>
  <si>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8574件</t>
  </si>
  <si>
    <t>包装预计完成日</t>
  </si>
  <si>
    <t>印花、刺绣确认样</t>
  </si>
  <si>
    <t>采购凭证编号：</t>
  </si>
  <si>
    <t>CGDD25110600025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</si>
  <si>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</si>
  <si>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</si>
  <si>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</si>
  <si>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</si>
  <si>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</si>
  <si>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</si>
  <si>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</si>
  <si>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</si>
  <si>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</si>
  <si>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</si>
  <si>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</si>
  <si>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</si>
  <si>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</si>
  <si>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</si>
  <si>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</si>
  <si>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</si>
  <si>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</si>
  <si>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</si>
  <si>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</si>
  <si>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</si>
  <si>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</si>
  <si>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</si>
  <si>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</si>
  <si>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</si>
  <si>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</si>
  <si>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</si>
  <si>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</si>
  <si>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</si>
  <si>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</si>
  <si>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</si>
  <si>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</si>
  <si>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</si>
  <si>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</si>
  <si>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</si>
  <si>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</si>
  <si>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</si>
  <si>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</si>
  <si>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</si>
  <si>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</si>
  <si>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苔藓绿DA9X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</si>
  <si>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</si>
  <si>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</si>
  <si>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白色XL码3件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</si>
  <si>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</si>
  <si>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</si>
  <si>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</si>
  <si>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</si>
  <si>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</si>
  <si>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</si>
  <si>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1.领形不圆顺，前领容位不均</t>
  </si>
  <si>
    <t>2.包后领人字带起皱，领阔尺寸偏小0.8CM-1CM</t>
  </si>
  <si>
    <t>3.上袖一边肩膊走后，一边肩膊走中，左右不对称</t>
  </si>
  <si>
    <t>4.冚袖口扭不平服</t>
  </si>
  <si>
    <t>5.脏污</t>
  </si>
  <si>
    <t>6.打枣线色不对，偏黑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</si>
  <si>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</si>
  <si>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</si>
  <si>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</si>
  <si>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</si>
  <si>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</si>
  <si>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</si>
  <si>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</si>
  <si>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</si>
  <si>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</si>
  <si>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</si>
  <si>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</si>
  <si>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</si>
  <si>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</si>
  <si>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</si>
  <si>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</si>
  <si>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</si>
  <si>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</si>
  <si>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</si>
  <si>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</si>
  <si>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</si>
  <si>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</si>
  <si>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</si>
  <si>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</si>
  <si>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</si>
  <si>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</si>
  <si>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</si>
  <si>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</si>
  <si>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</si>
  <si>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</si>
  <si>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</si>
  <si>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</si>
  <si>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</si>
  <si>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</si>
  <si>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</si>
  <si>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</si>
  <si>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</si>
  <si>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</si>
  <si>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</si>
  <si>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XL白色</t>
  </si>
  <si>
    <t>后中长</t>
  </si>
  <si>
    <t>+0.8/+0.8</t>
  </si>
  <si>
    <t>+1</t>
  </si>
  <si>
    <t>+0.8/+0.3</t>
  </si>
  <si>
    <t>胸围</t>
  </si>
  <si>
    <t>+2/+2</t>
  </si>
  <si>
    <t>+2</t>
  </si>
  <si>
    <t>下摆</t>
  </si>
  <si>
    <t>-/-</t>
  </si>
  <si>
    <t>-</t>
  </si>
  <si>
    <t>-/-1</t>
  </si>
  <si>
    <t>肩宽</t>
  </si>
  <si>
    <t>+0.3/-</t>
  </si>
  <si>
    <t>+0.5</t>
  </si>
  <si>
    <t>+0.3/+0.3</t>
  </si>
  <si>
    <t>肩点袖长</t>
  </si>
  <si>
    <t>23.5</t>
  </si>
  <si>
    <t>+0.5/+0.5</t>
  </si>
  <si>
    <t>袖肥</t>
  </si>
  <si>
    <t>+1.2/+1</t>
  </si>
  <si>
    <t>袖口松量</t>
  </si>
  <si>
    <t>+0.6/-</t>
  </si>
  <si>
    <t>+0.6/+0.6</t>
  </si>
  <si>
    <t>领宽</t>
  </si>
  <si>
    <t>-0.5/-0.7</t>
  </si>
  <si>
    <t>-0.5</t>
  </si>
  <si>
    <t>-/-0.9</t>
  </si>
  <si>
    <t>领深</t>
  </si>
  <si>
    <t>领高</t>
  </si>
  <si>
    <t>备注：</t>
  </si>
  <si>
    <t xml:space="preserve">     初期请洗测2-3件，有问题的另加测量数量。</t>
  </si>
  <si>
    <t>验货时间：12-25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</si>
  <si>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</si>
  <si>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</si>
  <si>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</si>
  <si>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</si>
  <si>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</si>
  <si>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</si>
  <si>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</si>
  <si>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</si>
  <si>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</si>
  <si>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</si>
  <si>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</si>
  <si>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</si>
  <si>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</si>
  <si>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白色S/22 苔藓绿 M/27  白色L/35   苔藓绿XL/30  黑色XXL/33  黑色XXXL/22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</si>
  <si>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</si>
  <si>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</si>
  <si>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</si>
  <si>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</si>
  <si>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1.肩膊领拉锁链大小边 跳线</t>
  </si>
  <si>
    <t>2.军绿色前后幅色差</t>
  </si>
  <si>
    <t>3.领形不圆顺 后领起浪欠平服</t>
  </si>
  <si>
    <t>4.油污 脏污</t>
  </si>
  <si>
    <t>【整改的严重缺陷及整改复核时间】</t>
  </si>
  <si>
    <t>代克荣</t>
  </si>
  <si>
    <t>尾期复核品质情况</t>
  </si>
  <si>
    <t>白色</t>
  </si>
  <si>
    <t>苔藓绿</t>
  </si>
  <si>
    <t>黑色</t>
  </si>
  <si>
    <t>+1/+0.5</t>
  </si>
  <si>
    <t>+0.5/-</t>
  </si>
  <si>
    <t>-/+0.5</t>
  </si>
  <si>
    <t>+1/+2</t>
  </si>
  <si>
    <t>+1/+1</t>
  </si>
  <si>
    <t>+2/+1</t>
  </si>
  <si>
    <t>-/+1</t>
  </si>
  <si>
    <t>-1/-</t>
  </si>
  <si>
    <t>+0.7/+0.5</t>
  </si>
  <si>
    <t>+1/-</t>
  </si>
  <si>
    <t>-0.5/-0.5</t>
  </si>
  <si>
    <t>-/-0.5</t>
  </si>
  <si>
    <t>-0.5/-</t>
  </si>
  <si>
    <t>验货时间：1-14</t>
  </si>
  <si>
    <t>M苔藓绿</t>
  </si>
  <si>
    <t>L白色</t>
  </si>
  <si>
    <t>XL苔藓绿</t>
  </si>
  <si>
    <t>XXL黑色</t>
  </si>
  <si>
    <t>XXXL黑色</t>
  </si>
  <si>
    <t>+1.5/-</t>
  </si>
  <si>
    <t>+1.5/+0.5</t>
  </si>
  <si>
    <t>+0.5/+1</t>
  </si>
  <si>
    <t>+0.5/-1</t>
  </si>
  <si>
    <t>+1/-1</t>
  </si>
  <si>
    <t>+1/-2</t>
  </si>
  <si>
    <t>+2/-</t>
  </si>
  <si>
    <t>+2/-1</t>
  </si>
  <si>
    <t>-/-2</t>
  </si>
  <si>
    <t>-/-0.3</t>
  </si>
  <si>
    <t>+1/+0.3</t>
  </si>
  <si>
    <t>+0.5/+0.3</t>
  </si>
  <si>
    <t>+0.7/+0.7</t>
  </si>
  <si>
    <t>-0.3/-0.3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</si>
  <si>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</si>
  <si>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</si>
  <si>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</si>
  <si>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</si>
  <si>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</si>
  <si>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</si>
  <si>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</si>
  <si>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</si>
  <si>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</si>
  <si>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</si>
  <si>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</si>
  <si>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</si>
  <si>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</si>
  <si>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</si>
  <si>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220件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</si>
  <si>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</si>
  <si>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</si>
  <si>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</si>
  <si>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</si>
  <si>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</si>
  <si>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</si>
  <si>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</si>
  <si>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</si>
  <si>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采购凭证编号：CGDD25110600025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</si>
  <si>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</si>
  <si>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</si>
  <si>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</si>
  <si>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</si>
  <si>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</si>
  <si>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</si>
  <si>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</si>
  <si>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</si>
  <si>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</si>
  <si>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</si>
  <si>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</si>
  <si>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</si>
  <si>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</si>
  <si>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</si>
  <si>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</si>
  <si>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齐色齐码300件</t>
  </si>
  <si>
    <t>情况说明：</t>
  </si>
  <si>
    <t xml:space="preserve">【问题点描述】  </t>
  </si>
  <si>
    <t>1.线头 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</si>
  <si>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</si>
  <si>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</si>
  <si>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</si>
  <si>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</si>
  <si>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</si>
  <si>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</si>
  <si>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</si>
  <si>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</si>
  <si>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</si>
  <si>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</si>
  <si>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</si>
  <si>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</si>
  <si>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</si>
  <si>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</si>
  <si>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</si>
  <si>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</si>
  <si>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</si>
  <si>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</si>
  <si>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</si>
  <si>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</si>
  <si>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</si>
  <si>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</si>
  <si>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</si>
  <si>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</si>
  <si>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+0.8/+0.5</t>
  </si>
  <si>
    <t>-/+0.3</t>
  </si>
  <si>
    <t>+0.6/+0.4</t>
  </si>
  <si>
    <t>+1/+0.7</t>
  </si>
  <si>
    <t>+0.6/+0.5</t>
  </si>
  <si>
    <t>验货时间：1-23</t>
  </si>
  <si>
    <t>TAJJAM90199</t>
  </si>
  <si>
    <t>S165/88B</t>
  </si>
  <si>
    <t>M170/92B</t>
  </si>
  <si>
    <t>L175/96B</t>
  </si>
  <si>
    <t>XL180/100B</t>
  </si>
  <si>
    <t>XXL185/104B</t>
  </si>
  <si>
    <t>XXXL190/108B</t>
  </si>
  <si>
    <t>腰围</t>
  </si>
  <si>
    <t>-1/-1</t>
  </si>
  <si>
    <t>摆围</t>
  </si>
  <si>
    <t>106</t>
  </si>
  <si>
    <t>46</t>
  </si>
  <si>
    <t>+0.3/-0.5</t>
  </si>
  <si>
    <t>21</t>
  </si>
  <si>
    <t>袖肥/2（参考值）</t>
  </si>
  <si>
    <t>短袖口/2</t>
  </si>
  <si>
    <t>圆领T恤前领宽</t>
  </si>
  <si>
    <t>圆领T恤前领深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</si>
  <si>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</si>
  <si>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</si>
  <si>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</si>
  <si>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</si>
  <si>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</si>
  <si>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</si>
  <si>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</si>
  <si>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</si>
  <si>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</si>
  <si>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</si>
  <si>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</si>
  <si>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</si>
  <si>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</si>
  <si>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</si>
  <si>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</si>
  <si>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</si>
  <si>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</si>
  <si>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</si>
  <si>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</si>
  <si>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251030-055</t>
  </si>
  <si>
    <t>26B032</t>
  </si>
  <si>
    <t>G02X白色</t>
  </si>
  <si>
    <t>新诚</t>
  </si>
  <si>
    <t>合格</t>
  </si>
  <si>
    <t>YES</t>
  </si>
  <si>
    <t>251020-116A</t>
  </si>
  <si>
    <t>251020-116</t>
  </si>
  <si>
    <t>251203-109</t>
  </si>
  <si>
    <t>DA9X苔藓绿</t>
  </si>
  <si>
    <t>251203-109A</t>
  </si>
  <si>
    <t>251009-050</t>
  </si>
  <si>
    <t>G01X黑色</t>
  </si>
  <si>
    <t>251020-110</t>
  </si>
  <si>
    <t>制表时间：11-15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</si>
  <si>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</si>
  <si>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</si>
  <si>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</si>
  <si>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</si>
  <si>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</si>
  <si>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</si>
  <si>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</si>
  <si>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</si>
  <si>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</si>
  <si>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</si>
  <si>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径向：-3.5纬向-3.5</t>
  </si>
  <si>
    <t>径向：-1.5纬向-3</t>
  </si>
  <si>
    <t>径向：-2.5纬向-5.5</t>
  </si>
  <si>
    <t>径向：-2纬向-5</t>
  </si>
  <si>
    <t>径向：-3.5纬向-2.5</t>
  </si>
  <si>
    <t>径向：-5.5纬向-1.5</t>
  </si>
  <si>
    <t>制表时间：11-30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</si>
  <si>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</si>
  <si>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</si>
  <si>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</si>
  <si>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</si>
  <si>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</si>
  <si>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</si>
  <si>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</si>
  <si>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</si>
  <si>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</si>
  <si>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</si>
  <si>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</si>
  <si>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</si>
  <si>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</si>
  <si>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</si>
  <si>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</si>
  <si>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</si>
  <si>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</si>
  <si>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</si>
  <si>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</si>
  <si>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</si>
  <si>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</si>
  <si>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</si>
  <si>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</si>
  <si>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</si>
  <si>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</si>
  <si>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</si>
  <si>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</si>
  <si>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</si>
  <si>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</si>
  <si>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</si>
  <si>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</si>
  <si>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</si>
  <si>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</si>
  <si>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</si>
  <si>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</si>
  <si>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</si>
  <si>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</si>
  <si>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</si>
  <si>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</si>
  <si>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</si>
  <si>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</si>
  <si>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</si>
  <si>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</si>
  <si>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250311-112</t>
  </si>
  <si>
    <t>25B003</t>
  </si>
  <si>
    <t>19SS黑色</t>
  </si>
  <si>
    <t>前胸</t>
  </si>
  <si>
    <t>胶浆</t>
  </si>
  <si>
    <t>洗测2次</t>
  </si>
  <si>
    <t>洗测3次</t>
  </si>
  <si>
    <t>洗测4次</t>
  </si>
  <si>
    <t>后幅</t>
  </si>
  <si>
    <t>烫唛</t>
  </si>
  <si>
    <t>洗测5次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</si>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</sst>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0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4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8" fillId="0" borderId="8" xfId="54" applyFont="1" applyFill="1" applyBorder="1" applyAlignment="1">
      <alignment horizontal="center"/>
    </xf>
    <xf numFmtId="177" fontId="19" fillId="0" borderId="2" xfId="54" applyNumberFormat="1" applyFont="1" applyFill="1" applyBorder="1" applyAlignment="1">
      <alignment horizontal="center"/>
    </xf>
    <xf numFmtId="0" fontId="20" fillId="4" borderId="2" xfId="0" applyNumberFormat="1" applyFont="1" applyFill="1" applyBorder="1" applyAlignment="1">
      <alignment horizontal="center" vertical="center"/>
    </xf>
    <xf numFmtId="0" fontId="18" fillId="0" borderId="2" xfId="54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49" fontId="18" fillId="4" borderId="8" xfId="55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0" borderId="2" xfId="53" applyNumberFormat="1" applyFont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3" fillId="3" borderId="3" xfId="50" applyFont="1" applyFill="1" applyBorder="1" applyAlignment="1" applyProtection="1">
      <alignment horizontal="center" vertical="center"/>
    </xf>
    <xf numFmtId="0" fontId="13" fillId="3" borderId="9" xfId="50" applyFont="1" applyFill="1" applyBorder="1" applyAlignment="1" applyProtection="1">
      <alignment horizontal="center" vertical="center"/>
    </xf>
    <xf numFmtId="0" fontId="18" fillId="0" borderId="7" xfId="54" applyFont="1" applyFill="1" applyBorder="1" applyAlignment="1">
      <alignment horizontal="center"/>
    </xf>
    <xf numFmtId="0" fontId="13" fillId="3" borderId="8" xfId="5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3" xfId="49" applyFont="1" applyFill="1" applyBorder="1" applyAlignment="1">
      <alignment vertical="center"/>
    </xf>
    <xf numFmtId="0" fontId="25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58" fontId="26" fillId="0" borderId="24" xfId="49" applyNumberFormat="1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righ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vertical="center"/>
    </xf>
    <xf numFmtId="0" fontId="27" fillId="0" borderId="26" xfId="49" applyFont="1" applyFill="1" applyBorder="1" applyAlignment="1">
      <alignment vertical="center"/>
    </xf>
    <xf numFmtId="0" fontId="26" fillId="0" borderId="26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 wrapText="1"/>
    </xf>
    <xf numFmtId="0" fontId="27" fillId="0" borderId="24" xfId="49" applyFont="1" applyFill="1" applyBorder="1" applyAlignment="1">
      <alignment horizontal="left" vertical="center" wrapText="1"/>
    </xf>
    <xf numFmtId="0" fontId="24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vertical="center"/>
    </xf>
    <xf numFmtId="0" fontId="24" fillId="0" borderId="26" xfId="49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27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2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26" xfId="49" applyFill="1" applyBorder="1" applyAlignment="1">
      <alignment horizontal="left" vertical="center"/>
    </xf>
    <xf numFmtId="0" fontId="26" fillId="0" borderId="37" xfId="49" applyFont="1" applyFill="1" applyBorder="1" applyAlignment="1">
      <alignment horizontal="center" vertical="center"/>
    </xf>
    <xf numFmtId="0" fontId="22" fillId="0" borderId="39" xfId="49" applyFill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8" fillId="0" borderId="43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41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14" fontId="25" fillId="0" borderId="24" xfId="49" applyNumberFormat="1" applyFont="1" applyBorder="1" applyAlignment="1">
      <alignment horizontal="center" vertical="center"/>
    </xf>
    <xf numFmtId="14" fontId="25" fillId="0" borderId="38" xfId="49" applyNumberFormat="1" applyFont="1" applyBorder="1" applyAlignment="1">
      <alignment horizontal="center" vertical="center"/>
    </xf>
    <xf numFmtId="0" fontId="17" fillId="0" borderId="23" xfId="49" applyFont="1" applyBorder="1" applyAlignment="1">
      <alignment vertical="center"/>
    </xf>
    <xf numFmtId="9" fontId="25" fillId="0" borderId="24" xfId="49" applyNumberFormat="1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5" fillId="0" borderId="24" xfId="49" applyFont="1" applyBorder="1" applyAlignment="1">
      <alignment vertical="center"/>
    </xf>
    <xf numFmtId="0" fontId="25" fillId="0" borderId="38" xfId="49" applyFont="1" applyBorder="1" applyAlignment="1">
      <alignment vertical="center"/>
    </xf>
    <xf numFmtId="0" fontId="17" fillId="0" borderId="2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31" fillId="0" borderId="25" xfId="49" applyFont="1" applyBorder="1" applyAlignment="1">
      <alignment vertical="center"/>
    </xf>
    <xf numFmtId="0" fontId="25" fillId="0" borderId="26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39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22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8" fillId="0" borderId="45" xfId="49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8" fillId="0" borderId="46" xfId="49" applyFont="1" applyBorder="1" applyAlignment="1">
      <alignment vertical="center"/>
    </xf>
    <xf numFmtId="0" fontId="25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28" fillId="0" borderId="47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8" fillId="0" borderId="49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center" vertical="center"/>
    </xf>
    <xf numFmtId="0" fontId="28" fillId="0" borderId="26" xfId="49" applyFont="1" applyFill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2" fillId="0" borderId="17" xfId="49" applyFont="1" applyBorder="1" applyAlignment="1">
      <alignment horizontal="center" vertical="top"/>
    </xf>
    <xf numFmtId="0" fontId="17" fillId="0" borderId="54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17" fillId="0" borderId="48" xfId="49" applyFont="1" applyBorder="1" applyAlignment="1">
      <alignment vertical="center"/>
    </xf>
    <xf numFmtId="0" fontId="22" fillId="0" borderId="49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2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17" fillId="0" borderId="48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 wrapText="1"/>
    </xf>
    <xf numFmtId="0" fontId="17" fillId="0" borderId="35" xfId="49" applyFont="1" applyBorder="1" applyAlignment="1">
      <alignment horizontal="left" vertical="center" wrapText="1"/>
    </xf>
    <xf numFmtId="0" fontId="17" fillId="0" borderId="48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33" fillId="0" borderId="5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36" xfId="49" applyNumberFormat="1" applyFont="1" applyBorder="1" applyAlignment="1">
      <alignment horizontal="center" vertical="center"/>
    </xf>
    <xf numFmtId="9" fontId="16" fillId="0" borderId="24" xfId="49" applyNumberFormat="1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34" xfId="49" applyNumberFormat="1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0" fontId="24" fillId="0" borderId="48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8" fillId="0" borderId="43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2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7" fillId="0" borderId="59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2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7" fillId="0" borderId="38" xfId="49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60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28" fillId="0" borderId="22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08" customWidth="1"/>
    <col min="3" max="3" width="10.1666666666667" customWidth="1"/>
  </cols>
  <sheetData>
    <row r="1" ht="21" customHeight="1" spans="1:2">
      <c r="A1" s="409"/>
      <c r="B1" s="410" t="s">
        <v>0</v>
      </c>
    </row>
    <row r="2" spans="1:2">
      <c r="A2" s="10">
        <v>1</v>
      </c>
      <c r="B2" s="411" t="s">
        <v>1</v>
      </c>
    </row>
    <row r="3" spans="1:2">
      <c r="A3" s="10">
        <v>2</v>
      </c>
      <c r="B3" s="411" t="s">
        <v>2</v>
      </c>
    </row>
    <row r="4" spans="1:2">
      <c r="A4" s="10">
        <v>3</v>
      </c>
      <c r="B4" s="411" t="s">
        <v>3</v>
      </c>
    </row>
    <row r="5" spans="1:2">
      <c r="A5" s="10">
        <v>4</v>
      </c>
      <c r="B5" s="411" t="s">
        <v>4</v>
      </c>
    </row>
    <row r="6" spans="1:2">
      <c r="A6" s="10">
        <v>5</v>
      </c>
      <c r="B6" s="411" t="s">
        <v>5</v>
      </c>
    </row>
    <row r="7" spans="1:2">
      <c r="A7" s="10">
        <v>6</v>
      </c>
      <c r="B7" s="411" t="s">
        <v>6</v>
      </c>
    </row>
    <row r="8" s="407" customFormat="1" ht="15" customHeight="1" spans="1:2">
      <c r="A8" s="412">
        <v>7</v>
      </c>
      <c r="B8" s="413" t="s">
        <v>7</v>
      </c>
    </row>
    <row r="9" ht="19" customHeight="1" spans="1:2">
      <c r="A9" s="409"/>
      <c r="B9" s="414" t="s">
        <v>8</v>
      </c>
    </row>
    <row r="10" ht="16" customHeight="1" spans="1:2">
      <c r="A10" s="10">
        <v>1</v>
      </c>
      <c r="B10" s="415" t="s">
        <v>9</v>
      </c>
    </row>
    <row r="11" spans="1:2">
      <c r="A11" s="10">
        <v>2</v>
      </c>
      <c r="B11" s="411" t="s">
        <v>10</v>
      </c>
    </row>
    <row r="12" spans="1:2">
      <c r="A12" s="10">
        <v>3</v>
      </c>
      <c r="B12" s="413" t="s">
        <v>11</v>
      </c>
    </row>
    <row r="13" spans="1:2">
      <c r="A13" s="10">
        <v>4</v>
      </c>
      <c r="B13" s="411" t="s">
        <v>12</v>
      </c>
    </row>
    <row r="14" spans="1:2">
      <c r="A14" s="10">
        <v>5</v>
      </c>
      <c r="B14" s="411" t="s">
        <v>13</v>
      </c>
    </row>
    <row r="15" spans="1:2">
      <c r="A15" s="10">
        <v>6</v>
      </c>
      <c r="B15" s="411" t="s">
        <v>14</v>
      </c>
    </row>
    <row r="16" spans="1:2">
      <c r="A16" s="10">
        <v>7</v>
      </c>
      <c r="B16" s="411" t="s">
        <v>15</v>
      </c>
    </row>
    <row r="17" spans="1:2">
      <c r="A17" s="10">
        <v>8</v>
      </c>
      <c r="B17" s="411" t="s">
        <v>16</v>
      </c>
    </row>
    <row r="18" spans="1:2">
      <c r="A18" s="10">
        <v>9</v>
      </c>
      <c r="B18" s="411" t="s">
        <v>17</v>
      </c>
    </row>
    <row r="19" spans="1:2">
      <c r="A19" s="10"/>
      <c r="B19" s="411"/>
    </row>
    <row r="20" ht="20.25" spans="1:2">
      <c r="A20" s="409"/>
      <c r="B20" s="410" t="s">
        <v>18</v>
      </c>
    </row>
    <row r="21" spans="1:2">
      <c r="A21" s="10">
        <v>1</v>
      </c>
      <c r="B21" s="416" t="s">
        <v>19</v>
      </c>
    </row>
    <row r="22" spans="1:2">
      <c r="A22" s="10">
        <v>2</v>
      </c>
      <c r="B22" s="411" t="s">
        <v>20</v>
      </c>
    </row>
    <row r="23" spans="1:2">
      <c r="A23" s="10">
        <v>3</v>
      </c>
      <c r="B23" s="411" t="s">
        <v>21</v>
      </c>
    </row>
    <row r="24" spans="1:2">
      <c r="A24" s="10">
        <v>4</v>
      </c>
      <c r="B24" s="411" t="s">
        <v>22</v>
      </c>
    </row>
    <row r="25" spans="1:2">
      <c r="A25" s="10">
        <v>5</v>
      </c>
      <c r="B25" s="411" t="s">
        <v>23</v>
      </c>
    </row>
    <row r="26" spans="1:2">
      <c r="A26" s="10">
        <v>6</v>
      </c>
      <c r="B26" s="411" t="s">
        <v>24</v>
      </c>
    </row>
    <row r="27" spans="1:2">
      <c r="A27" s="10">
        <v>7</v>
      </c>
      <c r="B27" s="411" t="s">
        <v>25</v>
      </c>
    </row>
    <row r="28" spans="1:2">
      <c r="A28" s="10"/>
      <c r="B28" s="411"/>
    </row>
    <row r="29" ht="20.25" spans="1:2">
      <c r="A29" s="409"/>
      <c r="B29" s="410" t="s">
        <v>26</v>
      </c>
    </row>
    <row r="30" spans="1:2">
      <c r="A30" s="10">
        <v>1</v>
      </c>
      <c r="B30" s="416" t="s">
        <v>27</v>
      </c>
    </row>
    <row r="31" spans="1:2">
      <c r="A31" s="10">
        <v>2</v>
      </c>
      <c r="B31" s="411" t="s">
        <v>28</v>
      </c>
    </row>
    <row r="32" spans="1:2">
      <c r="A32" s="10">
        <v>3</v>
      </c>
      <c r="B32" s="411" t="s">
        <v>29</v>
      </c>
    </row>
    <row r="33" ht="28.5" spans="1:2">
      <c r="A33" s="10">
        <v>4</v>
      </c>
      <c r="B33" s="411" t="s">
        <v>30</v>
      </c>
    </row>
    <row r="34" spans="1:2">
      <c r="A34" s="10">
        <v>5</v>
      </c>
      <c r="B34" s="411" t="s">
        <v>31</v>
      </c>
    </row>
    <row r="35" spans="1:2">
      <c r="A35" s="10">
        <v>6</v>
      </c>
      <c r="B35" s="411" t="s">
        <v>32</v>
      </c>
    </row>
    <row r="36" spans="1:2">
      <c r="A36" s="10">
        <v>7</v>
      </c>
      <c r="B36" s="411" t="s">
        <v>33</v>
      </c>
    </row>
    <row r="37" spans="1:2">
      <c r="A37" s="10"/>
      <c r="B37" s="411"/>
    </row>
    <row r="39" spans="1:2">
      <c r="A39" s="417" t="s">
        <v>34</v>
      </c>
      <c r="B39" s="41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tabSelected="1" zoomScale="80" zoomScaleNormal="80" workbookViewId="0">
      <selection activeCell="H24" sqref="H24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3" width="17" style="66" customWidth="1"/>
    <col min="14" max="14" width="18.5" style="65" customWidth="1"/>
    <col min="15" max="15" width="14.1666666666667" style="65" customWidth="1"/>
    <col min="16" max="16384" width="9" style="65"/>
  </cols>
  <sheetData>
    <row r="1" s="65" customFormat="1" ht="19.5" customHeight="1" spans="1:15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153</v>
      </c>
      <c r="F2" s="70"/>
      <c r="G2" s="70"/>
      <c r="H2" s="70"/>
      <c r="I2" s="72"/>
      <c r="J2" s="91" t="s">
        <v>57</v>
      </c>
      <c r="K2" s="70" t="s">
        <v>57</v>
      </c>
      <c r="L2" s="70"/>
      <c r="M2" s="70"/>
      <c r="N2" s="70"/>
      <c r="O2" s="70"/>
    </row>
    <row r="3" s="65" customFormat="1" ht="19.5" customHeight="1" spans="1:15">
      <c r="A3" s="100" t="s">
        <v>154</v>
      </c>
      <c r="B3" s="74" t="s">
        <v>155</v>
      </c>
      <c r="C3" s="74"/>
      <c r="D3" s="74"/>
      <c r="E3" s="74"/>
      <c r="F3" s="74"/>
      <c r="G3" s="74"/>
      <c r="H3" s="74"/>
      <c r="I3" s="72"/>
      <c r="J3" s="73" t="s">
        <v>156</v>
      </c>
      <c r="K3" s="73"/>
      <c r="L3" s="73"/>
      <c r="M3" s="73"/>
      <c r="N3" s="73"/>
      <c r="O3" s="73"/>
    </row>
    <row r="4" s="65" customFormat="1" ht="19.5" customHeight="1" spans="1:15">
      <c r="A4" s="101"/>
      <c r="B4" s="102" t="s">
        <v>157</v>
      </c>
      <c r="C4" s="81" t="s">
        <v>158</v>
      </c>
      <c r="D4" s="81" t="s">
        <v>159</v>
      </c>
      <c r="E4" s="81" t="s">
        <v>160</v>
      </c>
      <c r="F4" s="81" t="s">
        <v>161</v>
      </c>
      <c r="G4" s="81" t="s">
        <v>162</v>
      </c>
      <c r="H4" s="81" t="s">
        <v>163</v>
      </c>
      <c r="I4" s="72"/>
      <c r="J4" s="108" t="s">
        <v>157</v>
      </c>
      <c r="K4" s="108" t="s">
        <v>158</v>
      </c>
      <c r="L4" s="108" t="s">
        <v>159</v>
      </c>
      <c r="M4" s="108" t="s">
        <v>160</v>
      </c>
      <c r="N4" s="108" t="s">
        <v>161</v>
      </c>
      <c r="O4" s="108" t="s">
        <v>162</v>
      </c>
    </row>
    <row r="5" s="65" customFormat="1" ht="19.5" customHeight="1" spans="1:15">
      <c r="A5" s="103"/>
      <c r="B5" s="102" t="s">
        <v>166</v>
      </c>
      <c r="C5" s="81" t="s">
        <v>167</v>
      </c>
      <c r="D5" s="81" t="s">
        <v>168</v>
      </c>
      <c r="E5" s="81" t="s">
        <v>169</v>
      </c>
      <c r="F5" s="81" t="s">
        <v>170</v>
      </c>
      <c r="G5" s="81" t="s">
        <v>171</v>
      </c>
      <c r="H5" s="81" t="s">
        <v>172</v>
      </c>
      <c r="I5" s="72"/>
      <c r="J5" s="93" t="s">
        <v>233</v>
      </c>
      <c r="K5" s="93" t="s">
        <v>231</v>
      </c>
      <c r="L5" s="93" t="s">
        <v>232</v>
      </c>
      <c r="M5" s="93" t="s">
        <v>232</v>
      </c>
      <c r="N5" s="93" t="s">
        <v>233</v>
      </c>
      <c r="O5" s="93" t="s">
        <v>231</v>
      </c>
    </row>
    <row r="6" s="65" customFormat="1" ht="19.5" customHeight="1" spans="1:15">
      <c r="A6" s="78" t="s">
        <v>174</v>
      </c>
      <c r="B6" s="79">
        <f>C6-1</f>
        <v>66</v>
      </c>
      <c r="C6" s="79">
        <f>D6-2</f>
        <v>67</v>
      </c>
      <c r="D6" s="79">
        <v>69</v>
      </c>
      <c r="E6" s="79">
        <f>D6+2</f>
        <v>71</v>
      </c>
      <c r="F6" s="79">
        <f>E6+2</f>
        <v>73</v>
      </c>
      <c r="G6" s="79">
        <f>F6+1</f>
        <v>74</v>
      </c>
      <c r="H6" s="79">
        <f>G6+1</f>
        <v>75</v>
      </c>
      <c r="I6" s="72"/>
      <c r="J6" s="93" t="s">
        <v>334</v>
      </c>
      <c r="K6" s="93" t="s">
        <v>235</v>
      </c>
      <c r="L6" s="93" t="s">
        <v>334</v>
      </c>
      <c r="M6" s="93" t="s">
        <v>236</v>
      </c>
      <c r="N6" s="93" t="s">
        <v>191</v>
      </c>
      <c r="O6" s="93" t="s">
        <v>235</v>
      </c>
    </row>
    <row r="7" s="65" customFormat="1" ht="19.5" customHeight="1" spans="1:15">
      <c r="A7" s="81" t="s">
        <v>178</v>
      </c>
      <c r="B7" s="79">
        <f>C7-4</f>
        <v>104</v>
      </c>
      <c r="C7" s="79">
        <f>D7-4</f>
        <v>108</v>
      </c>
      <c r="D7" s="79">
        <v>112</v>
      </c>
      <c r="E7" s="79">
        <f>D7+4</f>
        <v>116</v>
      </c>
      <c r="F7" s="79">
        <f>E7+4</f>
        <v>120</v>
      </c>
      <c r="G7" s="79">
        <f>F7+6</f>
        <v>126</v>
      </c>
      <c r="H7" s="79">
        <f>G7+6</f>
        <v>132</v>
      </c>
      <c r="I7" s="72"/>
      <c r="J7" s="93" t="s">
        <v>179</v>
      </c>
      <c r="K7" s="93" t="s">
        <v>238</v>
      </c>
      <c r="L7" s="93" t="s">
        <v>239</v>
      </c>
      <c r="M7" s="93" t="s">
        <v>239</v>
      </c>
      <c r="N7" s="93" t="s">
        <v>239</v>
      </c>
      <c r="O7" s="93" t="s">
        <v>179</v>
      </c>
    </row>
    <row r="8" s="65" customFormat="1" ht="19.5" customHeight="1" spans="1:15">
      <c r="A8" s="81" t="s">
        <v>181</v>
      </c>
      <c r="B8" s="79">
        <v>102</v>
      </c>
      <c r="C8" s="79">
        <v>106</v>
      </c>
      <c r="D8" s="79">
        <v>110</v>
      </c>
      <c r="E8" s="79">
        <f>D8+4</f>
        <v>114</v>
      </c>
      <c r="F8" s="79">
        <f>E8+5</f>
        <v>119</v>
      </c>
      <c r="G8" s="79">
        <f>F8+6</f>
        <v>125</v>
      </c>
      <c r="H8" s="79">
        <f>G8+7</f>
        <v>132</v>
      </c>
      <c r="I8" s="72"/>
      <c r="J8" s="93" t="s">
        <v>257</v>
      </c>
      <c r="K8" s="93" t="s">
        <v>182</v>
      </c>
      <c r="L8" s="93" t="s">
        <v>241</v>
      </c>
      <c r="M8" s="93" t="s">
        <v>243</v>
      </c>
      <c r="N8" s="93" t="s">
        <v>243</v>
      </c>
      <c r="O8" s="93" t="s">
        <v>238</v>
      </c>
    </row>
    <row r="9" s="65" customFormat="1" ht="19.5" customHeight="1" spans="1:15">
      <c r="A9" s="81" t="s">
        <v>185</v>
      </c>
      <c r="B9" s="79">
        <v>44.6</v>
      </c>
      <c r="C9" s="79">
        <v>45.8</v>
      </c>
      <c r="D9" s="79">
        <v>47</v>
      </c>
      <c r="E9" s="79">
        <f>D9+1.2</f>
        <v>48.2</v>
      </c>
      <c r="F9" s="79">
        <f>E9+1.2</f>
        <v>49.4</v>
      </c>
      <c r="G9" s="79">
        <f>F9+1.4</f>
        <v>50.8</v>
      </c>
      <c r="H9" s="79">
        <f>G9+1.4</f>
        <v>52.2</v>
      </c>
      <c r="I9" s="72"/>
      <c r="J9" s="93" t="s">
        <v>236</v>
      </c>
      <c r="K9" s="93" t="s">
        <v>335</v>
      </c>
      <c r="L9" s="93" t="s">
        <v>182</v>
      </c>
      <c r="M9" s="93" t="s">
        <v>188</v>
      </c>
      <c r="N9" s="93" t="s">
        <v>186</v>
      </c>
      <c r="O9" s="93" t="s">
        <v>182</v>
      </c>
    </row>
    <row r="10" s="65" customFormat="1" ht="19.5" customHeight="1" spans="1:15">
      <c r="A10" s="81" t="s">
        <v>189</v>
      </c>
      <c r="B10" s="79">
        <v>22.5</v>
      </c>
      <c r="C10" s="79">
        <v>23</v>
      </c>
      <c r="D10" s="79" t="s">
        <v>190</v>
      </c>
      <c r="E10" s="79">
        <v>24</v>
      </c>
      <c r="F10" s="79">
        <v>24.5</v>
      </c>
      <c r="G10" s="79">
        <v>25</v>
      </c>
      <c r="H10" s="79">
        <v>25.5</v>
      </c>
      <c r="I10" s="72"/>
      <c r="J10" s="95" t="s">
        <v>235</v>
      </c>
      <c r="K10" s="95" t="s">
        <v>234</v>
      </c>
      <c r="L10" s="95" t="s">
        <v>191</v>
      </c>
      <c r="M10" s="95" t="s">
        <v>255</v>
      </c>
      <c r="N10" s="95" t="s">
        <v>238</v>
      </c>
      <c r="O10" s="95" t="s">
        <v>234</v>
      </c>
    </row>
    <row r="11" s="65" customFormat="1" ht="19.5" customHeight="1" spans="1:15">
      <c r="A11" s="81" t="s">
        <v>192</v>
      </c>
      <c r="B11" s="79">
        <v>21.6</v>
      </c>
      <c r="C11" s="79">
        <v>22.3</v>
      </c>
      <c r="D11" s="79">
        <v>23</v>
      </c>
      <c r="E11" s="79">
        <v>23.7</v>
      </c>
      <c r="F11" s="79">
        <f>E11+0.7</f>
        <v>24.4</v>
      </c>
      <c r="G11" s="79">
        <f>F11+0.95</f>
        <v>25.35</v>
      </c>
      <c r="H11" s="79">
        <f>G11+0.95</f>
        <v>26.3</v>
      </c>
      <c r="I11" s="72"/>
      <c r="J11" s="95" t="s">
        <v>240</v>
      </c>
      <c r="K11" s="95" t="s">
        <v>238</v>
      </c>
      <c r="L11" s="95" t="s">
        <v>336</v>
      </c>
      <c r="M11" s="95" t="s">
        <v>337</v>
      </c>
      <c r="N11" s="95" t="s">
        <v>236</v>
      </c>
      <c r="O11" s="95" t="s">
        <v>243</v>
      </c>
    </row>
    <row r="12" s="65" customFormat="1" ht="19.5" customHeight="1" spans="1:15">
      <c r="A12" s="104" t="s">
        <v>194</v>
      </c>
      <c r="B12" s="105">
        <v>18.2</v>
      </c>
      <c r="C12" s="105">
        <v>18.6</v>
      </c>
      <c r="D12" s="105">
        <v>19</v>
      </c>
      <c r="E12" s="105">
        <v>19.4</v>
      </c>
      <c r="F12" s="105">
        <f>E12+0.4</f>
        <v>19.8</v>
      </c>
      <c r="G12" s="105">
        <f>F12+0.6</f>
        <v>20.4</v>
      </c>
      <c r="H12" s="105">
        <f>G12+0.6</f>
        <v>21</v>
      </c>
      <c r="I12" s="72"/>
      <c r="J12" s="95" t="s">
        <v>338</v>
      </c>
      <c r="K12" s="95" t="s">
        <v>195</v>
      </c>
      <c r="L12" s="95" t="s">
        <v>338</v>
      </c>
      <c r="M12" s="95" t="s">
        <v>338</v>
      </c>
      <c r="N12" s="95" t="s">
        <v>235</v>
      </c>
      <c r="O12" s="95" t="s">
        <v>236</v>
      </c>
    </row>
    <row r="13" s="65" customFormat="1" ht="19.5" customHeight="1" spans="1:15">
      <c r="A13" s="106" t="s">
        <v>197</v>
      </c>
      <c r="B13" s="107">
        <f>C13-0.4</f>
        <v>20.7</v>
      </c>
      <c r="C13" s="107">
        <f>D13-0.4</f>
        <v>21.1</v>
      </c>
      <c r="D13" s="107">
        <v>21.5</v>
      </c>
      <c r="E13" s="107">
        <f>D13+0.4</f>
        <v>21.9</v>
      </c>
      <c r="F13" s="107">
        <f>E13+0.4</f>
        <v>22.3</v>
      </c>
      <c r="G13" s="107">
        <f>F13+0.6</f>
        <v>22.9</v>
      </c>
      <c r="H13" s="107">
        <f>G13+0.6</f>
        <v>23.5</v>
      </c>
      <c r="I13" s="72"/>
      <c r="J13" s="95" t="s">
        <v>246</v>
      </c>
      <c r="K13" s="95" t="s">
        <v>245</v>
      </c>
      <c r="L13" s="95" t="s">
        <v>182</v>
      </c>
      <c r="M13" s="95" t="s">
        <v>245</v>
      </c>
      <c r="N13" s="95" t="s">
        <v>245</v>
      </c>
      <c r="O13" s="95" t="s">
        <v>245</v>
      </c>
    </row>
    <row r="14" s="65" customFormat="1" ht="19.5" customHeight="1" spans="1:15">
      <c r="A14" s="106" t="s">
        <v>201</v>
      </c>
      <c r="B14" s="107">
        <v>11.1</v>
      </c>
      <c r="C14" s="107">
        <v>11.3</v>
      </c>
      <c r="D14" s="107">
        <v>11.5</v>
      </c>
      <c r="E14" s="107">
        <v>11.7</v>
      </c>
      <c r="F14" s="107">
        <f>E14+0.2</f>
        <v>11.9</v>
      </c>
      <c r="G14" s="107">
        <f>F14+0.25</f>
        <v>12.15</v>
      </c>
      <c r="H14" s="107">
        <f>G14+0.25</f>
        <v>12.4</v>
      </c>
      <c r="I14" s="72"/>
      <c r="J14" s="95" t="s">
        <v>182</v>
      </c>
      <c r="K14" s="95" t="s">
        <v>182</v>
      </c>
      <c r="L14" s="95" t="s">
        <v>182</v>
      </c>
      <c r="M14" s="95" t="s">
        <v>182</v>
      </c>
      <c r="N14" s="95" t="s">
        <v>182</v>
      </c>
      <c r="O14" s="95" t="s">
        <v>182</v>
      </c>
    </row>
    <row r="15" s="65" customFormat="1" ht="19.5" customHeight="1" spans="1:15">
      <c r="A15" s="81" t="s">
        <v>202</v>
      </c>
      <c r="B15" s="107">
        <f>C15</f>
        <v>2</v>
      </c>
      <c r="C15" s="107">
        <f>D15</f>
        <v>2</v>
      </c>
      <c r="D15" s="107">
        <v>2</v>
      </c>
      <c r="E15" s="107">
        <f t="shared" ref="E15:H15" si="0">D15</f>
        <v>2</v>
      </c>
      <c r="F15" s="107">
        <f t="shared" si="0"/>
        <v>2</v>
      </c>
      <c r="G15" s="107">
        <f t="shared" si="0"/>
        <v>2</v>
      </c>
      <c r="H15" s="107">
        <f t="shared" si="0"/>
        <v>2</v>
      </c>
      <c r="I15" s="72"/>
      <c r="J15" s="93" t="s">
        <v>182</v>
      </c>
      <c r="K15" s="93" t="s">
        <v>182</v>
      </c>
      <c r="L15" s="93" t="s">
        <v>182</v>
      </c>
      <c r="M15" s="93" t="s">
        <v>182</v>
      </c>
      <c r="N15" s="93" t="s">
        <v>182</v>
      </c>
      <c r="O15" s="93" t="s">
        <v>182</v>
      </c>
    </row>
    <row r="16" s="65" customFormat="1" ht="14.25" spans="1:15">
      <c r="A16" s="89" t="s">
        <v>203</v>
      </c>
      <c r="B16" s="65"/>
      <c r="C16" s="65"/>
      <c r="D16" s="90"/>
      <c r="E16" s="90"/>
      <c r="F16" s="90"/>
      <c r="G16" s="90"/>
      <c r="H16" s="90"/>
      <c r="I16" s="90"/>
      <c r="J16" s="98"/>
      <c r="K16" s="98"/>
      <c r="L16" s="98"/>
      <c r="M16" s="98"/>
      <c r="N16" s="90"/>
      <c r="O16" s="90"/>
    </row>
    <row r="17" s="65" customFormat="1" ht="14.25" spans="1:15">
      <c r="A17" s="65" t="s">
        <v>204</v>
      </c>
      <c r="D17" s="90"/>
      <c r="E17" s="90"/>
      <c r="F17" s="90"/>
      <c r="G17" s="90"/>
      <c r="H17" s="90"/>
      <c r="I17" s="90"/>
      <c r="J17" s="98"/>
      <c r="K17" s="98"/>
      <c r="L17" s="98"/>
      <c r="M17" s="98"/>
      <c r="N17" s="90"/>
      <c r="O17" s="90"/>
    </row>
    <row r="18" s="65" customFormat="1" ht="14.25" spans="1:15">
      <c r="A18" s="90"/>
      <c r="B18" s="90"/>
      <c r="C18" s="90"/>
      <c r="D18" s="90"/>
      <c r="E18" s="90"/>
      <c r="F18" s="90"/>
      <c r="G18" s="90"/>
      <c r="H18" s="90"/>
      <c r="I18" s="90"/>
      <c r="J18" s="99" t="s">
        <v>339</v>
      </c>
      <c r="K18" s="99"/>
      <c r="L18" s="99"/>
      <c r="M18" s="99"/>
      <c r="N18" s="89" t="s">
        <v>206</v>
      </c>
      <c r="O18" s="89" t="s">
        <v>207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340</v>
      </c>
      <c r="C2" s="70"/>
      <c r="D2" s="71" t="s">
        <v>67</v>
      </c>
      <c r="E2" s="70" t="s">
        <v>153</v>
      </c>
      <c r="F2" s="70"/>
      <c r="G2" s="70"/>
      <c r="H2" s="72"/>
      <c r="I2" s="91" t="s">
        <v>57</v>
      </c>
      <c r="J2" s="70" t="s">
        <v>57</v>
      </c>
      <c r="K2" s="70"/>
      <c r="L2" s="70"/>
      <c r="M2" s="70"/>
      <c r="N2" s="70"/>
    </row>
    <row r="3" ht="22" customHeight="1" spans="1:14">
      <c r="A3" s="73" t="s">
        <v>154</v>
      </c>
      <c r="B3" s="74" t="s">
        <v>155</v>
      </c>
      <c r="C3" s="74"/>
      <c r="D3" s="74"/>
      <c r="E3" s="74"/>
      <c r="F3" s="74"/>
      <c r="G3" s="74"/>
      <c r="H3" s="72"/>
      <c r="I3" s="73" t="s">
        <v>156</v>
      </c>
      <c r="J3" s="73"/>
      <c r="K3" s="73"/>
      <c r="L3" s="73"/>
      <c r="M3" s="73"/>
      <c r="N3" s="73"/>
    </row>
    <row r="4" ht="22" customHeight="1" spans="1:14">
      <c r="A4" s="73"/>
      <c r="B4" s="75" t="s">
        <v>341</v>
      </c>
      <c r="C4" s="75" t="s">
        <v>342</v>
      </c>
      <c r="D4" s="75" t="s">
        <v>343</v>
      </c>
      <c r="E4" s="75" t="s">
        <v>344</v>
      </c>
      <c r="F4" s="75" t="s">
        <v>345</v>
      </c>
      <c r="G4" s="75" t="s">
        <v>346</v>
      </c>
      <c r="H4" s="72"/>
      <c r="I4" s="92" t="s">
        <v>341</v>
      </c>
      <c r="J4" s="92" t="s">
        <v>342</v>
      </c>
      <c r="K4" s="92" t="s">
        <v>343</v>
      </c>
      <c r="L4" s="92" t="s">
        <v>344</v>
      </c>
      <c r="M4" s="92" t="s">
        <v>345</v>
      </c>
      <c r="N4" s="92" t="s">
        <v>346</v>
      </c>
    </row>
    <row r="5" ht="22" customHeight="1" spans="1:14">
      <c r="A5" s="73"/>
      <c r="B5" s="76"/>
      <c r="C5" s="76"/>
      <c r="D5" s="77"/>
      <c r="E5" s="76"/>
      <c r="F5" s="76"/>
      <c r="G5" s="76"/>
      <c r="H5" s="72"/>
      <c r="I5" s="93"/>
      <c r="J5" s="93"/>
      <c r="K5" s="94"/>
      <c r="L5" s="94"/>
      <c r="M5" s="94"/>
      <c r="N5" s="94"/>
    </row>
    <row r="6" ht="22" customHeight="1" spans="1:14">
      <c r="A6" s="78" t="s">
        <v>174</v>
      </c>
      <c r="B6" s="75"/>
      <c r="C6" s="79">
        <f>D6-2</f>
        <v>67</v>
      </c>
      <c r="D6" s="80">
        <v>69</v>
      </c>
      <c r="E6" s="79">
        <f>D6+2</f>
        <v>71</v>
      </c>
      <c r="F6" s="75"/>
      <c r="G6" s="75"/>
      <c r="H6" s="72"/>
      <c r="I6" s="93"/>
      <c r="J6" s="93" t="s">
        <v>246</v>
      </c>
      <c r="K6" s="93" t="s">
        <v>184</v>
      </c>
      <c r="L6" s="93" t="s">
        <v>244</v>
      </c>
      <c r="M6" s="94"/>
      <c r="N6" s="94"/>
    </row>
    <row r="7" ht="22" customHeight="1" spans="1:14">
      <c r="A7" s="81" t="s">
        <v>178</v>
      </c>
      <c r="B7" s="75"/>
      <c r="C7" s="79">
        <f t="shared" ref="C7:C9" si="0">D7-4</f>
        <v>104</v>
      </c>
      <c r="D7" s="82">
        <v>108</v>
      </c>
      <c r="E7" s="79">
        <f t="shared" ref="E7:E9" si="1">D7+4</f>
        <v>112</v>
      </c>
      <c r="F7" s="75"/>
      <c r="G7" s="75"/>
      <c r="H7" s="72"/>
      <c r="I7" s="93"/>
      <c r="J7" s="93" t="s">
        <v>241</v>
      </c>
      <c r="K7" s="93" t="s">
        <v>182</v>
      </c>
      <c r="L7" s="93" t="s">
        <v>243</v>
      </c>
      <c r="M7" s="94"/>
      <c r="N7" s="94"/>
    </row>
    <row r="8" ht="22" customHeight="1" spans="1:14">
      <c r="A8" s="81" t="s">
        <v>347</v>
      </c>
      <c r="B8" s="75"/>
      <c r="C8" s="79">
        <f t="shared" si="0"/>
        <v>103</v>
      </c>
      <c r="D8" s="82">
        <v>107</v>
      </c>
      <c r="E8" s="79">
        <f t="shared" si="1"/>
        <v>111</v>
      </c>
      <c r="F8" s="75"/>
      <c r="G8" s="75"/>
      <c r="H8" s="72"/>
      <c r="I8" s="93"/>
      <c r="J8" s="93" t="s">
        <v>348</v>
      </c>
      <c r="K8" s="93" t="s">
        <v>182</v>
      </c>
      <c r="L8" s="93" t="s">
        <v>182</v>
      </c>
      <c r="M8" s="94"/>
      <c r="N8" s="94"/>
    </row>
    <row r="9" ht="22" customHeight="1" spans="1:14">
      <c r="A9" s="81" t="s">
        <v>349</v>
      </c>
      <c r="B9" s="75"/>
      <c r="C9" s="79">
        <f t="shared" si="0"/>
        <v>102</v>
      </c>
      <c r="D9" s="83" t="s">
        <v>350</v>
      </c>
      <c r="E9" s="79">
        <f t="shared" si="1"/>
        <v>110</v>
      </c>
      <c r="F9" s="75"/>
      <c r="G9" s="75"/>
      <c r="H9" s="72"/>
      <c r="I9" s="93"/>
      <c r="J9" s="93" t="s">
        <v>241</v>
      </c>
      <c r="K9" s="93" t="s">
        <v>182</v>
      </c>
      <c r="L9" s="93" t="s">
        <v>348</v>
      </c>
      <c r="M9" s="94"/>
      <c r="N9" s="94"/>
    </row>
    <row r="10" ht="22" customHeight="1" spans="1:14">
      <c r="A10" s="81" t="s">
        <v>185</v>
      </c>
      <c r="B10" s="75"/>
      <c r="C10" s="79">
        <f>D10-1.2</f>
        <v>44.8</v>
      </c>
      <c r="D10" s="83" t="s">
        <v>351</v>
      </c>
      <c r="E10" s="79">
        <f>D10+1.2</f>
        <v>47.2</v>
      </c>
      <c r="F10" s="75"/>
      <c r="G10" s="75"/>
      <c r="H10" s="72"/>
      <c r="I10" s="93"/>
      <c r="J10" s="93" t="s">
        <v>244</v>
      </c>
      <c r="K10" s="93" t="s">
        <v>191</v>
      </c>
      <c r="L10" s="93" t="s">
        <v>352</v>
      </c>
      <c r="M10" s="94"/>
      <c r="N10" s="94"/>
    </row>
    <row r="11" ht="22" customHeight="1" spans="1:14">
      <c r="A11" s="81" t="s">
        <v>189</v>
      </c>
      <c r="B11" s="75"/>
      <c r="C11" s="79">
        <f>D11-0.5</f>
        <v>20.5</v>
      </c>
      <c r="D11" s="83" t="s">
        <v>353</v>
      </c>
      <c r="E11" s="79">
        <f>D11+0.5</f>
        <v>21.5</v>
      </c>
      <c r="F11" s="75"/>
      <c r="G11" s="75"/>
      <c r="H11" s="72"/>
      <c r="I11" s="95"/>
      <c r="J11" s="93" t="s">
        <v>182</v>
      </c>
      <c r="K11" s="93" t="s">
        <v>182</v>
      </c>
      <c r="L11" s="93" t="s">
        <v>182</v>
      </c>
      <c r="M11" s="94"/>
      <c r="N11" s="94"/>
    </row>
    <row r="12" ht="22" customHeight="1" spans="1:14">
      <c r="A12" s="84" t="s">
        <v>354</v>
      </c>
      <c r="B12" s="75"/>
      <c r="C12" s="85">
        <f>D12-0.8</f>
        <v>18.7</v>
      </c>
      <c r="D12" s="86">
        <v>19.5</v>
      </c>
      <c r="E12" s="85">
        <f>D12+0.8</f>
        <v>20.3</v>
      </c>
      <c r="F12" s="75"/>
      <c r="G12" s="75"/>
      <c r="H12" s="72"/>
      <c r="I12" s="95"/>
      <c r="J12" s="93" t="s">
        <v>182</v>
      </c>
      <c r="K12" s="93" t="s">
        <v>182</v>
      </c>
      <c r="L12" s="93" t="s">
        <v>241</v>
      </c>
      <c r="M12" s="96"/>
      <c r="N12" s="96"/>
    </row>
    <row r="13" ht="22" customHeight="1" spans="1:14">
      <c r="A13" s="84" t="s">
        <v>355</v>
      </c>
      <c r="B13" s="75"/>
      <c r="C13" s="85">
        <f>D13-0.6</f>
        <v>16.9</v>
      </c>
      <c r="D13" s="86">
        <v>17.5</v>
      </c>
      <c r="E13" s="85">
        <f>D13+0.6</f>
        <v>18.1</v>
      </c>
      <c r="F13" s="75"/>
      <c r="G13" s="75"/>
      <c r="H13" s="72"/>
      <c r="I13" s="95"/>
      <c r="J13" s="93" t="s">
        <v>182</v>
      </c>
      <c r="K13" s="93" t="s">
        <v>182</v>
      </c>
      <c r="L13" s="93" t="s">
        <v>241</v>
      </c>
      <c r="M13" s="97"/>
      <c r="N13" s="97"/>
    </row>
    <row r="14" ht="22" customHeight="1" spans="1:14">
      <c r="A14" s="81" t="s">
        <v>356</v>
      </c>
      <c r="B14" s="75"/>
      <c r="C14" s="79">
        <f>D14-0.4</f>
        <v>19.6</v>
      </c>
      <c r="D14" s="82">
        <v>20</v>
      </c>
      <c r="E14" s="79">
        <f>D14+0.4</f>
        <v>20.4</v>
      </c>
      <c r="F14" s="75"/>
      <c r="G14" s="75"/>
      <c r="H14" s="72"/>
      <c r="I14" s="95"/>
      <c r="J14" s="93"/>
      <c r="K14" s="97"/>
      <c r="L14" s="97"/>
      <c r="M14" s="97"/>
      <c r="N14" s="97"/>
    </row>
    <row r="15" ht="22" customHeight="1" spans="1:14">
      <c r="A15" s="81" t="s">
        <v>357</v>
      </c>
      <c r="B15" s="75"/>
      <c r="C15" s="79">
        <f>D15-0.2</f>
        <v>10.8</v>
      </c>
      <c r="D15" s="82">
        <v>11</v>
      </c>
      <c r="E15" s="79">
        <f>D15+0.2</f>
        <v>11.2</v>
      </c>
      <c r="F15" s="75"/>
      <c r="G15" s="75"/>
      <c r="H15" s="72"/>
      <c r="I15" s="95"/>
      <c r="J15" s="93"/>
      <c r="K15" s="96"/>
      <c r="L15" s="96"/>
      <c r="M15" s="96"/>
      <c r="N15" s="96"/>
    </row>
    <row r="16" ht="22" customHeight="1" spans="1:14">
      <c r="A16" s="81" t="s">
        <v>202</v>
      </c>
      <c r="B16" s="87"/>
      <c r="C16" s="79">
        <f>D16</f>
        <v>1.5</v>
      </c>
      <c r="D16" s="82">
        <v>1.5</v>
      </c>
      <c r="E16" s="79">
        <f>D16</f>
        <v>1.5</v>
      </c>
      <c r="F16" s="88"/>
      <c r="G16" s="87"/>
      <c r="H16" s="72"/>
      <c r="I16" s="87"/>
      <c r="J16" s="87"/>
      <c r="K16" s="97"/>
      <c r="L16" s="87"/>
      <c r="M16" s="87"/>
      <c r="N16" s="87"/>
    </row>
    <row r="17" ht="22" customHeight="1" spans="1:14">
      <c r="A17" s="89" t="s">
        <v>203</v>
      </c>
      <c r="D17" s="90"/>
      <c r="E17" s="90"/>
      <c r="F17" s="90"/>
      <c r="G17" s="90"/>
      <c r="H17" s="90"/>
      <c r="I17" s="98"/>
      <c r="J17" s="98"/>
      <c r="K17" s="90"/>
      <c r="L17" s="90"/>
      <c r="M17" s="90"/>
      <c r="N17" s="90"/>
    </row>
    <row r="18" ht="22" customHeight="1" spans="1:14">
      <c r="A18" s="65" t="s">
        <v>204</v>
      </c>
      <c r="D18" s="90"/>
      <c r="E18" s="90"/>
      <c r="F18" s="90"/>
      <c r="G18" s="90"/>
      <c r="H18" s="90"/>
      <c r="I18" s="98"/>
      <c r="J18" s="98"/>
      <c r="K18" s="90"/>
      <c r="L18" s="90"/>
      <c r="M18" s="90"/>
      <c r="N18" s="90"/>
    </row>
    <row r="19" ht="22" customHeight="1" spans="1:14">
      <c r="A19" s="90"/>
      <c r="B19" s="90"/>
      <c r="C19" s="90"/>
      <c r="D19" s="90"/>
      <c r="E19" s="90"/>
      <c r="F19" s="90"/>
      <c r="G19" s="90"/>
      <c r="H19" s="90"/>
      <c r="I19" s="99" t="s">
        <v>358</v>
      </c>
      <c r="J19" s="99"/>
      <c r="K19" s="89" t="s">
        <v>359</v>
      </c>
      <c r="L19" s="89"/>
      <c r="M19" s="89" t="s">
        <v>207</v>
      </c>
      <c r="N19" s="65"/>
    </row>
    <row r="20" ht="14.25" spans="11:14">
      <c r="K20" s="65"/>
      <c r="L20" s="65"/>
      <c r="M20" s="65"/>
      <c r="N20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21" sqref="E2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361</v>
      </c>
      <c r="B2" s="5" t="s">
        <v>362</v>
      </c>
      <c r="C2" s="5" t="s">
        <v>363</v>
      </c>
      <c r="D2" s="5" t="s">
        <v>364</v>
      </c>
      <c r="E2" s="5" t="s">
        <v>365</v>
      </c>
      <c r="F2" s="5" t="s">
        <v>366</v>
      </c>
      <c r="G2" s="5" t="s">
        <v>367</v>
      </c>
      <c r="H2" s="5" t="s">
        <v>368</v>
      </c>
      <c r="I2" s="4" t="s">
        <v>369</v>
      </c>
      <c r="J2" s="4" t="s">
        <v>370</v>
      </c>
      <c r="K2" s="4" t="s">
        <v>371</v>
      </c>
      <c r="L2" s="4" t="s">
        <v>372</v>
      </c>
      <c r="M2" s="4" t="s">
        <v>373</v>
      </c>
      <c r="N2" s="59" t="s">
        <v>374</v>
      </c>
      <c r="O2" s="5" t="s">
        <v>375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376</v>
      </c>
      <c r="J3" s="4" t="s">
        <v>376</v>
      </c>
      <c r="K3" s="4" t="s">
        <v>376</v>
      </c>
      <c r="L3" s="4" t="s">
        <v>376</v>
      </c>
      <c r="M3" s="4" t="s">
        <v>376</v>
      </c>
      <c r="N3" s="60"/>
      <c r="O3" s="21"/>
    </row>
    <row r="4" s="55" customFormat="1" spans="1:16">
      <c r="A4" s="7">
        <v>1</v>
      </c>
      <c r="B4" s="8" t="s">
        <v>377</v>
      </c>
      <c r="C4" s="7" t="s">
        <v>378</v>
      </c>
      <c r="D4" s="7" t="s">
        <v>379</v>
      </c>
      <c r="E4" s="7" t="s">
        <v>62</v>
      </c>
      <c r="F4" s="7" t="s">
        <v>380</v>
      </c>
      <c r="G4" s="7" t="s">
        <v>381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1"/>
      <c r="O4" s="7" t="s">
        <v>382</v>
      </c>
      <c r="P4" s="62"/>
    </row>
    <row r="5" s="55" customFormat="1" spans="1:16">
      <c r="A5" s="7">
        <v>2</v>
      </c>
      <c r="B5" s="8" t="s">
        <v>383</v>
      </c>
      <c r="C5" s="7" t="s">
        <v>378</v>
      </c>
      <c r="D5" s="7" t="s">
        <v>379</v>
      </c>
      <c r="E5" s="7" t="s">
        <v>62</v>
      </c>
      <c r="F5" s="7" t="s">
        <v>380</v>
      </c>
      <c r="G5" s="7" t="s">
        <v>381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61"/>
      <c r="O5" s="7" t="s">
        <v>382</v>
      </c>
      <c r="P5" s="62"/>
    </row>
    <row r="6" s="55" customFormat="1" spans="1:16">
      <c r="A6" s="7">
        <v>3</v>
      </c>
      <c r="B6" s="8" t="s">
        <v>384</v>
      </c>
      <c r="C6" s="7" t="s">
        <v>378</v>
      </c>
      <c r="D6" s="7" t="s">
        <v>379</v>
      </c>
      <c r="E6" s="7" t="s">
        <v>62</v>
      </c>
      <c r="F6" s="7" t="s">
        <v>380</v>
      </c>
      <c r="G6" s="7" t="s">
        <v>381</v>
      </c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61"/>
      <c r="O6" s="7" t="s">
        <v>382</v>
      </c>
      <c r="P6" s="62"/>
    </row>
    <row r="7" s="55" customFormat="1" spans="1:16">
      <c r="A7" s="7">
        <v>4</v>
      </c>
      <c r="B7" s="8" t="s">
        <v>385</v>
      </c>
      <c r="C7" s="57" t="s">
        <v>378</v>
      </c>
      <c r="D7" s="57" t="s">
        <v>386</v>
      </c>
      <c r="E7" s="7" t="s">
        <v>62</v>
      </c>
      <c r="F7" s="7" t="s">
        <v>380</v>
      </c>
      <c r="G7" s="7" t="s">
        <v>381</v>
      </c>
      <c r="H7" s="9"/>
      <c r="I7" s="9">
        <v>0</v>
      </c>
      <c r="J7" s="9">
        <v>0</v>
      </c>
      <c r="K7" s="9">
        <v>1</v>
      </c>
      <c r="L7" s="9">
        <v>0</v>
      </c>
      <c r="M7" s="9">
        <v>0</v>
      </c>
      <c r="N7" s="61"/>
      <c r="O7" s="7" t="s">
        <v>382</v>
      </c>
      <c r="P7" s="62"/>
    </row>
    <row r="8" spans="1:15">
      <c r="A8" s="7">
        <v>5</v>
      </c>
      <c r="B8" s="58" t="s">
        <v>387</v>
      </c>
      <c r="C8" s="57" t="s">
        <v>378</v>
      </c>
      <c r="D8" s="57" t="s">
        <v>386</v>
      </c>
      <c r="E8" s="7" t="s">
        <v>62</v>
      </c>
      <c r="F8" s="7" t="s">
        <v>380</v>
      </c>
      <c r="G8" s="7" t="s">
        <v>381</v>
      </c>
      <c r="H8" s="10"/>
      <c r="I8" s="9">
        <v>1</v>
      </c>
      <c r="J8" s="9">
        <v>0</v>
      </c>
      <c r="K8" s="9">
        <v>1</v>
      </c>
      <c r="L8" s="9">
        <v>0</v>
      </c>
      <c r="M8" s="9">
        <v>0</v>
      </c>
      <c r="N8" s="63"/>
      <c r="O8" s="7" t="s">
        <v>382</v>
      </c>
    </row>
    <row r="9" s="55" customFormat="1" spans="1:16">
      <c r="A9" s="7">
        <v>6</v>
      </c>
      <c r="B9" s="8" t="s">
        <v>388</v>
      </c>
      <c r="C9" s="57" t="s">
        <v>378</v>
      </c>
      <c r="D9" s="7" t="s">
        <v>389</v>
      </c>
      <c r="E9" s="7" t="s">
        <v>62</v>
      </c>
      <c r="F9" s="7" t="s">
        <v>380</v>
      </c>
      <c r="G9" s="7" t="s">
        <v>381</v>
      </c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61"/>
      <c r="O9" s="7" t="s">
        <v>382</v>
      </c>
      <c r="P9" s="62"/>
    </row>
    <row r="10" s="55" customFormat="1" spans="1:16">
      <c r="A10" s="7">
        <v>7</v>
      </c>
      <c r="B10" s="8" t="s">
        <v>390</v>
      </c>
      <c r="C10" s="57" t="s">
        <v>378</v>
      </c>
      <c r="D10" s="7" t="s">
        <v>389</v>
      </c>
      <c r="E10" s="7" t="s">
        <v>62</v>
      </c>
      <c r="F10" s="7" t="s">
        <v>380</v>
      </c>
      <c r="G10" s="7" t="s">
        <v>381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1</v>
      </c>
      <c r="N10" s="61"/>
      <c r="O10" s="7" t="s">
        <v>382</v>
      </c>
      <c r="P10" s="62"/>
    </row>
    <row r="11" s="55" customFormat="1" spans="1:16">
      <c r="A11" s="7"/>
      <c r="B11" s="8"/>
      <c r="C11" s="7"/>
      <c r="D11" s="7"/>
      <c r="E11" s="7"/>
      <c r="F11" s="7"/>
      <c r="G11" s="7"/>
      <c r="H11" s="9"/>
      <c r="I11" s="9"/>
      <c r="J11" s="9"/>
      <c r="K11" s="9"/>
      <c r="L11" s="9"/>
      <c r="M11" s="9"/>
      <c r="N11" s="61"/>
      <c r="O11" s="7"/>
      <c r="P11" s="62"/>
    </row>
    <row r="12" s="2" customFormat="1" ht="18.75" spans="1:15">
      <c r="A12" s="11" t="s">
        <v>391</v>
      </c>
      <c r="B12" s="12"/>
      <c r="C12" s="12"/>
      <c r="D12" s="13"/>
      <c r="E12" s="14"/>
      <c r="F12" s="31"/>
      <c r="G12" s="31"/>
      <c r="H12" s="31"/>
      <c r="I12" s="15"/>
      <c r="J12" s="11" t="s">
        <v>392</v>
      </c>
      <c r="K12" s="12"/>
      <c r="L12" s="12"/>
      <c r="M12" s="13"/>
      <c r="N12" s="64"/>
      <c r="O12" s="19"/>
    </row>
    <row r="13" ht="33" customHeight="1" spans="1:15">
      <c r="A13" s="16" t="s">
        <v>393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1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361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395</v>
      </c>
      <c r="H2" s="4"/>
      <c r="I2" s="4" t="s">
        <v>396</v>
      </c>
      <c r="J2" s="4"/>
      <c r="K2" s="20" t="s">
        <v>397</v>
      </c>
      <c r="L2" s="52" t="s">
        <v>398</v>
      </c>
      <c r="M2" s="24" t="s">
        <v>399</v>
      </c>
    </row>
    <row r="3" s="1" customFormat="1" ht="16.5" spans="1:13">
      <c r="A3" s="4"/>
      <c r="B3" s="21"/>
      <c r="C3" s="21"/>
      <c r="D3" s="21"/>
      <c r="E3" s="21"/>
      <c r="F3" s="21"/>
      <c r="G3" s="4" t="s">
        <v>400</v>
      </c>
      <c r="H3" s="4" t="s">
        <v>401</v>
      </c>
      <c r="I3" s="4" t="s">
        <v>400</v>
      </c>
      <c r="J3" s="4" t="s">
        <v>401</v>
      </c>
      <c r="K3" s="22"/>
      <c r="L3" s="53"/>
      <c r="M3" s="25"/>
    </row>
    <row r="4" spans="1:13">
      <c r="A4" s="6">
        <v>1</v>
      </c>
      <c r="B4" s="7"/>
      <c r="C4" s="8" t="s">
        <v>377</v>
      </c>
      <c r="D4" s="7" t="s">
        <v>378</v>
      </c>
      <c r="E4" s="7" t="s">
        <v>379</v>
      </c>
      <c r="F4" s="7" t="s">
        <v>62</v>
      </c>
      <c r="G4" s="51">
        <v>-0.5</v>
      </c>
      <c r="H4" s="51">
        <v>-0.5</v>
      </c>
      <c r="I4" s="51">
        <v>-3</v>
      </c>
      <c r="J4" s="51">
        <v>-3</v>
      </c>
      <c r="K4" s="9" t="s">
        <v>402</v>
      </c>
      <c r="L4" s="9" t="s">
        <v>382</v>
      </c>
      <c r="M4" s="9" t="s">
        <v>382</v>
      </c>
    </row>
    <row r="5" spans="1:13">
      <c r="A5" s="6">
        <v>2</v>
      </c>
      <c r="B5" s="7"/>
      <c r="C5" s="8" t="s">
        <v>384</v>
      </c>
      <c r="D5" s="7" t="s">
        <v>378</v>
      </c>
      <c r="E5" s="7" t="s">
        <v>379</v>
      </c>
      <c r="F5" s="7" t="s">
        <v>62</v>
      </c>
      <c r="G5" s="51">
        <v>-0.5</v>
      </c>
      <c r="H5" s="51">
        <v>0</v>
      </c>
      <c r="I5" s="51">
        <v>-1</v>
      </c>
      <c r="J5" s="51">
        <v>-3</v>
      </c>
      <c r="K5" s="9" t="s">
        <v>403</v>
      </c>
      <c r="L5" s="9" t="s">
        <v>382</v>
      </c>
      <c r="M5" s="9" t="s">
        <v>382</v>
      </c>
    </row>
    <row r="6" spans="1:13">
      <c r="A6" s="6">
        <v>3</v>
      </c>
      <c r="B6" s="7"/>
      <c r="C6" s="8" t="s">
        <v>385</v>
      </c>
      <c r="D6" s="7" t="s">
        <v>378</v>
      </c>
      <c r="E6" s="7" t="s">
        <v>386</v>
      </c>
      <c r="F6" s="7" t="s">
        <v>62</v>
      </c>
      <c r="G6" s="51">
        <v>-1</v>
      </c>
      <c r="H6" s="51">
        <v>-1</v>
      </c>
      <c r="I6" s="51">
        <v>-1.5</v>
      </c>
      <c r="J6" s="51">
        <v>-4.5</v>
      </c>
      <c r="K6" s="9" t="s">
        <v>404</v>
      </c>
      <c r="L6" s="9" t="s">
        <v>382</v>
      </c>
      <c r="M6" s="9" t="s">
        <v>382</v>
      </c>
    </row>
    <row r="7" spans="1:13">
      <c r="A7" s="6">
        <v>4</v>
      </c>
      <c r="B7" s="7"/>
      <c r="C7" s="8" t="s">
        <v>387</v>
      </c>
      <c r="D7" s="7" t="s">
        <v>378</v>
      </c>
      <c r="E7" s="7" t="s">
        <v>386</v>
      </c>
      <c r="F7" s="7" t="s">
        <v>62</v>
      </c>
      <c r="G7" s="51">
        <v>-1</v>
      </c>
      <c r="H7" s="51">
        <v>-1</v>
      </c>
      <c r="I7" s="51">
        <v>-1</v>
      </c>
      <c r="J7" s="51">
        <v>-4</v>
      </c>
      <c r="K7" s="9" t="s">
        <v>405</v>
      </c>
      <c r="L7" s="9" t="s">
        <v>382</v>
      </c>
      <c r="M7" s="9" t="s">
        <v>382</v>
      </c>
    </row>
    <row r="8" spans="1:13">
      <c r="A8" s="6">
        <v>5</v>
      </c>
      <c r="B8" s="7"/>
      <c r="C8" s="8" t="s">
        <v>388</v>
      </c>
      <c r="D8" s="7" t="s">
        <v>378</v>
      </c>
      <c r="E8" s="7" t="s">
        <v>389</v>
      </c>
      <c r="F8" s="7" t="s">
        <v>62</v>
      </c>
      <c r="G8" s="51">
        <v>-0.5</v>
      </c>
      <c r="H8" s="51">
        <v>-0.5</v>
      </c>
      <c r="I8" s="51">
        <v>-3</v>
      </c>
      <c r="J8" s="51">
        <v>-2</v>
      </c>
      <c r="K8" s="9" t="s">
        <v>406</v>
      </c>
      <c r="L8" s="9" t="s">
        <v>382</v>
      </c>
      <c r="M8" s="9" t="s">
        <v>382</v>
      </c>
    </row>
    <row r="9" spans="1:13">
      <c r="A9" s="6">
        <v>6</v>
      </c>
      <c r="B9" s="7"/>
      <c r="C9" s="8" t="s">
        <v>390</v>
      </c>
      <c r="D9" s="7" t="s">
        <v>378</v>
      </c>
      <c r="E9" s="7" t="s">
        <v>389</v>
      </c>
      <c r="F9" s="7" t="s">
        <v>62</v>
      </c>
      <c r="G9" s="51">
        <v>-2</v>
      </c>
      <c r="H9" s="51">
        <v>0</v>
      </c>
      <c r="I9" s="51">
        <v>-3.5</v>
      </c>
      <c r="J9" s="51">
        <v>-1.5</v>
      </c>
      <c r="K9" s="9" t="s">
        <v>407</v>
      </c>
      <c r="L9" s="9" t="s">
        <v>382</v>
      </c>
      <c r="M9" s="9" t="s">
        <v>382</v>
      </c>
    </row>
    <row r="10" s="2" customFormat="1" ht="18.75" spans="1:13">
      <c r="A10" s="11" t="s">
        <v>408</v>
      </c>
      <c r="B10" s="12"/>
      <c r="C10" s="12"/>
      <c r="D10" s="12"/>
      <c r="E10" s="13"/>
      <c r="F10" s="14"/>
      <c r="G10" s="15"/>
      <c r="H10" s="11" t="s">
        <v>392</v>
      </c>
      <c r="I10" s="12"/>
      <c r="J10" s="12"/>
      <c r="K10" s="13"/>
      <c r="L10" s="54"/>
      <c r="M10" s="19"/>
    </row>
    <row r="11" ht="32" customHeight="1" spans="1:13">
      <c r="A11" s="16" t="s">
        <v>409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411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32" t="s">
        <v>412</v>
      </c>
      <c r="H2" s="33"/>
      <c r="I2" s="49"/>
      <c r="J2" s="32" t="s">
        <v>413</v>
      </c>
      <c r="K2" s="33"/>
      <c r="L2" s="49"/>
      <c r="M2" s="32" t="s">
        <v>414</v>
      </c>
      <c r="N2" s="33"/>
      <c r="O2" s="49"/>
      <c r="P2" s="32" t="s">
        <v>415</v>
      </c>
      <c r="Q2" s="33"/>
      <c r="R2" s="49"/>
      <c r="S2" s="33" t="s">
        <v>416</v>
      </c>
      <c r="T2" s="33"/>
      <c r="U2" s="49"/>
      <c r="V2" s="27" t="s">
        <v>417</v>
      </c>
      <c r="W2" s="27" t="s">
        <v>375</v>
      </c>
    </row>
    <row r="3" s="1" customFormat="1" ht="16.5" spans="1:23">
      <c r="A3" s="21"/>
      <c r="B3" s="34"/>
      <c r="C3" s="34"/>
      <c r="D3" s="34"/>
      <c r="E3" s="34"/>
      <c r="F3" s="34"/>
      <c r="G3" s="4" t="s">
        <v>418</v>
      </c>
      <c r="H3" s="4" t="s">
        <v>67</v>
      </c>
      <c r="I3" s="4" t="s">
        <v>366</v>
      </c>
      <c r="J3" s="4" t="s">
        <v>418</v>
      </c>
      <c r="K3" s="4" t="s">
        <v>67</v>
      </c>
      <c r="L3" s="4" t="s">
        <v>366</v>
      </c>
      <c r="M3" s="4" t="s">
        <v>418</v>
      </c>
      <c r="N3" s="4" t="s">
        <v>67</v>
      </c>
      <c r="O3" s="4" t="s">
        <v>366</v>
      </c>
      <c r="P3" s="4" t="s">
        <v>418</v>
      </c>
      <c r="Q3" s="4" t="s">
        <v>67</v>
      </c>
      <c r="R3" s="4" t="s">
        <v>366</v>
      </c>
      <c r="S3" s="4" t="s">
        <v>418</v>
      </c>
      <c r="T3" s="4" t="s">
        <v>67</v>
      </c>
      <c r="U3" s="4" t="s">
        <v>366</v>
      </c>
      <c r="V3" s="50"/>
      <c r="W3" s="50"/>
    </row>
    <row r="4" spans="1:23">
      <c r="A4" s="35" t="s">
        <v>419</v>
      </c>
      <c r="B4" s="36" t="s">
        <v>420</v>
      </c>
      <c r="C4" s="37"/>
      <c r="D4" s="37"/>
      <c r="E4" s="37"/>
      <c r="F4" s="3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9"/>
      <c r="B5" s="40"/>
      <c r="C5" s="41"/>
      <c r="D5" s="41"/>
      <c r="E5" s="41"/>
      <c r="F5" s="42"/>
      <c r="G5" s="32" t="s">
        <v>421</v>
      </c>
      <c r="H5" s="33"/>
      <c r="I5" s="49"/>
      <c r="J5" s="32" t="s">
        <v>422</v>
      </c>
      <c r="K5" s="33"/>
      <c r="L5" s="49"/>
      <c r="M5" s="32" t="s">
        <v>423</v>
      </c>
      <c r="N5" s="33"/>
      <c r="O5" s="49"/>
      <c r="P5" s="32" t="s">
        <v>424</v>
      </c>
      <c r="Q5" s="33"/>
      <c r="R5" s="49"/>
      <c r="S5" s="33" t="s">
        <v>425</v>
      </c>
      <c r="T5" s="33"/>
      <c r="U5" s="49"/>
      <c r="V5" s="18"/>
      <c r="W5" s="18"/>
    </row>
    <row r="6" ht="16.5" spans="1:23">
      <c r="A6" s="39"/>
      <c r="B6" s="40"/>
      <c r="C6" s="41"/>
      <c r="D6" s="41"/>
      <c r="E6" s="41"/>
      <c r="F6" s="42"/>
      <c r="G6" s="4" t="s">
        <v>418</v>
      </c>
      <c r="H6" s="4" t="s">
        <v>67</v>
      </c>
      <c r="I6" s="4" t="s">
        <v>366</v>
      </c>
      <c r="J6" s="4" t="s">
        <v>418</v>
      </c>
      <c r="K6" s="4" t="s">
        <v>67</v>
      </c>
      <c r="L6" s="4" t="s">
        <v>366</v>
      </c>
      <c r="M6" s="4" t="s">
        <v>418</v>
      </c>
      <c r="N6" s="4" t="s">
        <v>67</v>
      </c>
      <c r="O6" s="4" t="s">
        <v>366</v>
      </c>
      <c r="P6" s="4" t="s">
        <v>418</v>
      </c>
      <c r="Q6" s="4" t="s">
        <v>67</v>
      </c>
      <c r="R6" s="4" t="s">
        <v>366</v>
      </c>
      <c r="S6" s="4" t="s">
        <v>418</v>
      </c>
      <c r="T6" s="4" t="s">
        <v>67</v>
      </c>
      <c r="U6" s="4" t="s">
        <v>366</v>
      </c>
      <c r="V6" s="18"/>
      <c r="W6" s="18"/>
    </row>
    <row r="7" spans="1:23">
      <c r="A7" s="43"/>
      <c r="B7" s="44"/>
      <c r="C7" s="45"/>
      <c r="D7" s="45"/>
      <c r="E7" s="45"/>
      <c r="F7" s="4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7"/>
      <c r="B8" s="47"/>
      <c r="C8" s="47"/>
      <c r="D8" s="47"/>
      <c r="E8" s="47"/>
      <c r="F8" s="4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8"/>
      <c r="B9" s="48"/>
      <c r="C9" s="48"/>
      <c r="D9" s="48"/>
      <c r="E9" s="48"/>
      <c r="F9" s="4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426</v>
      </c>
      <c r="B11" s="12"/>
      <c r="C11" s="12"/>
      <c r="D11" s="12"/>
      <c r="E11" s="13"/>
      <c r="F11" s="14"/>
      <c r="G11" s="15"/>
      <c r="H11" s="31"/>
      <c r="I11" s="31"/>
      <c r="J11" s="11" t="s">
        <v>427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428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430</v>
      </c>
      <c r="B2" s="27" t="s">
        <v>362</v>
      </c>
      <c r="C2" s="27" t="s">
        <v>363</v>
      </c>
      <c r="D2" s="27" t="s">
        <v>364</v>
      </c>
      <c r="E2" s="27" t="s">
        <v>365</v>
      </c>
      <c r="F2" s="27" t="s">
        <v>366</v>
      </c>
      <c r="G2" s="26" t="s">
        <v>431</v>
      </c>
      <c r="H2" s="26" t="s">
        <v>432</v>
      </c>
      <c r="I2" s="26" t="s">
        <v>433</v>
      </c>
      <c r="J2" s="26" t="s">
        <v>432</v>
      </c>
      <c r="K2" s="26" t="s">
        <v>434</v>
      </c>
      <c r="L2" s="26" t="s">
        <v>432</v>
      </c>
      <c r="M2" s="27" t="s">
        <v>417</v>
      </c>
      <c r="N2" s="27" t="s">
        <v>375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8" t="s">
        <v>430</v>
      </c>
      <c r="B4" s="29" t="s">
        <v>435</v>
      </c>
      <c r="C4" s="29" t="s">
        <v>418</v>
      </c>
      <c r="D4" s="29" t="s">
        <v>364</v>
      </c>
      <c r="E4" s="27" t="s">
        <v>365</v>
      </c>
      <c r="F4" s="27" t="s">
        <v>366</v>
      </c>
      <c r="G4" s="26" t="s">
        <v>431</v>
      </c>
      <c r="H4" s="26" t="s">
        <v>432</v>
      </c>
      <c r="I4" s="26" t="s">
        <v>433</v>
      </c>
      <c r="J4" s="26" t="s">
        <v>432</v>
      </c>
      <c r="K4" s="26" t="s">
        <v>434</v>
      </c>
      <c r="L4" s="26" t="s">
        <v>432</v>
      </c>
      <c r="M4" s="27" t="s">
        <v>417</v>
      </c>
      <c r="N4" s="27" t="s">
        <v>375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30" t="s">
        <v>436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426</v>
      </c>
      <c r="B11" s="12"/>
      <c r="C11" s="12"/>
      <c r="D11" s="13"/>
      <c r="E11" s="14"/>
      <c r="F11" s="31"/>
      <c r="G11" s="15"/>
      <c r="H11" s="31"/>
      <c r="I11" s="11" t="s">
        <v>437</v>
      </c>
      <c r="J11" s="12"/>
      <c r="K11" s="12"/>
      <c r="L11" s="12"/>
      <c r="M11" s="12"/>
      <c r="N11" s="19"/>
    </row>
    <row r="12" ht="48" customHeight="1" spans="1:14">
      <c r="A12" s="16" t="s">
        <v>438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2"/>
  <sheetViews>
    <sheetView workbookViewId="0">
      <selection activeCell="A12" sqref="A12:I1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361</v>
      </c>
      <c r="B2" s="5" t="s">
        <v>366</v>
      </c>
      <c r="C2" s="5" t="s">
        <v>418</v>
      </c>
      <c r="D2" s="5" t="s">
        <v>364</v>
      </c>
      <c r="E2" s="5" t="s">
        <v>365</v>
      </c>
      <c r="F2" s="4" t="s">
        <v>440</v>
      </c>
      <c r="G2" s="4" t="s">
        <v>396</v>
      </c>
      <c r="H2" s="20" t="s">
        <v>397</v>
      </c>
      <c r="I2" s="24" t="s">
        <v>399</v>
      </c>
    </row>
    <row r="3" s="1" customFormat="1" ht="16.5" spans="1:9">
      <c r="A3" s="4"/>
      <c r="B3" s="21"/>
      <c r="C3" s="21"/>
      <c r="D3" s="21"/>
      <c r="E3" s="21"/>
      <c r="F3" s="4" t="s">
        <v>441</v>
      </c>
      <c r="G3" s="4" t="s">
        <v>400</v>
      </c>
      <c r="H3" s="22"/>
      <c r="I3" s="25"/>
    </row>
    <row r="4" spans="1:9">
      <c r="A4" s="6">
        <v>1</v>
      </c>
      <c r="B4" s="6" t="s">
        <v>442</v>
      </c>
      <c r="C4" s="9" t="s">
        <v>443</v>
      </c>
      <c r="D4" s="23" t="s">
        <v>117</v>
      </c>
      <c r="E4" s="7" t="s">
        <v>62</v>
      </c>
      <c r="F4" s="9">
        <v>-1</v>
      </c>
      <c r="G4" s="9">
        <v>-0.8</v>
      </c>
      <c r="H4" s="9">
        <v>1.8</v>
      </c>
      <c r="I4" s="9" t="s">
        <v>382</v>
      </c>
    </row>
    <row r="5" spans="1:9">
      <c r="A5" s="6">
        <v>2</v>
      </c>
      <c r="B5" s="6" t="s">
        <v>442</v>
      </c>
      <c r="C5" s="9" t="s">
        <v>443</v>
      </c>
      <c r="D5" s="23" t="s">
        <v>119</v>
      </c>
      <c r="E5" s="7" t="s">
        <v>62</v>
      </c>
      <c r="F5" s="9">
        <v>-1</v>
      </c>
      <c r="G5" s="9">
        <v>-0.8</v>
      </c>
      <c r="H5" s="9">
        <v>1.8</v>
      </c>
      <c r="I5" s="9" t="s">
        <v>382</v>
      </c>
    </row>
    <row r="6" spans="1:9">
      <c r="A6" s="6">
        <v>3</v>
      </c>
      <c r="B6" s="6" t="s">
        <v>442</v>
      </c>
      <c r="C6" s="9" t="s">
        <v>443</v>
      </c>
      <c r="D6" s="23" t="s">
        <v>120</v>
      </c>
      <c r="E6" s="7" t="s">
        <v>62</v>
      </c>
      <c r="F6" s="9">
        <v>-1</v>
      </c>
      <c r="G6" s="9">
        <v>-0.8</v>
      </c>
      <c r="H6" s="9">
        <v>1.8</v>
      </c>
      <c r="I6" s="9" t="s">
        <v>382</v>
      </c>
    </row>
    <row r="7" spans="1:9">
      <c r="A7" s="10"/>
      <c r="B7" s="10"/>
      <c r="C7" s="10"/>
      <c r="D7" s="10"/>
      <c r="E7" s="10"/>
      <c r="F7" s="9"/>
      <c r="G7" s="9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ht="18.75" spans="1:9">
      <c r="A11" s="11" t="s">
        <v>444</v>
      </c>
      <c r="B11" s="12"/>
      <c r="C11" s="12"/>
      <c r="D11" s="13"/>
      <c r="E11" s="14"/>
      <c r="F11" s="11" t="s">
        <v>445</v>
      </c>
      <c r="G11" s="12"/>
      <c r="H11" s="13"/>
      <c r="I11" s="19"/>
    </row>
    <row r="12" ht="32" customHeight="1" spans="1:9">
      <c r="A12" s="16" t="s">
        <v>446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1"/>
  <sheetViews>
    <sheetView workbookViewId="0">
      <selection activeCell="G20" sqref="G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411</v>
      </c>
      <c r="B2" s="5" t="s">
        <v>366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448</v>
      </c>
      <c r="H2" s="4" t="s">
        <v>449</v>
      </c>
      <c r="I2" s="4" t="s">
        <v>450</v>
      </c>
      <c r="J2" s="4" t="s">
        <v>451</v>
      </c>
      <c r="K2" s="5" t="s">
        <v>417</v>
      </c>
      <c r="L2" s="5" t="s">
        <v>375</v>
      </c>
    </row>
    <row r="3" spans="1:12">
      <c r="A3" s="6" t="s">
        <v>419</v>
      </c>
      <c r="B3" s="7" t="s">
        <v>380</v>
      </c>
      <c r="C3" s="8" t="s">
        <v>452</v>
      </c>
      <c r="D3" s="7" t="s">
        <v>453</v>
      </c>
      <c r="E3" s="7" t="s">
        <v>454</v>
      </c>
      <c r="F3" s="7" t="s">
        <v>340</v>
      </c>
      <c r="G3" s="9" t="s">
        <v>455</v>
      </c>
      <c r="H3" s="9" t="s">
        <v>456</v>
      </c>
      <c r="I3" s="18"/>
      <c r="J3" s="18"/>
      <c r="K3" s="9" t="s">
        <v>381</v>
      </c>
      <c r="L3" s="9" t="s">
        <v>382</v>
      </c>
    </row>
    <row r="4" spans="1:12">
      <c r="A4" s="6" t="s">
        <v>457</v>
      </c>
      <c r="B4" s="7" t="s">
        <v>380</v>
      </c>
      <c r="C4" s="8" t="s">
        <v>452</v>
      </c>
      <c r="D4" s="7" t="s">
        <v>453</v>
      </c>
      <c r="E4" s="7" t="s">
        <v>454</v>
      </c>
      <c r="F4" s="7" t="s">
        <v>340</v>
      </c>
      <c r="G4" s="9" t="s">
        <v>455</v>
      </c>
      <c r="H4" s="9" t="s">
        <v>456</v>
      </c>
      <c r="I4" s="18"/>
      <c r="J4" s="18"/>
      <c r="K4" s="9" t="s">
        <v>381</v>
      </c>
      <c r="L4" s="9" t="s">
        <v>382</v>
      </c>
    </row>
    <row r="5" spans="1:12">
      <c r="A5" s="6" t="s">
        <v>458</v>
      </c>
      <c r="B5" s="7" t="s">
        <v>380</v>
      </c>
      <c r="C5" s="8" t="s">
        <v>452</v>
      </c>
      <c r="D5" s="7" t="s">
        <v>453</v>
      </c>
      <c r="E5" s="7" t="s">
        <v>454</v>
      </c>
      <c r="F5" s="7" t="s">
        <v>340</v>
      </c>
      <c r="G5" s="9" t="s">
        <v>455</v>
      </c>
      <c r="H5" s="9" t="s">
        <v>456</v>
      </c>
      <c r="I5" s="18"/>
      <c r="J5" s="18"/>
      <c r="K5" s="9" t="s">
        <v>381</v>
      </c>
      <c r="L5" s="9" t="s">
        <v>382</v>
      </c>
    </row>
    <row r="6" spans="1:12">
      <c r="A6" s="6" t="s">
        <v>459</v>
      </c>
      <c r="B6" s="7" t="s">
        <v>380</v>
      </c>
      <c r="C6" s="8" t="s">
        <v>452</v>
      </c>
      <c r="D6" s="7" t="s">
        <v>453</v>
      </c>
      <c r="E6" s="7" t="s">
        <v>454</v>
      </c>
      <c r="F6" s="7" t="s">
        <v>340</v>
      </c>
      <c r="G6" s="9" t="s">
        <v>460</v>
      </c>
      <c r="H6" s="9" t="s">
        <v>461</v>
      </c>
      <c r="I6" s="18"/>
      <c r="J6" s="18"/>
      <c r="K6" s="9" t="s">
        <v>381</v>
      </c>
      <c r="L6" s="9" t="s">
        <v>382</v>
      </c>
    </row>
    <row r="7" spans="1:12">
      <c r="A7" s="6" t="s">
        <v>462</v>
      </c>
      <c r="B7" s="7" t="s">
        <v>380</v>
      </c>
      <c r="C7" s="8" t="s">
        <v>452</v>
      </c>
      <c r="D7" s="7" t="s">
        <v>453</v>
      </c>
      <c r="E7" s="7" t="s">
        <v>454</v>
      </c>
      <c r="F7" s="7" t="s">
        <v>340</v>
      </c>
      <c r="G7" s="9" t="s">
        <v>460</v>
      </c>
      <c r="H7" s="9" t="s">
        <v>461</v>
      </c>
      <c r="I7" s="18"/>
      <c r="J7" s="18"/>
      <c r="K7" s="9" t="s">
        <v>381</v>
      </c>
      <c r="L7" s="9" t="s">
        <v>382</v>
      </c>
    </row>
    <row r="8" spans="1:12">
      <c r="A8" s="6" t="s">
        <v>463</v>
      </c>
      <c r="B8" s="7" t="s">
        <v>380</v>
      </c>
      <c r="C8" s="8" t="s">
        <v>452</v>
      </c>
      <c r="D8" s="7" t="s">
        <v>453</v>
      </c>
      <c r="E8" s="7" t="s">
        <v>454</v>
      </c>
      <c r="F8" s="7" t="s">
        <v>340</v>
      </c>
      <c r="G8" s="9" t="s">
        <v>460</v>
      </c>
      <c r="H8" s="9" t="s">
        <v>461</v>
      </c>
      <c r="I8" s="18"/>
      <c r="J8" s="18"/>
      <c r="K8" s="9" t="s">
        <v>381</v>
      </c>
      <c r="L8" s="9" t="s">
        <v>382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1" t="s">
        <v>444</v>
      </c>
      <c r="B10" s="12"/>
      <c r="C10" s="12"/>
      <c r="D10" s="12"/>
      <c r="E10" s="13"/>
      <c r="F10" s="14"/>
      <c r="G10" s="15"/>
      <c r="H10" s="11" t="s">
        <v>464</v>
      </c>
      <c r="I10" s="12"/>
      <c r="J10" s="12"/>
      <c r="K10" s="12"/>
      <c r="L10" s="19"/>
    </row>
    <row r="11" ht="67" customHeight="1" spans="1:12">
      <c r="A11" s="16" t="s">
        <v>465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7" t="s">
        <v>35</v>
      </c>
      <c r="C2" s="388"/>
      <c r="D2" s="388"/>
      <c r="E2" s="388"/>
      <c r="F2" s="388"/>
      <c r="G2" s="388"/>
      <c r="H2" s="388"/>
      <c r="I2" s="402"/>
    </row>
    <row r="3" ht="28" customHeight="1" spans="2:9">
      <c r="B3" s="389"/>
      <c r="C3" s="390"/>
      <c r="D3" s="391" t="s">
        <v>36</v>
      </c>
      <c r="E3" s="392"/>
      <c r="F3" s="393" t="s">
        <v>37</v>
      </c>
      <c r="G3" s="394"/>
      <c r="H3" s="391" t="s">
        <v>38</v>
      </c>
      <c r="I3" s="403"/>
    </row>
    <row r="4" ht="28" customHeight="1" spans="2:9">
      <c r="B4" s="389" t="s">
        <v>39</v>
      </c>
      <c r="C4" s="390" t="s">
        <v>40</v>
      </c>
      <c r="D4" s="390" t="s">
        <v>41</v>
      </c>
      <c r="E4" s="390" t="s">
        <v>42</v>
      </c>
      <c r="F4" s="395" t="s">
        <v>41</v>
      </c>
      <c r="G4" s="395" t="s">
        <v>42</v>
      </c>
      <c r="H4" s="390" t="s">
        <v>41</v>
      </c>
      <c r="I4" s="404" t="s">
        <v>42</v>
      </c>
    </row>
    <row r="5" ht="28" customHeight="1" spans="2:9">
      <c r="B5" s="396" t="s">
        <v>43</v>
      </c>
      <c r="C5" s="10">
        <v>13</v>
      </c>
      <c r="D5" s="10">
        <v>0</v>
      </c>
      <c r="E5" s="10">
        <v>1</v>
      </c>
      <c r="F5" s="397">
        <v>0</v>
      </c>
      <c r="G5" s="397">
        <v>1</v>
      </c>
      <c r="H5" s="10">
        <v>1</v>
      </c>
      <c r="I5" s="405">
        <v>2</v>
      </c>
    </row>
    <row r="6" ht="28" customHeight="1" spans="2:9">
      <c r="B6" s="396" t="s">
        <v>44</v>
      </c>
      <c r="C6" s="10">
        <v>20</v>
      </c>
      <c r="D6" s="10">
        <v>0</v>
      </c>
      <c r="E6" s="10">
        <v>1</v>
      </c>
      <c r="F6" s="397">
        <v>1</v>
      </c>
      <c r="G6" s="397">
        <v>2</v>
      </c>
      <c r="H6" s="10">
        <v>2</v>
      </c>
      <c r="I6" s="405">
        <v>3</v>
      </c>
    </row>
    <row r="7" ht="28" customHeight="1" spans="2:9">
      <c r="B7" s="396" t="s">
        <v>45</v>
      </c>
      <c r="C7" s="10">
        <v>32</v>
      </c>
      <c r="D7" s="10">
        <v>0</v>
      </c>
      <c r="E7" s="10">
        <v>1</v>
      </c>
      <c r="F7" s="397">
        <v>2</v>
      </c>
      <c r="G7" s="397">
        <v>3</v>
      </c>
      <c r="H7" s="10">
        <v>3</v>
      </c>
      <c r="I7" s="405">
        <v>4</v>
      </c>
    </row>
    <row r="8" ht="28" customHeight="1" spans="2:9">
      <c r="B8" s="396" t="s">
        <v>46</v>
      </c>
      <c r="C8" s="10">
        <v>50</v>
      </c>
      <c r="D8" s="10">
        <v>1</v>
      </c>
      <c r="E8" s="10">
        <v>2</v>
      </c>
      <c r="F8" s="397">
        <v>3</v>
      </c>
      <c r="G8" s="397">
        <v>4</v>
      </c>
      <c r="H8" s="10">
        <v>5</v>
      </c>
      <c r="I8" s="405">
        <v>6</v>
      </c>
    </row>
    <row r="9" ht="28" customHeight="1" spans="2:9">
      <c r="B9" s="396" t="s">
        <v>47</v>
      </c>
      <c r="C9" s="10">
        <v>80</v>
      </c>
      <c r="D9" s="10">
        <v>2</v>
      </c>
      <c r="E9" s="10">
        <v>3</v>
      </c>
      <c r="F9" s="397">
        <v>5</v>
      </c>
      <c r="G9" s="397">
        <v>6</v>
      </c>
      <c r="H9" s="10">
        <v>7</v>
      </c>
      <c r="I9" s="405">
        <v>8</v>
      </c>
    </row>
    <row r="10" ht="28" customHeight="1" spans="2:9">
      <c r="B10" s="396" t="s">
        <v>48</v>
      </c>
      <c r="C10" s="10">
        <v>125</v>
      </c>
      <c r="D10" s="10">
        <v>3</v>
      </c>
      <c r="E10" s="10">
        <v>4</v>
      </c>
      <c r="F10" s="397">
        <v>7</v>
      </c>
      <c r="G10" s="397">
        <v>8</v>
      </c>
      <c r="H10" s="10">
        <v>10</v>
      </c>
      <c r="I10" s="405">
        <v>11</v>
      </c>
    </row>
    <row r="11" ht="28" customHeight="1" spans="2:9">
      <c r="B11" s="396" t="s">
        <v>49</v>
      </c>
      <c r="C11" s="10">
        <v>200</v>
      </c>
      <c r="D11" s="10">
        <v>5</v>
      </c>
      <c r="E11" s="10">
        <v>6</v>
      </c>
      <c r="F11" s="397">
        <v>10</v>
      </c>
      <c r="G11" s="397">
        <v>11</v>
      </c>
      <c r="H11" s="10">
        <v>14</v>
      </c>
      <c r="I11" s="405">
        <v>15</v>
      </c>
    </row>
    <row r="12" ht="28" customHeight="1" spans="2:9">
      <c r="B12" s="398" t="s">
        <v>50</v>
      </c>
      <c r="C12" s="399">
        <v>315</v>
      </c>
      <c r="D12" s="399">
        <v>7</v>
      </c>
      <c r="E12" s="399">
        <v>8</v>
      </c>
      <c r="F12" s="400">
        <v>14</v>
      </c>
      <c r="G12" s="400">
        <v>15</v>
      </c>
      <c r="H12" s="399">
        <v>21</v>
      </c>
      <c r="I12" s="406">
        <v>22</v>
      </c>
    </row>
    <row r="14" spans="2:4">
      <c r="B14" s="401" t="s">
        <v>51</v>
      </c>
      <c r="C14" s="401"/>
      <c r="D14" s="4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201" customWidth="1"/>
    <col min="2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" spans="1:11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203" t="s">
        <v>53</v>
      </c>
      <c r="B2" s="112" t="s">
        <v>54</v>
      </c>
      <c r="C2" s="112"/>
      <c r="D2" s="204" t="s">
        <v>55</v>
      </c>
      <c r="E2" s="204"/>
      <c r="F2" s="112" t="s">
        <v>56</v>
      </c>
      <c r="G2" s="112"/>
      <c r="H2" s="205" t="s">
        <v>57</v>
      </c>
      <c r="I2" s="288" t="s">
        <v>56</v>
      </c>
      <c r="J2" s="288"/>
      <c r="K2" s="289"/>
    </row>
    <row r="3" ht="14.25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ht="14.25" spans="1:11">
      <c r="A4" s="212" t="s">
        <v>61</v>
      </c>
      <c r="B4" s="213" t="s">
        <v>62</v>
      </c>
      <c r="C4" s="214"/>
      <c r="D4" s="212" t="s">
        <v>63</v>
      </c>
      <c r="E4" s="215"/>
      <c r="F4" s="216">
        <v>46082</v>
      </c>
      <c r="G4" s="217"/>
      <c r="H4" s="212" t="s">
        <v>64</v>
      </c>
      <c r="I4" s="215"/>
      <c r="J4" s="241" t="s">
        <v>65</v>
      </c>
      <c r="K4" s="290" t="s">
        <v>66</v>
      </c>
    </row>
    <row r="5" ht="14.25" spans="1:11">
      <c r="A5" s="218" t="s">
        <v>67</v>
      </c>
      <c r="B5" s="213" t="s">
        <v>68</v>
      </c>
      <c r="C5" s="214"/>
      <c r="D5" s="212" t="s">
        <v>69</v>
      </c>
      <c r="E5" s="215"/>
      <c r="F5" s="216">
        <v>46014</v>
      </c>
      <c r="G5" s="217"/>
      <c r="H5" s="212" t="s">
        <v>70</v>
      </c>
      <c r="I5" s="215"/>
      <c r="J5" s="241" t="s">
        <v>65</v>
      </c>
      <c r="K5" s="290" t="s">
        <v>66</v>
      </c>
    </row>
    <row r="6" ht="14.25" spans="1:11">
      <c r="A6" s="212" t="s">
        <v>71</v>
      </c>
      <c r="B6" s="221">
        <v>3</v>
      </c>
      <c r="C6" s="222">
        <v>6</v>
      </c>
      <c r="D6" s="218" t="s">
        <v>72</v>
      </c>
      <c r="E6" s="243"/>
      <c r="F6" s="216">
        <v>46021</v>
      </c>
      <c r="G6" s="217"/>
      <c r="H6" s="212" t="s">
        <v>73</v>
      </c>
      <c r="I6" s="215"/>
      <c r="J6" s="241" t="s">
        <v>65</v>
      </c>
      <c r="K6" s="290" t="s">
        <v>66</v>
      </c>
    </row>
    <row r="7" ht="14.25" spans="1:11">
      <c r="A7" s="212" t="s">
        <v>74</v>
      </c>
      <c r="B7" s="224" t="s">
        <v>75</v>
      </c>
      <c r="C7" s="225"/>
      <c r="D7" s="218" t="s">
        <v>76</v>
      </c>
      <c r="E7" s="242"/>
      <c r="F7" s="216">
        <v>45660</v>
      </c>
      <c r="G7" s="217"/>
      <c r="H7" s="212" t="s">
        <v>77</v>
      </c>
      <c r="I7" s="215"/>
      <c r="J7" s="241" t="s">
        <v>65</v>
      </c>
      <c r="K7" s="290" t="s">
        <v>66</v>
      </c>
    </row>
    <row r="8" ht="15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45662</v>
      </c>
      <c r="G8" s="233"/>
      <c r="H8" s="230" t="s">
        <v>81</v>
      </c>
      <c r="I8" s="231"/>
      <c r="J8" s="249" t="s">
        <v>65</v>
      </c>
      <c r="K8" s="299" t="s">
        <v>66</v>
      </c>
    </row>
    <row r="9" ht="15" spans="1:11">
      <c r="A9" s="316" t="s">
        <v>82</v>
      </c>
      <c r="B9" s="317"/>
      <c r="C9" s="317"/>
      <c r="D9" s="317"/>
      <c r="E9" s="317"/>
      <c r="F9" s="317"/>
      <c r="G9" s="317"/>
      <c r="H9" s="317"/>
      <c r="I9" s="317"/>
      <c r="J9" s="317"/>
      <c r="K9" s="367"/>
    </row>
    <row r="10" ht="15" spans="1:11">
      <c r="A10" s="318" t="s">
        <v>83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8"/>
    </row>
    <row r="11" ht="14.25" spans="1:11">
      <c r="A11" s="320" t="s">
        <v>84</v>
      </c>
      <c r="B11" s="321" t="s">
        <v>85</v>
      </c>
      <c r="C11" s="322" t="s">
        <v>86</v>
      </c>
      <c r="D11" s="323"/>
      <c r="E11" s="324" t="s">
        <v>87</v>
      </c>
      <c r="F11" s="321" t="s">
        <v>85</v>
      </c>
      <c r="G11" s="322" t="s">
        <v>86</v>
      </c>
      <c r="H11" s="322" t="s">
        <v>88</v>
      </c>
      <c r="I11" s="324" t="s">
        <v>89</v>
      </c>
      <c r="J11" s="321" t="s">
        <v>85</v>
      </c>
      <c r="K11" s="369" t="s">
        <v>86</v>
      </c>
    </row>
    <row r="12" ht="14.25" spans="1:11">
      <c r="A12" s="218" t="s">
        <v>90</v>
      </c>
      <c r="B12" s="240" t="s">
        <v>85</v>
      </c>
      <c r="C12" s="241" t="s">
        <v>86</v>
      </c>
      <c r="D12" s="242"/>
      <c r="E12" s="243" t="s">
        <v>91</v>
      </c>
      <c r="F12" s="240" t="s">
        <v>85</v>
      </c>
      <c r="G12" s="241" t="s">
        <v>86</v>
      </c>
      <c r="H12" s="241" t="s">
        <v>88</v>
      </c>
      <c r="I12" s="243" t="s">
        <v>92</v>
      </c>
      <c r="J12" s="240" t="s">
        <v>85</v>
      </c>
      <c r="K12" s="290" t="s">
        <v>86</v>
      </c>
    </row>
    <row r="13" ht="14.25" spans="1:11">
      <c r="A13" s="218" t="s">
        <v>93</v>
      </c>
      <c r="B13" s="240" t="s">
        <v>85</v>
      </c>
      <c r="C13" s="241" t="s">
        <v>86</v>
      </c>
      <c r="D13" s="242"/>
      <c r="E13" s="243" t="s">
        <v>94</v>
      </c>
      <c r="F13" s="241" t="s">
        <v>95</v>
      </c>
      <c r="G13" s="241" t="s">
        <v>96</v>
      </c>
      <c r="H13" s="241" t="s">
        <v>88</v>
      </c>
      <c r="I13" s="243" t="s">
        <v>97</v>
      </c>
      <c r="J13" s="240" t="s">
        <v>85</v>
      </c>
      <c r="K13" s="290" t="s">
        <v>86</v>
      </c>
    </row>
    <row r="14" ht="15" spans="1:11">
      <c r="A14" s="230" t="s">
        <v>98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92"/>
    </row>
    <row r="15" ht="15" spans="1:11">
      <c r="A15" s="318" t="s">
        <v>99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8"/>
    </row>
    <row r="16" ht="14.25" spans="1:11">
      <c r="A16" s="325" t="s">
        <v>100</v>
      </c>
      <c r="B16" s="322" t="s">
        <v>95</v>
      </c>
      <c r="C16" s="322" t="s">
        <v>96</v>
      </c>
      <c r="D16" s="326"/>
      <c r="E16" s="327" t="s">
        <v>101</v>
      </c>
      <c r="F16" s="322" t="s">
        <v>95</v>
      </c>
      <c r="G16" s="322" t="s">
        <v>96</v>
      </c>
      <c r="H16" s="328"/>
      <c r="I16" s="327" t="s">
        <v>102</v>
      </c>
      <c r="J16" s="322" t="s">
        <v>95</v>
      </c>
      <c r="K16" s="369" t="s">
        <v>96</v>
      </c>
    </row>
    <row r="17" customHeight="1" spans="1:22">
      <c r="A17" s="223" t="s">
        <v>103</v>
      </c>
      <c r="B17" s="241" t="s">
        <v>95</v>
      </c>
      <c r="C17" s="241" t="s">
        <v>96</v>
      </c>
      <c r="D17" s="329"/>
      <c r="E17" s="264" t="s">
        <v>104</v>
      </c>
      <c r="F17" s="241" t="s">
        <v>95</v>
      </c>
      <c r="G17" s="241" t="s">
        <v>96</v>
      </c>
      <c r="H17" s="330"/>
      <c r="I17" s="264" t="s">
        <v>105</v>
      </c>
      <c r="J17" s="241" t="s">
        <v>95</v>
      </c>
      <c r="K17" s="290" t="s">
        <v>96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1" t="s">
        <v>106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71"/>
    </row>
    <row r="19" s="314" customFormat="1" ht="18" customHeight="1" spans="1:11">
      <c r="A19" s="318" t="s">
        <v>107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8"/>
    </row>
    <row r="20" customHeight="1" spans="1:11">
      <c r="A20" s="333" t="s">
        <v>108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72"/>
    </row>
    <row r="21" ht="21.75" customHeight="1" spans="1:11">
      <c r="A21" s="335" t="s">
        <v>109</v>
      </c>
      <c r="B21" s="336" t="s">
        <v>110</v>
      </c>
      <c r="C21" s="336" t="s">
        <v>111</v>
      </c>
      <c r="D21" s="336" t="s">
        <v>112</v>
      </c>
      <c r="E21" s="336" t="s">
        <v>113</v>
      </c>
      <c r="F21" s="336" t="s">
        <v>114</v>
      </c>
      <c r="G21" s="336" t="s">
        <v>115</v>
      </c>
      <c r="H21" s="264"/>
      <c r="I21" s="264"/>
      <c r="J21" s="264"/>
      <c r="K21" s="302" t="s">
        <v>116</v>
      </c>
    </row>
    <row r="22" customHeight="1" spans="1:11">
      <c r="A22" s="23" t="s">
        <v>117</v>
      </c>
      <c r="B22" s="337">
        <v>1</v>
      </c>
      <c r="C22" s="337">
        <v>1</v>
      </c>
      <c r="D22" s="337">
        <v>1</v>
      </c>
      <c r="E22" s="337">
        <v>1</v>
      </c>
      <c r="F22" s="337">
        <v>1</v>
      </c>
      <c r="G22" s="337">
        <v>1</v>
      </c>
      <c r="H22" s="338"/>
      <c r="I22" s="338"/>
      <c r="J22" s="338"/>
      <c r="K22" s="373" t="s">
        <v>118</v>
      </c>
    </row>
    <row r="23" customHeight="1" spans="1:11">
      <c r="A23" s="23" t="s">
        <v>119</v>
      </c>
      <c r="B23" s="337">
        <v>1</v>
      </c>
      <c r="C23" s="337">
        <v>1</v>
      </c>
      <c r="D23" s="337">
        <v>1</v>
      </c>
      <c r="E23" s="337">
        <v>1</v>
      </c>
      <c r="F23" s="337">
        <v>1</v>
      </c>
      <c r="G23" s="337">
        <v>1</v>
      </c>
      <c r="H23" s="338"/>
      <c r="I23" s="338"/>
      <c r="J23" s="338"/>
      <c r="K23" s="373" t="s">
        <v>118</v>
      </c>
    </row>
    <row r="24" customHeight="1" spans="1:11">
      <c r="A24" s="23" t="s">
        <v>120</v>
      </c>
      <c r="B24" s="337">
        <v>1</v>
      </c>
      <c r="C24" s="337">
        <v>1</v>
      </c>
      <c r="D24" s="337">
        <v>1</v>
      </c>
      <c r="E24" s="337">
        <v>1</v>
      </c>
      <c r="F24" s="337">
        <v>1</v>
      </c>
      <c r="G24" s="337">
        <v>1</v>
      </c>
      <c r="H24" s="338"/>
      <c r="I24" s="338"/>
      <c r="J24" s="338"/>
      <c r="K24" s="373" t="s">
        <v>118</v>
      </c>
    </row>
    <row r="25" customHeight="1" spans="1:11">
      <c r="A25" s="23"/>
      <c r="B25" s="337"/>
      <c r="C25" s="337"/>
      <c r="D25" s="337"/>
      <c r="E25" s="337"/>
      <c r="F25" s="337"/>
      <c r="G25" s="337"/>
      <c r="H25" s="338"/>
      <c r="I25" s="338"/>
      <c r="J25" s="338"/>
      <c r="K25" s="373"/>
    </row>
    <row r="26" customHeight="1" spans="1:11">
      <c r="A26" s="339"/>
      <c r="B26" s="338"/>
      <c r="C26" s="338"/>
      <c r="D26" s="338"/>
      <c r="E26" s="338"/>
      <c r="F26" s="338"/>
      <c r="G26" s="338"/>
      <c r="H26" s="338"/>
      <c r="I26" s="338"/>
      <c r="J26" s="338"/>
      <c r="K26" s="374"/>
    </row>
    <row r="27" customHeight="1" spans="1:11">
      <c r="A27" s="340"/>
      <c r="B27" s="338"/>
      <c r="C27" s="338"/>
      <c r="D27" s="338"/>
      <c r="E27" s="338"/>
      <c r="F27" s="338"/>
      <c r="G27" s="338"/>
      <c r="H27" s="338"/>
      <c r="I27" s="338"/>
      <c r="J27" s="338"/>
      <c r="K27" s="374"/>
    </row>
    <row r="28" customHeight="1" spans="1:11">
      <c r="A28" s="340"/>
      <c r="B28" s="338"/>
      <c r="C28" s="338"/>
      <c r="D28" s="338"/>
      <c r="E28" s="338"/>
      <c r="F28" s="338"/>
      <c r="G28" s="338"/>
      <c r="H28" s="338"/>
      <c r="I28" s="338"/>
      <c r="J28" s="338"/>
      <c r="K28" s="374"/>
    </row>
    <row r="29" ht="18" customHeight="1" spans="1:11">
      <c r="A29" s="341" t="s">
        <v>121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5"/>
    </row>
    <row r="30" ht="18.75" customHeight="1" spans="1:11">
      <c r="A30" s="343" t="s">
        <v>122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76"/>
    </row>
    <row r="31" ht="18.75" customHeight="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77"/>
    </row>
    <row r="32" ht="18" customHeight="1" spans="1:11">
      <c r="A32" s="341" t="s">
        <v>123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75"/>
    </row>
    <row r="33" ht="14.25" spans="1:11">
      <c r="A33" s="347" t="s">
        <v>124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78"/>
    </row>
    <row r="34" ht="15" spans="1:11">
      <c r="A34" s="124" t="s">
        <v>125</v>
      </c>
      <c r="B34" s="126"/>
      <c r="C34" s="241" t="s">
        <v>65</v>
      </c>
      <c r="D34" s="241" t="s">
        <v>66</v>
      </c>
      <c r="E34" s="349" t="s">
        <v>126</v>
      </c>
      <c r="F34" s="350"/>
      <c r="G34" s="350"/>
      <c r="H34" s="350"/>
      <c r="I34" s="350"/>
      <c r="J34" s="350"/>
      <c r="K34" s="379"/>
    </row>
    <row r="35" ht="15" spans="1:11">
      <c r="A35" s="351" t="s">
        <v>127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4.25" spans="1:11">
      <c r="A36" s="352" t="s">
        <v>128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80"/>
    </row>
    <row r="37" ht="14.25" spans="1:11">
      <c r="A37" s="352" t="s">
        <v>129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80"/>
    </row>
    <row r="38" ht="14.25" spans="1:11">
      <c r="A38" s="352" t="s">
        <v>130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81"/>
    </row>
    <row r="39" ht="14.25" spans="1:11">
      <c r="A39" s="355" t="s">
        <v>131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4.25" spans="1:11">
      <c r="A40" s="355" t="s">
        <v>132</v>
      </c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4.25" spans="1:11">
      <c r="A41" s="355" t="s">
        <v>133</v>
      </c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4.25" spans="1:11">
      <c r="A42" s="355" t="s">
        <v>134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5" spans="1:11">
      <c r="A43" s="266" t="s">
        <v>135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ht="15" spans="1:11">
      <c r="A44" s="318" t="s">
        <v>136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68"/>
    </row>
    <row r="45" ht="14.25" spans="1:11">
      <c r="A45" s="325" t="s">
        <v>137</v>
      </c>
      <c r="B45" s="322" t="s">
        <v>95</v>
      </c>
      <c r="C45" s="322" t="s">
        <v>96</v>
      </c>
      <c r="D45" s="322" t="s">
        <v>88</v>
      </c>
      <c r="E45" s="327" t="s">
        <v>138</v>
      </c>
      <c r="F45" s="322" t="s">
        <v>95</v>
      </c>
      <c r="G45" s="322" t="s">
        <v>96</v>
      </c>
      <c r="H45" s="322" t="s">
        <v>88</v>
      </c>
      <c r="I45" s="327" t="s">
        <v>139</v>
      </c>
      <c r="J45" s="322" t="s">
        <v>95</v>
      </c>
      <c r="K45" s="369" t="s">
        <v>96</v>
      </c>
    </row>
    <row r="46" ht="14.25" spans="1:11">
      <c r="A46" s="223" t="s">
        <v>87</v>
      </c>
      <c r="B46" s="241" t="s">
        <v>95</v>
      </c>
      <c r="C46" s="241" t="s">
        <v>96</v>
      </c>
      <c r="D46" s="241" t="s">
        <v>88</v>
      </c>
      <c r="E46" s="264" t="s">
        <v>94</v>
      </c>
      <c r="F46" s="241" t="s">
        <v>95</v>
      </c>
      <c r="G46" s="241" t="s">
        <v>96</v>
      </c>
      <c r="H46" s="241" t="s">
        <v>88</v>
      </c>
      <c r="I46" s="264" t="s">
        <v>105</v>
      </c>
      <c r="J46" s="241" t="s">
        <v>95</v>
      </c>
      <c r="K46" s="290" t="s">
        <v>96</v>
      </c>
    </row>
    <row r="47" ht="15" spans="1:11">
      <c r="A47" s="230" t="s">
        <v>140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92"/>
    </row>
    <row r="48" ht="15" spans="1:11">
      <c r="A48" s="351" t="s">
        <v>141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 t="s">
        <v>142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81"/>
    </row>
    <row r="50" ht="15" spans="1:11">
      <c r="A50" s="356" t="s">
        <v>143</v>
      </c>
      <c r="B50" s="276" t="s">
        <v>144</v>
      </c>
      <c r="C50" s="276"/>
      <c r="D50" s="357" t="s">
        <v>145</v>
      </c>
      <c r="E50" s="358" t="s">
        <v>146</v>
      </c>
      <c r="F50" s="359" t="s">
        <v>147</v>
      </c>
      <c r="G50" s="360">
        <v>46016</v>
      </c>
      <c r="H50" s="361" t="s">
        <v>148</v>
      </c>
      <c r="I50" s="382"/>
      <c r="J50" s="116" t="s">
        <v>149</v>
      </c>
      <c r="K50" s="383"/>
    </row>
    <row r="51" ht="15" spans="1:11">
      <c r="A51" s="351" t="s">
        <v>150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84"/>
    </row>
    <row r="53" ht="15" spans="1:11">
      <c r="A53" s="356" t="s">
        <v>143</v>
      </c>
      <c r="B53" s="364"/>
      <c r="C53" s="364"/>
      <c r="D53" s="357" t="s">
        <v>145</v>
      </c>
      <c r="E53" s="365"/>
      <c r="F53" s="359" t="s">
        <v>151</v>
      </c>
      <c r="G53" s="366"/>
      <c r="H53" s="361" t="s">
        <v>148</v>
      </c>
      <c r="I53" s="382"/>
      <c r="J53" s="385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4.1666666666667" style="65" customWidth="1"/>
    <col min="14" max="16384" width="9" style="65"/>
  </cols>
  <sheetData>
    <row r="1" ht="19.5" customHeight="1" spans="1:13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ht="19.5" customHeight="1" spans="1:13">
      <c r="A2" s="69" t="s">
        <v>61</v>
      </c>
      <c r="B2" s="70" t="s">
        <v>62</v>
      </c>
      <c r="C2" s="70"/>
      <c r="D2" s="71" t="s">
        <v>67</v>
      </c>
      <c r="E2" s="70" t="s">
        <v>153</v>
      </c>
      <c r="F2" s="70"/>
      <c r="G2" s="70"/>
      <c r="H2" s="70"/>
      <c r="I2" s="72"/>
      <c r="J2" s="91" t="s">
        <v>57</v>
      </c>
      <c r="K2" s="70" t="s">
        <v>57</v>
      </c>
      <c r="L2" s="70"/>
      <c r="M2" s="70"/>
    </row>
    <row r="3" ht="19.5" customHeight="1" spans="1:13">
      <c r="A3" s="100" t="s">
        <v>154</v>
      </c>
      <c r="B3" s="74" t="s">
        <v>155</v>
      </c>
      <c r="C3" s="74"/>
      <c r="D3" s="74"/>
      <c r="E3" s="74"/>
      <c r="F3" s="74"/>
      <c r="G3" s="74"/>
      <c r="H3" s="74"/>
      <c r="I3" s="72"/>
      <c r="J3" s="73" t="s">
        <v>156</v>
      </c>
      <c r="K3" s="73"/>
      <c r="L3" s="73"/>
      <c r="M3" s="73"/>
    </row>
    <row r="4" ht="19.5" customHeight="1" spans="1:13">
      <c r="A4" s="101"/>
      <c r="B4" s="102" t="s">
        <v>157</v>
      </c>
      <c r="C4" s="81" t="s">
        <v>158</v>
      </c>
      <c r="D4" s="81" t="s">
        <v>159</v>
      </c>
      <c r="E4" s="81" t="s">
        <v>160</v>
      </c>
      <c r="F4" s="81" t="s">
        <v>161</v>
      </c>
      <c r="G4" s="81" t="s">
        <v>162</v>
      </c>
      <c r="H4" s="81" t="s">
        <v>163</v>
      </c>
      <c r="I4" s="72"/>
      <c r="J4" s="108" t="s">
        <v>164</v>
      </c>
      <c r="K4" s="108" t="s">
        <v>164</v>
      </c>
      <c r="L4" s="108" t="s">
        <v>165</v>
      </c>
      <c r="M4" s="313"/>
    </row>
    <row r="5" ht="19.5" customHeight="1" spans="1:13">
      <c r="A5" s="103"/>
      <c r="B5" s="102" t="s">
        <v>166</v>
      </c>
      <c r="C5" s="81" t="s">
        <v>167</v>
      </c>
      <c r="D5" s="81" t="s">
        <v>168</v>
      </c>
      <c r="E5" s="81" t="s">
        <v>169</v>
      </c>
      <c r="F5" s="81" t="s">
        <v>170</v>
      </c>
      <c r="G5" s="81" t="s">
        <v>171</v>
      </c>
      <c r="H5" s="81" t="s">
        <v>172</v>
      </c>
      <c r="I5" s="72"/>
      <c r="J5" s="93" t="s">
        <v>173</v>
      </c>
      <c r="K5" s="93" t="s">
        <v>173</v>
      </c>
      <c r="L5" s="93" t="s">
        <v>173</v>
      </c>
      <c r="M5" s="94"/>
    </row>
    <row r="6" ht="19.5" customHeight="1" spans="1:13">
      <c r="A6" s="78" t="s">
        <v>174</v>
      </c>
      <c r="B6" s="79">
        <f>C6-1</f>
        <v>66</v>
      </c>
      <c r="C6" s="79">
        <f>D6-2</f>
        <v>67</v>
      </c>
      <c r="D6" s="79">
        <v>69</v>
      </c>
      <c r="E6" s="79">
        <f>D6+2</f>
        <v>71</v>
      </c>
      <c r="F6" s="79">
        <f>E6+2</f>
        <v>73</v>
      </c>
      <c r="G6" s="79">
        <f>F6+1</f>
        <v>74</v>
      </c>
      <c r="H6" s="79">
        <f>G6+1</f>
        <v>75</v>
      </c>
      <c r="I6" s="72"/>
      <c r="J6" s="93" t="s">
        <v>175</v>
      </c>
      <c r="K6" s="93" t="s">
        <v>176</v>
      </c>
      <c r="L6" s="93" t="s">
        <v>177</v>
      </c>
      <c r="M6" s="94"/>
    </row>
    <row r="7" ht="19.5" customHeight="1" spans="1:13">
      <c r="A7" s="81" t="s">
        <v>178</v>
      </c>
      <c r="B7" s="79">
        <f>C7-4</f>
        <v>104</v>
      </c>
      <c r="C7" s="79">
        <f>D7-4</f>
        <v>108</v>
      </c>
      <c r="D7" s="79">
        <v>112</v>
      </c>
      <c r="E7" s="79">
        <f>D7+4</f>
        <v>116</v>
      </c>
      <c r="F7" s="79">
        <f>E7+4</f>
        <v>120</v>
      </c>
      <c r="G7" s="79">
        <f>F7+6</f>
        <v>126</v>
      </c>
      <c r="H7" s="79">
        <f>G7+6</f>
        <v>132</v>
      </c>
      <c r="I7" s="72"/>
      <c r="J7" s="93" t="s">
        <v>179</v>
      </c>
      <c r="K7" s="93" t="s">
        <v>180</v>
      </c>
      <c r="L7" s="93" t="s">
        <v>179</v>
      </c>
      <c r="M7" s="94"/>
    </row>
    <row r="8" ht="19.5" customHeight="1" spans="1:13">
      <c r="A8" s="81" t="s">
        <v>181</v>
      </c>
      <c r="B8" s="79">
        <v>102</v>
      </c>
      <c r="C8" s="79">
        <v>106</v>
      </c>
      <c r="D8" s="79">
        <v>110</v>
      </c>
      <c r="E8" s="79">
        <f>D8+4</f>
        <v>114</v>
      </c>
      <c r="F8" s="79">
        <f>E8+5</f>
        <v>119</v>
      </c>
      <c r="G8" s="79">
        <f>F8+6</f>
        <v>125</v>
      </c>
      <c r="H8" s="79">
        <f>G8+7</f>
        <v>132</v>
      </c>
      <c r="I8" s="72"/>
      <c r="J8" s="93" t="s">
        <v>182</v>
      </c>
      <c r="K8" s="93" t="s">
        <v>183</v>
      </c>
      <c r="L8" s="93" t="s">
        <v>184</v>
      </c>
      <c r="M8" s="94"/>
    </row>
    <row r="9" ht="19.5" customHeight="1" spans="1:13">
      <c r="A9" s="81" t="s">
        <v>185</v>
      </c>
      <c r="B9" s="79">
        <v>44.6</v>
      </c>
      <c r="C9" s="79">
        <v>45.8</v>
      </c>
      <c r="D9" s="79">
        <v>47</v>
      </c>
      <c r="E9" s="79">
        <f>D9+1.2</f>
        <v>48.2</v>
      </c>
      <c r="F9" s="79">
        <f>E9+1.2</f>
        <v>49.4</v>
      </c>
      <c r="G9" s="79">
        <f>F9+1.4</f>
        <v>50.8</v>
      </c>
      <c r="H9" s="79">
        <f>G9+1.4</f>
        <v>52.2</v>
      </c>
      <c r="I9" s="72"/>
      <c r="J9" s="93" t="s">
        <v>186</v>
      </c>
      <c r="K9" s="93" t="s">
        <v>187</v>
      </c>
      <c r="L9" s="93" t="s">
        <v>188</v>
      </c>
      <c r="M9" s="94"/>
    </row>
    <row r="10" ht="19.5" customHeight="1" spans="1:13">
      <c r="A10" s="81" t="s">
        <v>189</v>
      </c>
      <c r="B10" s="79">
        <v>22.5</v>
      </c>
      <c r="C10" s="79">
        <v>23</v>
      </c>
      <c r="D10" s="79" t="s">
        <v>190</v>
      </c>
      <c r="E10" s="79">
        <v>24</v>
      </c>
      <c r="F10" s="79">
        <v>24.5</v>
      </c>
      <c r="G10" s="79">
        <v>25</v>
      </c>
      <c r="H10" s="79">
        <v>25.5</v>
      </c>
      <c r="I10" s="72"/>
      <c r="J10" s="95" t="s">
        <v>191</v>
      </c>
      <c r="K10" s="93" t="s">
        <v>183</v>
      </c>
      <c r="L10" s="95" t="s">
        <v>191</v>
      </c>
      <c r="M10" s="94"/>
    </row>
    <row r="11" ht="19.5" customHeight="1" spans="1:13">
      <c r="A11" s="81" t="s">
        <v>192</v>
      </c>
      <c r="B11" s="79">
        <v>21.6</v>
      </c>
      <c r="C11" s="79">
        <v>22.3</v>
      </c>
      <c r="D11" s="79">
        <v>23</v>
      </c>
      <c r="E11" s="79">
        <v>23.7</v>
      </c>
      <c r="F11" s="79">
        <f>E11+0.7</f>
        <v>24.4</v>
      </c>
      <c r="G11" s="79">
        <f>F11+0.95</f>
        <v>25.35</v>
      </c>
      <c r="H11" s="79">
        <f>G11+0.95</f>
        <v>26.3</v>
      </c>
      <c r="I11" s="72"/>
      <c r="J11" s="95" t="s">
        <v>193</v>
      </c>
      <c r="K11" s="93" t="s">
        <v>176</v>
      </c>
      <c r="L11" s="95" t="s">
        <v>193</v>
      </c>
      <c r="M11" s="96"/>
    </row>
    <row r="12" ht="19.5" customHeight="1" spans="1:13">
      <c r="A12" s="104" t="s">
        <v>194</v>
      </c>
      <c r="B12" s="105">
        <v>18.2</v>
      </c>
      <c r="C12" s="105">
        <v>18.6</v>
      </c>
      <c r="D12" s="105">
        <v>19</v>
      </c>
      <c r="E12" s="105">
        <v>19.4</v>
      </c>
      <c r="F12" s="105">
        <f>E12+0.4</f>
        <v>19.8</v>
      </c>
      <c r="G12" s="105">
        <f t="shared" ref="G10:G13" si="0">F12+0.6</f>
        <v>20.4</v>
      </c>
      <c r="H12" s="105">
        <f t="shared" ref="H10:H13" si="1">G12+0.6</f>
        <v>21</v>
      </c>
      <c r="I12" s="72"/>
      <c r="J12" s="95" t="s">
        <v>195</v>
      </c>
      <c r="K12" s="93" t="s">
        <v>187</v>
      </c>
      <c r="L12" s="95" t="s">
        <v>196</v>
      </c>
      <c r="M12" s="97"/>
    </row>
    <row r="13" ht="19.5" customHeight="1" spans="1:13">
      <c r="A13" s="106" t="s">
        <v>197</v>
      </c>
      <c r="B13" s="107">
        <f>C13-0.4</f>
        <v>20.7</v>
      </c>
      <c r="C13" s="107">
        <f>D13-0.4</f>
        <v>21.1</v>
      </c>
      <c r="D13" s="107">
        <v>21.5</v>
      </c>
      <c r="E13" s="107">
        <f>D13+0.4</f>
        <v>21.9</v>
      </c>
      <c r="F13" s="107">
        <f>E13+0.4</f>
        <v>22.3</v>
      </c>
      <c r="G13" s="107">
        <f t="shared" si="0"/>
        <v>22.9</v>
      </c>
      <c r="H13" s="107">
        <f t="shared" si="1"/>
        <v>23.5</v>
      </c>
      <c r="I13" s="72"/>
      <c r="J13" s="95" t="s">
        <v>198</v>
      </c>
      <c r="K13" s="93" t="s">
        <v>199</v>
      </c>
      <c r="L13" s="95" t="s">
        <v>200</v>
      </c>
      <c r="M13" s="97"/>
    </row>
    <row r="14" ht="19.5" customHeight="1" spans="1:13">
      <c r="A14" s="106" t="s">
        <v>201</v>
      </c>
      <c r="B14" s="107">
        <v>11.1</v>
      </c>
      <c r="C14" s="107">
        <v>11.3</v>
      </c>
      <c r="D14" s="107">
        <v>11.5</v>
      </c>
      <c r="E14" s="107">
        <v>11.7</v>
      </c>
      <c r="F14" s="107">
        <f>E14+0.2</f>
        <v>11.9</v>
      </c>
      <c r="G14" s="107">
        <f>F14+0.25</f>
        <v>12.15</v>
      </c>
      <c r="H14" s="107">
        <f>G14+0.25</f>
        <v>12.4</v>
      </c>
      <c r="I14" s="72"/>
      <c r="J14" s="95" t="s">
        <v>182</v>
      </c>
      <c r="K14" s="93" t="s">
        <v>183</v>
      </c>
      <c r="L14" s="95" t="s">
        <v>191</v>
      </c>
      <c r="M14" s="96"/>
    </row>
    <row r="15" ht="19.5" customHeight="1" spans="1:13">
      <c r="A15" s="81" t="s">
        <v>202</v>
      </c>
      <c r="B15" s="107">
        <f>C15</f>
        <v>2</v>
      </c>
      <c r="C15" s="107">
        <f>D15</f>
        <v>2</v>
      </c>
      <c r="D15" s="107">
        <v>2</v>
      </c>
      <c r="E15" s="107">
        <f t="shared" ref="E15:H15" si="2">D15</f>
        <v>2</v>
      </c>
      <c r="F15" s="107">
        <f t="shared" si="2"/>
        <v>2</v>
      </c>
      <c r="G15" s="107">
        <f t="shared" si="2"/>
        <v>2</v>
      </c>
      <c r="H15" s="107">
        <f t="shared" si="2"/>
        <v>2</v>
      </c>
      <c r="I15" s="72"/>
      <c r="J15" s="93" t="s">
        <v>182</v>
      </c>
      <c r="K15" s="93" t="s">
        <v>183</v>
      </c>
      <c r="L15" s="93" t="s">
        <v>182</v>
      </c>
      <c r="M15" s="87"/>
    </row>
    <row r="16" ht="14.25" spans="1:13">
      <c r="A16" s="89" t="s">
        <v>203</v>
      </c>
      <c r="D16" s="90"/>
      <c r="E16" s="90"/>
      <c r="F16" s="90"/>
      <c r="G16" s="90"/>
      <c r="H16" s="90"/>
      <c r="I16" s="90"/>
      <c r="J16" s="98"/>
      <c r="K16" s="98"/>
      <c r="L16" s="90"/>
      <c r="M16" s="90"/>
    </row>
    <row r="17" ht="14.25" spans="1:13">
      <c r="A17" s="65" t="s">
        <v>204</v>
      </c>
      <c r="D17" s="90"/>
      <c r="E17" s="90"/>
      <c r="F17" s="90"/>
      <c r="G17" s="90"/>
      <c r="H17" s="90"/>
      <c r="I17" s="90"/>
      <c r="J17" s="98"/>
      <c r="K17" s="98"/>
      <c r="L17" s="90"/>
      <c r="M17" s="90"/>
    </row>
    <row r="18" ht="14.25" spans="1:13">
      <c r="A18" s="90"/>
      <c r="B18" s="90"/>
      <c r="C18" s="90"/>
      <c r="D18" s="90"/>
      <c r="E18" s="90"/>
      <c r="F18" s="90"/>
      <c r="G18" s="90"/>
      <c r="H18" s="90"/>
      <c r="I18" s="90"/>
      <c r="J18" s="99" t="s">
        <v>205</v>
      </c>
      <c r="K18" s="99"/>
      <c r="L18" s="89" t="s">
        <v>206</v>
      </c>
      <c r="M18" s="89" t="s">
        <v>207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208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112" t="s">
        <v>54</v>
      </c>
      <c r="C2" s="112"/>
      <c r="D2" s="204" t="s">
        <v>55</v>
      </c>
      <c r="E2" s="204"/>
      <c r="F2" s="112" t="s">
        <v>56</v>
      </c>
      <c r="G2" s="112"/>
      <c r="H2" s="205" t="s">
        <v>57</v>
      </c>
      <c r="I2" s="288" t="s">
        <v>56</v>
      </c>
      <c r="J2" s="288"/>
      <c r="K2" s="289"/>
    </row>
    <row r="3" customHeight="1" spans="1:1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customHeight="1" spans="1:11">
      <c r="A4" s="212" t="s">
        <v>61</v>
      </c>
      <c r="B4" s="213" t="s">
        <v>62</v>
      </c>
      <c r="C4" s="214"/>
      <c r="D4" s="212" t="s">
        <v>63</v>
      </c>
      <c r="E4" s="215"/>
      <c r="F4" s="216">
        <v>46082</v>
      </c>
      <c r="G4" s="217"/>
      <c r="H4" s="212" t="s">
        <v>209</v>
      </c>
      <c r="I4" s="215"/>
      <c r="J4" s="241" t="s">
        <v>65</v>
      </c>
      <c r="K4" s="290" t="s">
        <v>66</v>
      </c>
    </row>
    <row r="5" customHeight="1" spans="1:11">
      <c r="A5" s="218" t="s">
        <v>67</v>
      </c>
      <c r="B5" s="213" t="s">
        <v>68</v>
      </c>
      <c r="C5" s="214"/>
      <c r="D5" s="212" t="s">
        <v>210</v>
      </c>
      <c r="E5" s="215"/>
      <c r="F5" s="219">
        <v>1</v>
      </c>
      <c r="G5" s="220"/>
      <c r="H5" s="212" t="s">
        <v>211</v>
      </c>
      <c r="I5" s="215"/>
      <c r="J5" s="241" t="s">
        <v>65</v>
      </c>
      <c r="K5" s="290" t="s">
        <v>66</v>
      </c>
    </row>
    <row r="6" customHeight="1" spans="1:11">
      <c r="A6" s="212" t="s">
        <v>71</v>
      </c>
      <c r="B6" s="221">
        <v>3</v>
      </c>
      <c r="C6" s="222">
        <v>6</v>
      </c>
      <c r="D6" s="212" t="s">
        <v>212</v>
      </c>
      <c r="E6" s="215"/>
      <c r="F6" s="219">
        <v>0.5</v>
      </c>
      <c r="G6" s="220"/>
      <c r="H6" s="223" t="s">
        <v>213</v>
      </c>
      <c r="I6" s="264"/>
      <c r="J6" s="264"/>
      <c r="K6" s="291"/>
    </row>
    <row r="7" customHeight="1" spans="1:11">
      <c r="A7" s="212" t="s">
        <v>74</v>
      </c>
      <c r="B7" s="224" t="s">
        <v>75</v>
      </c>
      <c r="C7" s="225"/>
      <c r="D7" s="212" t="s">
        <v>214</v>
      </c>
      <c r="E7" s="215"/>
      <c r="F7" s="219">
        <v>0.3</v>
      </c>
      <c r="G7" s="220"/>
      <c r="H7" s="226" t="s">
        <v>215</v>
      </c>
      <c r="I7" s="241"/>
      <c r="J7" s="241"/>
      <c r="K7" s="290"/>
    </row>
    <row r="8" customHeight="1" spans="1:11">
      <c r="A8" s="227" t="s">
        <v>78</v>
      </c>
      <c r="B8" s="228" t="s">
        <v>79</v>
      </c>
      <c r="C8" s="229"/>
      <c r="D8" s="230" t="s">
        <v>80</v>
      </c>
      <c r="E8" s="231"/>
      <c r="F8" s="232">
        <v>46047</v>
      </c>
      <c r="G8" s="233"/>
      <c r="H8" s="230"/>
      <c r="I8" s="231"/>
      <c r="J8" s="231"/>
      <c r="K8" s="292"/>
    </row>
    <row r="9" customHeight="1" spans="1:11">
      <c r="A9" s="234" t="s">
        <v>216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93" t="s">
        <v>86</v>
      </c>
    </row>
    <row r="11" customHeight="1" spans="1:11">
      <c r="A11" s="218" t="s">
        <v>90</v>
      </c>
      <c r="B11" s="240" t="s">
        <v>85</v>
      </c>
      <c r="C11" s="241" t="s">
        <v>86</v>
      </c>
      <c r="D11" s="242"/>
      <c r="E11" s="243" t="s">
        <v>92</v>
      </c>
      <c r="F11" s="240" t="s">
        <v>85</v>
      </c>
      <c r="G11" s="241" t="s">
        <v>86</v>
      </c>
      <c r="H11" s="240"/>
      <c r="I11" s="243" t="s">
        <v>97</v>
      </c>
      <c r="J11" s="240" t="s">
        <v>85</v>
      </c>
      <c r="K11" s="290" t="s">
        <v>86</v>
      </c>
    </row>
    <row r="12" customHeight="1" spans="1:11">
      <c r="A12" s="230" t="s">
        <v>217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92"/>
    </row>
    <row r="13" customHeight="1" spans="1:11">
      <c r="A13" s="244" t="s">
        <v>218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219</v>
      </c>
      <c r="B14" s="246"/>
      <c r="C14" s="246"/>
      <c r="D14" s="246"/>
      <c r="E14" s="246"/>
      <c r="F14" s="246"/>
      <c r="G14" s="246"/>
      <c r="H14" s="247"/>
      <c r="I14" s="294"/>
      <c r="J14" s="294"/>
      <c r="K14" s="295"/>
    </row>
    <row r="15" customHeight="1" spans="1:11">
      <c r="A15" s="245"/>
      <c r="B15" s="246"/>
      <c r="C15" s="246"/>
      <c r="D15" s="246"/>
      <c r="E15" s="246"/>
      <c r="F15" s="246"/>
      <c r="G15" s="246"/>
      <c r="H15" s="247"/>
      <c r="I15" s="296"/>
      <c r="J15" s="297"/>
      <c r="K15" s="29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99"/>
    </row>
    <row r="17" customHeight="1" spans="1:11">
      <c r="A17" s="244" t="s">
        <v>220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0"/>
      <c r="B18" s="251"/>
      <c r="C18" s="251"/>
      <c r="D18" s="251"/>
      <c r="E18" s="252"/>
      <c r="F18" s="252"/>
      <c r="G18" s="252"/>
      <c r="H18" s="252"/>
      <c r="I18" s="294"/>
      <c r="J18" s="294"/>
      <c r="K18" s="295"/>
    </row>
    <row r="19" customHeight="1" spans="1:11">
      <c r="A19" s="253"/>
      <c r="B19" s="254"/>
      <c r="C19" s="254"/>
      <c r="D19" s="255"/>
      <c r="E19" s="256"/>
      <c r="F19" s="257"/>
      <c r="G19" s="257"/>
      <c r="H19" s="258"/>
      <c r="I19" s="296"/>
      <c r="J19" s="297"/>
      <c r="K19" s="29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99"/>
    </row>
    <row r="21" customHeight="1" spans="1:11">
      <c r="A21" s="259" t="s">
        <v>123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11" t="s">
        <v>124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4"/>
    </row>
    <row r="23" customHeight="1" spans="1:11">
      <c r="A23" s="124" t="s">
        <v>125</v>
      </c>
      <c r="B23" s="126"/>
      <c r="C23" s="241" t="s">
        <v>65</v>
      </c>
      <c r="D23" s="241" t="s">
        <v>66</v>
      </c>
      <c r="E23" s="123"/>
      <c r="F23" s="123"/>
      <c r="G23" s="123"/>
      <c r="H23" s="123"/>
      <c r="I23" s="123"/>
      <c r="J23" s="123"/>
      <c r="K23" s="178"/>
    </row>
    <row r="24" customHeight="1" spans="1:11">
      <c r="A24" s="260" t="s">
        <v>221</v>
      </c>
      <c r="B24" s="261"/>
      <c r="C24" s="261"/>
      <c r="D24" s="261"/>
      <c r="E24" s="261"/>
      <c r="F24" s="261"/>
      <c r="G24" s="261"/>
      <c r="H24" s="261"/>
      <c r="I24" s="261"/>
      <c r="J24" s="261"/>
      <c r="K24" s="300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301"/>
    </row>
    <row r="26" customHeight="1" spans="1:11">
      <c r="A26" s="234" t="s">
        <v>136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6" t="s">
        <v>137</v>
      </c>
      <c r="B27" s="237" t="s">
        <v>95</v>
      </c>
      <c r="C27" s="237" t="s">
        <v>96</v>
      </c>
      <c r="D27" s="237" t="s">
        <v>88</v>
      </c>
      <c r="E27" s="207" t="s">
        <v>138</v>
      </c>
      <c r="F27" s="237" t="s">
        <v>95</v>
      </c>
      <c r="G27" s="237" t="s">
        <v>96</v>
      </c>
      <c r="H27" s="237" t="s">
        <v>88</v>
      </c>
      <c r="I27" s="207" t="s">
        <v>139</v>
      </c>
      <c r="J27" s="237" t="s">
        <v>95</v>
      </c>
      <c r="K27" s="293" t="s">
        <v>96</v>
      </c>
    </row>
    <row r="28" customHeight="1" spans="1:11">
      <c r="A28" s="223" t="s">
        <v>87</v>
      </c>
      <c r="B28" s="241" t="s">
        <v>95</v>
      </c>
      <c r="C28" s="241" t="s">
        <v>96</v>
      </c>
      <c r="D28" s="241" t="s">
        <v>88</v>
      </c>
      <c r="E28" s="264" t="s">
        <v>94</v>
      </c>
      <c r="F28" s="241" t="s">
        <v>95</v>
      </c>
      <c r="G28" s="241" t="s">
        <v>96</v>
      </c>
      <c r="H28" s="241" t="s">
        <v>88</v>
      </c>
      <c r="I28" s="264" t="s">
        <v>105</v>
      </c>
      <c r="J28" s="241" t="s">
        <v>95</v>
      </c>
      <c r="K28" s="290" t="s">
        <v>96</v>
      </c>
    </row>
    <row r="29" customHeight="1" spans="1:11">
      <c r="A29" s="212" t="s">
        <v>222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02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303"/>
    </row>
    <row r="31" customHeight="1" spans="1:11">
      <c r="A31" s="268" t="s">
        <v>223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ht="17.25" customHeight="1" spans="1:11">
      <c r="A32" s="269" t="s">
        <v>224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304"/>
    </row>
    <row r="33" ht="17.25" customHeight="1" spans="1:11">
      <c r="A33" s="271" t="s">
        <v>225</v>
      </c>
      <c r="B33" s="272"/>
      <c r="C33" s="272"/>
      <c r="D33" s="272"/>
      <c r="E33" s="272"/>
      <c r="F33" s="272"/>
      <c r="G33" s="272"/>
      <c r="H33" s="272"/>
      <c r="I33" s="272"/>
      <c r="J33" s="272"/>
      <c r="K33" s="305"/>
    </row>
    <row r="34" ht="17.25" customHeight="1" spans="1:11">
      <c r="A34" s="271" t="s">
        <v>226</v>
      </c>
      <c r="B34" s="272"/>
      <c r="C34" s="272"/>
      <c r="D34" s="272"/>
      <c r="E34" s="272"/>
      <c r="F34" s="272"/>
      <c r="G34" s="272"/>
      <c r="H34" s="272"/>
      <c r="I34" s="272"/>
      <c r="J34" s="272"/>
      <c r="K34" s="305"/>
    </row>
    <row r="35" ht="17.25" customHeight="1" spans="1:11">
      <c r="A35" s="271" t="s">
        <v>227</v>
      </c>
      <c r="B35" s="272"/>
      <c r="C35" s="272"/>
      <c r="D35" s="272"/>
      <c r="E35" s="272"/>
      <c r="F35" s="272"/>
      <c r="G35" s="272"/>
      <c r="H35" s="272"/>
      <c r="I35" s="272"/>
      <c r="J35" s="272"/>
      <c r="K35" s="305"/>
    </row>
    <row r="36" ht="17.25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305"/>
    </row>
    <row r="37" ht="17.25" customHeight="1" spans="1:11">
      <c r="A37" s="271"/>
      <c r="B37" s="272"/>
      <c r="C37" s="272"/>
      <c r="D37" s="272"/>
      <c r="E37" s="272"/>
      <c r="F37" s="272"/>
      <c r="G37" s="272"/>
      <c r="H37" s="272"/>
      <c r="I37" s="272"/>
      <c r="J37" s="272"/>
      <c r="K37" s="305"/>
    </row>
    <row r="38" ht="17.25" customHeight="1" spans="1:11">
      <c r="A38" s="271"/>
      <c r="B38" s="272"/>
      <c r="C38" s="272"/>
      <c r="D38" s="272"/>
      <c r="E38" s="272"/>
      <c r="F38" s="272"/>
      <c r="G38" s="272"/>
      <c r="H38" s="272"/>
      <c r="I38" s="272"/>
      <c r="J38" s="272"/>
      <c r="K38" s="305"/>
    </row>
    <row r="39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5"/>
    </row>
    <row r="40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5"/>
    </row>
    <row r="4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5"/>
    </row>
    <row r="42" ht="17.25" customHeight="1" spans="1:11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305"/>
    </row>
    <row r="43" ht="17.25" customHeight="1" spans="1:11">
      <c r="A43" s="266" t="s">
        <v>135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3"/>
    </row>
    <row r="44" customHeight="1" spans="1:11">
      <c r="A44" s="268" t="s">
        <v>228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ht="18" customHeight="1" spans="1:11">
      <c r="A45" s="273" t="s">
        <v>217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306"/>
    </row>
    <row r="46" ht="18" customHeight="1" spans="1:11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306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301"/>
    </row>
    <row r="48" ht="21" customHeight="1" spans="1:11">
      <c r="A48" s="275" t="s">
        <v>143</v>
      </c>
      <c r="B48" s="276" t="s">
        <v>144</v>
      </c>
      <c r="C48" s="276"/>
      <c r="D48" s="277" t="s">
        <v>145</v>
      </c>
      <c r="E48" s="278" t="s">
        <v>229</v>
      </c>
      <c r="F48" s="277" t="s">
        <v>147</v>
      </c>
      <c r="G48" s="279">
        <v>46036</v>
      </c>
      <c r="H48" s="280" t="s">
        <v>148</v>
      </c>
      <c r="I48" s="280"/>
      <c r="J48" s="276" t="s">
        <v>149</v>
      </c>
      <c r="K48" s="307"/>
    </row>
    <row r="49" customHeight="1" spans="1:11">
      <c r="A49" s="281" t="s">
        <v>150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8"/>
    </row>
    <row r="50" customHeight="1" spans="1:11">
      <c r="A50" s="283" t="s">
        <v>230</v>
      </c>
      <c r="B50" s="284"/>
      <c r="C50" s="284"/>
      <c r="D50" s="284"/>
      <c r="E50" s="284"/>
      <c r="F50" s="284"/>
      <c r="G50" s="284"/>
      <c r="H50" s="284"/>
      <c r="I50" s="284"/>
      <c r="J50" s="284"/>
      <c r="K50" s="309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10"/>
    </row>
    <row r="52" ht="21" customHeight="1" spans="1:11">
      <c r="A52" s="275" t="s">
        <v>143</v>
      </c>
      <c r="B52" s="287"/>
      <c r="C52" s="287"/>
      <c r="D52" s="277" t="s">
        <v>145</v>
      </c>
      <c r="E52" s="277"/>
      <c r="F52" s="277" t="s">
        <v>147</v>
      </c>
      <c r="G52" s="277"/>
      <c r="H52" s="280" t="s">
        <v>148</v>
      </c>
      <c r="I52" s="280"/>
      <c r="J52" s="311"/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3" width="17" style="66" customWidth="1"/>
    <col min="14" max="14" width="18.5" style="65" customWidth="1"/>
    <col min="15" max="15" width="14.1666666666667" style="65" customWidth="1"/>
    <col min="16" max="16384" width="9" style="65"/>
  </cols>
  <sheetData>
    <row r="1" s="65" customFormat="1" ht="19.5" customHeight="1" spans="1:15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153</v>
      </c>
      <c r="F2" s="70"/>
      <c r="G2" s="70"/>
      <c r="H2" s="70"/>
      <c r="I2" s="72"/>
      <c r="J2" s="91" t="s">
        <v>57</v>
      </c>
      <c r="K2" s="70" t="s">
        <v>57</v>
      </c>
      <c r="L2" s="70"/>
      <c r="M2" s="70"/>
      <c r="N2" s="70"/>
      <c r="O2" s="70"/>
    </row>
    <row r="3" s="65" customFormat="1" ht="19.5" customHeight="1" spans="1:15">
      <c r="A3" s="100" t="s">
        <v>154</v>
      </c>
      <c r="B3" s="74" t="s">
        <v>155</v>
      </c>
      <c r="C3" s="74"/>
      <c r="D3" s="74"/>
      <c r="E3" s="74"/>
      <c r="F3" s="74"/>
      <c r="G3" s="74"/>
      <c r="H3" s="74"/>
      <c r="I3" s="72"/>
      <c r="J3" s="73" t="s">
        <v>156</v>
      </c>
      <c r="K3" s="73"/>
      <c r="L3" s="73"/>
      <c r="M3" s="73"/>
      <c r="N3" s="73"/>
      <c r="O3" s="73"/>
    </row>
    <row r="4" s="65" customFormat="1" ht="19.5" customHeight="1" spans="1:15">
      <c r="A4" s="101"/>
      <c r="B4" s="102" t="s">
        <v>157</v>
      </c>
      <c r="C4" s="81" t="s">
        <v>158</v>
      </c>
      <c r="D4" s="81" t="s">
        <v>159</v>
      </c>
      <c r="E4" s="81" t="s">
        <v>160</v>
      </c>
      <c r="F4" s="81" t="s">
        <v>161</v>
      </c>
      <c r="G4" s="81" t="s">
        <v>162</v>
      </c>
      <c r="H4" s="81" t="s">
        <v>163</v>
      </c>
      <c r="I4" s="72"/>
      <c r="J4" s="108" t="s">
        <v>157</v>
      </c>
      <c r="K4" s="108" t="s">
        <v>158</v>
      </c>
      <c r="L4" s="108" t="s">
        <v>159</v>
      </c>
      <c r="M4" s="108" t="s">
        <v>160</v>
      </c>
      <c r="N4" s="108" t="s">
        <v>161</v>
      </c>
      <c r="O4" s="108" t="s">
        <v>162</v>
      </c>
    </row>
    <row r="5" s="65" customFormat="1" ht="19.5" customHeight="1" spans="1:15">
      <c r="A5" s="103"/>
      <c r="B5" s="102" t="s">
        <v>166</v>
      </c>
      <c r="C5" s="81" t="s">
        <v>167</v>
      </c>
      <c r="D5" s="81" t="s">
        <v>168</v>
      </c>
      <c r="E5" s="81" t="s">
        <v>169</v>
      </c>
      <c r="F5" s="81" t="s">
        <v>170</v>
      </c>
      <c r="G5" s="81" t="s">
        <v>171</v>
      </c>
      <c r="H5" s="81" t="s">
        <v>172</v>
      </c>
      <c r="I5" s="72"/>
      <c r="J5" s="93" t="s">
        <v>231</v>
      </c>
      <c r="K5" s="93" t="s">
        <v>232</v>
      </c>
      <c r="L5" s="93" t="s">
        <v>231</v>
      </c>
      <c r="M5" s="93" t="s">
        <v>232</v>
      </c>
      <c r="N5" s="93" t="s">
        <v>233</v>
      </c>
      <c r="O5" s="93" t="s">
        <v>233</v>
      </c>
    </row>
    <row r="6" s="65" customFormat="1" ht="19.5" customHeight="1" spans="1:15">
      <c r="A6" s="78" t="s">
        <v>174</v>
      </c>
      <c r="B6" s="79">
        <f>C6-1</f>
        <v>66</v>
      </c>
      <c r="C6" s="79">
        <f>D6-2</f>
        <v>67</v>
      </c>
      <c r="D6" s="79">
        <v>69</v>
      </c>
      <c r="E6" s="79">
        <f>D6+2</f>
        <v>71</v>
      </c>
      <c r="F6" s="79">
        <f>E6+2</f>
        <v>73</v>
      </c>
      <c r="G6" s="79">
        <f>F6+1</f>
        <v>74</v>
      </c>
      <c r="H6" s="79">
        <f>G6+1</f>
        <v>75</v>
      </c>
      <c r="I6" s="72"/>
      <c r="J6" s="93" t="s">
        <v>175</v>
      </c>
      <c r="K6" s="93" t="s">
        <v>191</v>
      </c>
      <c r="L6" s="93" t="s">
        <v>234</v>
      </c>
      <c r="M6" s="93" t="s">
        <v>182</v>
      </c>
      <c r="N6" s="93" t="s">
        <v>235</v>
      </c>
      <c r="O6" s="93" t="s">
        <v>236</v>
      </c>
    </row>
    <row r="7" s="65" customFormat="1" ht="19.5" customHeight="1" spans="1:15">
      <c r="A7" s="81" t="s">
        <v>178</v>
      </c>
      <c r="B7" s="79">
        <f>C7-4</f>
        <v>104</v>
      </c>
      <c r="C7" s="79">
        <f>D7-4</f>
        <v>108</v>
      </c>
      <c r="D7" s="79">
        <v>112</v>
      </c>
      <c r="E7" s="79">
        <f>D7+4</f>
        <v>116</v>
      </c>
      <c r="F7" s="79">
        <f>E7+4</f>
        <v>120</v>
      </c>
      <c r="G7" s="79">
        <f>F7+6</f>
        <v>126</v>
      </c>
      <c r="H7" s="79">
        <f>G7+6</f>
        <v>132</v>
      </c>
      <c r="I7" s="72"/>
      <c r="J7" s="93" t="s">
        <v>237</v>
      </c>
      <c r="K7" s="93" t="s">
        <v>179</v>
      </c>
      <c r="L7" s="93" t="s">
        <v>179</v>
      </c>
      <c r="M7" s="93" t="s">
        <v>238</v>
      </c>
      <c r="N7" s="93" t="s">
        <v>179</v>
      </c>
      <c r="O7" s="93" t="s">
        <v>239</v>
      </c>
    </row>
    <row r="8" s="65" customFormat="1" ht="19.5" customHeight="1" spans="1:15">
      <c r="A8" s="81" t="s">
        <v>181</v>
      </c>
      <c r="B8" s="79">
        <v>102</v>
      </c>
      <c r="C8" s="79">
        <v>106</v>
      </c>
      <c r="D8" s="79">
        <v>110</v>
      </c>
      <c r="E8" s="79">
        <f>D8+4</f>
        <v>114</v>
      </c>
      <c r="F8" s="79">
        <f>E8+5</f>
        <v>119</v>
      </c>
      <c r="G8" s="79">
        <f>F8+6</f>
        <v>125</v>
      </c>
      <c r="H8" s="79">
        <f>G8+7</f>
        <v>132</v>
      </c>
      <c r="I8" s="72"/>
      <c r="J8" s="93" t="s">
        <v>184</v>
      </c>
      <c r="K8" s="93" t="s">
        <v>240</v>
      </c>
      <c r="L8" s="93" t="s">
        <v>241</v>
      </c>
      <c r="M8" s="93" t="s">
        <v>182</v>
      </c>
      <c r="N8" s="93" t="s">
        <v>238</v>
      </c>
      <c r="O8" s="93" t="s">
        <v>238</v>
      </c>
    </row>
    <row r="9" s="65" customFormat="1" ht="19.5" customHeight="1" spans="1:15">
      <c r="A9" s="81" t="s">
        <v>185</v>
      </c>
      <c r="B9" s="79">
        <v>44.6</v>
      </c>
      <c r="C9" s="79">
        <v>45.8</v>
      </c>
      <c r="D9" s="79">
        <v>47</v>
      </c>
      <c r="E9" s="79">
        <f>D9+1.2</f>
        <v>48.2</v>
      </c>
      <c r="F9" s="79">
        <f>E9+1.2</f>
        <v>49.4</v>
      </c>
      <c r="G9" s="79">
        <f>F9+1.4</f>
        <v>50.8</v>
      </c>
      <c r="H9" s="79">
        <f>G9+1.4</f>
        <v>52.2</v>
      </c>
      <c r="I9" s="72"/>
      <c r="J9" s="93" t="s">
        <v>182</v>
      </c>
      <c r="K9" s="93" t="s">
        <v>182</v>
      </c>
      <c r="L9" s="93" t="s">
        <v>188</v>
      </c>
      <c r="M9" s="93" t="s">
        <v>182</v>
      </c>
      <c r="N9" s="93" t="s">
        <v>182</v>
      </c>
      <c r="O9" s="93" t="s">
        <v>182</v>
      </c>
    </row>
    <row r="10" s="65" customFormat="1" ht="19.5" customHeight="1" spans="1:15">
      <c r="A10" s="81" t="s">
        <v>189</v>
      </c>
      <c r="B10" s="79">
        <v>22.5</v>
      </c>
      <c r="C10" s="79">
        <v>23</v>
      </c>
      <c r="D10" s="79" t="s">
        <v>190</v>
      </c>
      <c r="E10" s="79">
        <v>24</v>
      </c>
      <c r="F10" s="79">
        <v>24.5</v>
      </c>
      <c r="G10" s="79">
        <v>25</v>
      </c>
      <c r="H10" s="79">
        <v>25.5</v>
      </c>
      <c r="I10" s="72"/>
      <c r="J10" s="95" t="s">
        <v>191</v>
      </c>
      <c r="K10" s="95" t="s">
        <v>182</v>
      </c>
      <c r="L10" s="95" t="s">
        <v>191</v>
      </c>
      <c r="M10" s="95" t="s">
        <v>182</v>
      </c>
      <c r="N10" s="95" t="s">
        <v>238</v>
      </c>
      <c r="O10" s="95" t="s">
        <v>238</v>
      </c>
    </row>
    <row r="11" s="65" customFormat="1" ht="19.5" customHeight="1" spans="1:15">
      <c r="A11" s="81" t="s">
        <v>192</v>
      </c>
      <c r="B11" s="79">
        <v>21.6</v>
      </c>
      <c r="C11" s="79">
        <v>22.3</v>
      </c>
      <c r="D11" s="79">
        <v>23</v>
      </c>
      <c r="E11" s="79">
        <v>23.7</v>
      </c>
      <c r="F11" s="79">
        <f>E11+0.7</f>
        <v>24.4</v>
      </c>
      <c r="G11" s="79">
        <f>F11+0.95</f>
        <v>25.35</v>
      </c>
      <c r="H11" s="79">
        <f>G11+0.95</f>
        <v>26.3</v>
      </c>
      <c r="I11" s="72"/>
      <c r="J11" s="95" t="s">
        <v>238</v>
      </c>
      <c r="K11" s="95" t="s">
        <v>238</v>
      </c>
      <c r="L11" s="95" t="s">
        <v>242</v>
      </c>
      <c r="M11" s="95" t="s">
        <v>238</v>
      </c>
      <c r="N11" s="95" t="s">
        <v>182</v>
      </c>
      <c r="O11" s="95" t="s">
        <v>243</v>
      </c>
    </row>
    <row r="12" s="65" customFormat="1" ht="19.5" customHeight="1" spans="1:15">
      <c r="A12" s="104" t="s">
        <v>194</v>
      </c>
      <c r="B12" s="105">
        <v>18.2</v>
      </c>
      <c r="C12" s="105">
        <v>18.6</v>
      </c>
      <c r="D12" s="105">
        <v>19</v>
      </c>
      <c r="E12" s="105">
        <v>19.4</v>
      </c>
      <c r="F12" s="105">
        <f>E12+0.4</f>
        <v>19.8</v>
      </c>
      <c r="G12" s="105">
        <f>F12+0.6</f>
        <v>20.4</v>
      </c>
      <c r="H12" s="105">
        <f>G12+0.6</f>
        <v>21</v>
      </c>
      <c r="I12" s="72"/>
      <c r="J12" s="95" t="s">
        <v>196</v>
      </c>
      <c r="K12" s="95" t="s">
        <v>235</v>
      </c>
      <c r="L12" s="95" t="s">
        <v>196</v>
      </c>
      <c r="M12" s="95" t="s">
        <v>191</v>
      </c>
      <c r="N12" s="95" t="s">
        <v>236</v>
      </c>
      <c r="O12" s="95" t="s">
        <v>235</v>
      </c>
    </row>
    <row r="13" s="65" customFormat="1" ht="19.5" customHeight="1" spans="1:15">
      <c r="A13" s="106" t="s">
        <v>197</v>
      </c>
      <c r="B13" s="107">
        <f>C13-0.4</f>
        <v>20.7</v>
      </c>
      <c r="C13" s="107">
        <f>D13-0.4</f>
        <v>21.1</v>
      </c>
      <c r="D13" s="107">
        <v>21.5</v>
      </c>
      <c r="E13" s="107">
        <f>D13+0.4</f>
        <v>21.9</v>
      </c>
      <c r="F13" s="107">
        <f>E13+0.4</f>
        <v>22.3</v>
      </c>
      <c r="G13" s="107">
        <f>F13+0.6</f>
        <v>22.9</v>
      </c>
      <c r="H13" s="107">
        <f>G13+0.6</f>
        <v>23.5</v>
      </c>
      <c r="I13" s="72"/>
      <c r="J13" s="95" t="s">
        <v>244</v>
      </c>
      <c r="K13" s="95" t="s">
        <v>245</v>
      </c>
      <c r="L13" s="95" t="s">
        <v>245</v>
      </c>
      <c r="M13" s="95" t="s">
        <v>182</v>
      </c>
      <c r="N13" s="95" t="s">
        <v>246</v>
      </c>
      <c r="O13" s="95" t="s">
        <v>245</v>
      </c>
    </row>
    <row r="14" s="65" customFormat="1" ht="19.5" customHeight="1" spans="1:15">
      <c r="A14" s="106" t="s">
        <v>201</v>
      </c>
      <c r="B14" s="107">
        <v>11.1</v>
      </c>
      <c r="C14" s="107">
        <v>11.3</v>
      </c>
      <c r="D14" s="107">
        <v>11.5</v>
      </c>
      <c r="E14" s="107">
        <v>11.7</v>
      </c>
      <c r="F14" s="107">
        <f>E14+0.2</f>
        <v>11.9</v>
      </c>
      <c r="G14" s="107">
        <f>F14+0.25</f>
        <v>12.15</v>
      </c>
      <c r="H14" s="107">
        <f>G14+0.25</f>
        <v>12.4</v>
      </c>
      <c r="I14" s="72"/>
      <c r="J14" s="95" t="s">
        <v>182</v>
      </c>
      <c r="K14" s="95" t="s">
        <v>182</v>
      </c>
      <c r="L14" s="95" t="s">
        <v>182</v>
      </c>
      <c r="M14" s="95" t="s">
        <v>182</v>
      </c>
      <c r="N14" s="95" t="s">
        <v>182</v>
      </c>
      <c r="O14" s="95" t="s">
        <v>182</v>
      </c>
    </row>
    <row r="15" s="65" customFormat="1" ht="19.5" customHeight="1" spans="1:15">
      <c r="A15" s="81" t="s">
        <v>202</v>
      </c>
      <c r="B15" s="107">
        <f>C15</f>
        <v>2</v>
      </c>
      <c r="C15" s="107">
        <f>D15</f>
        <v>2</v>
      </c>
      <c r="D15" s="107">
        <v>2</v>
      </c>
      <c r="E15" s="107">
        <f t="shared" ref="E15:H15" si="0">D15</f>
        <v>2</v>
      </c>
      <c r="F15" s="107">
        <f t="shared" si="0"/>
        <v>2</v>
      </c>
      <c r="G15" s="107">
        <f t="shared" si="0"/>
        <v>2</v>
      </c>
      <c r="H15" s="107">
        <f t="shared" si="0"/>
        <v>2</v>
      </c>
      <c r="I15" s="72"/>
      <c r="J15" s="93" t="s">
        <v>182</v>
      </c>
      <c r="K15" s="93" t="s">
        <v>182</v>
      </c>
      <c r="L15" s="93" t="s">
        <v>182</v>
      </c>
      <c r="M15" s="93" t="s">
        <v>182</v>
      </c>
      <c r="N15" s="93" t="s">
        <v>182</v>
      </c>
      <c r="O15" s="93" t="s">
        <v>182</v>
      </c>
    </row>
    <row r="16" s="65" customFormat="1" ht="14.25" spans="1:15">
      <c r="A16" s="89" t="s">
        <v>203</v>
      </c>
      <c r="D16" s="90"/>
      <c r="E16" s="90"/>
      <c r="F16" s="90"/>
      <c r="G16" s="90"/>
      <c r="H16" s="90"/>
      <c r="I16" s="90"/>
      <c r="J16" s="98"/>
      <c r="K16" s="98"/>
      <c r="L16" s="98"/>
      <c r="M16" s="98"/>
      <c r="N16" s="90"/>
      <c r="O16" s="90"/>
    </row>
    <row r="17" s="65" customFormat="1" ht="14.25" spans="1:15">
      <c r="A17" s="65" t="s">
        <v>204</v>
      </c>
      <c r="D17" s="90"/>
      <c r="E17" s="90"/>
      <c r="F17" s="90"/>
      <c r="G17" s="90"/>
      <c r="H17" s="90"/>
      <c r="I17" s="90"/>
      <c r="J17" s="98"/>
      <c r="K17" s="98"/>
      <c r="L17" s="98"/>
      <c r="M17" s="98"/>
      <c r="N17" s="90"/>
      <c r="O17" s="90"/>
    </row>
    <row r="18" s="65" customFormat="1" ht="14.25" spans="1:15">
      <c r="A18" s="90"/>
      <c r="B18" s="90"/>
      <c r="C18" s="90"/>
      <c r="D18" s="90"/>
      <c r="E18" s="90"/>
      <c r="F18" s="90"/>
      <c r="G18" s="90"/>
      <c r="H18" s="90"/>
      <c r="I18" s="90"/>
      <c r="J18" s="99" t="s">
        <v>247</v>
      </c>
      <c r="K18" s="99"/>
      <c r="L18" s="99"/>
      <c r="M18" s="99"/>
      <c r="N18" s="89" t="s">
        <v>206</v>
      </c>
      <c r="O18" s="89" t="s">
        <v>207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P18"/>
  <sheetViews>
    <sheetView zoomScale="80" zoomScaleNormal="80" workbookViewId="0">
      <selection activeCell="H24" sqref="H24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3" width="17" style="66" customWidth="1"/>
    <col min="14" max="15" width="18.5" style="65" customWidth="1"/>
    <col min="16" max="16" width="14.1666666666667" style="65" customWidth="1"/>
    <col min="17" max="16384" width="9" style="65"/>
  </cols>
  <sheetData>
    <row r="1" s="65" customFormat="1" ht="19.5" customHeight="1" spans="1:16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5" customFormat="1" ht="19.5" customHeight="1" spans="1:16">
      <c r="A2" s="69" t="s">
        <v>61</v>
      </c>
      <c r="B2" s="70" t="s">
        <v>62</v>
      </c>
      <c r="C2" s="70"/>
      <c r="D2" s="71" t="s">
        <v>67</v>
      </c>
      <c r="E2" s="70" t="s">
        <v>153</v>
      </c>
      <c r="F2" s="70"/>
      <c r="G2" s="70"/>
      <c r="H2" s="70"/>
      <c r="I2" s="72"/>
      <c r="J2" s="91" t="s">
        <v>57</v>
      </c>
      <c r="K2" s="70" t="s">
        <v>57</v>
      </c>
      <c r="L2" s="70"/>
      <c r="M2" s="70"/>
      <c r="N2" s="70"/>
      <c r="O2" s="70"/>
      <c r="P2" s="70"/>
    </row>
    <row r="3" s="65" customFormat="1" ht="19.5" customHeight="1" spans="1:16">
      <c r="A3" s="100" t="s">
        <v>154</v>
      </c>
      <c r="B3" s="74" t="s">
        <v>155</v>
      </c>
      <c r="C3" s="74"/>
      <c r="D3" s="74"/>
      <c r="E3" s="74"/>
      <c r="F3" s="74"/>
      <c r="G3" s="74"/>
      <c r="H3" s="74"/>
      <c r="I3" s="72"/>
      <c r="J3" s="73" t="s">
        <v>156</v>
      </c>
      <c r="K3" s="73"/>
      <c r="L3" s="73"/>
      <c r="M3" s="73"/>
      <c r="N3" s="73"/>
      <c r="O3" s="73"/>
      <c r="P3" s="73"/>
    </row>
    <row r="4" s="65" customFormat="1" ht="19.5" customHeight="1" spans="1:16">
      <c r="A4" s="101"/>
      <c r="B4" s="102" t="s">
        <v>157</v>
      </c>
      <c r="C4" s="81" t="s">
        <v>158</v>
      </c>
      <c r="D4" s="81" t="s">
        <v>159</v>
      </c>
      <c r="E4" s="81" t="s">
        <v>160</v>
      </c>
      <c r="F4" s="81" t="s">
        <v>161</v>
      </c>
      <c r="G4" s="81" t="s">
        <v>162</v>
      </c>
      <c r="H4" s="81" t="s">
        <v>163</v>
      </c>
      <c r="I4" s="72"/>
      <c r="J4" s="108" t="s">
        <v>248</v>
      </c>
      <c r="K4" s="108" t="s">
        <v>249</v>
      </c>
      <c r="L4" s="108" t="s">
        <v>173</v>
      </c>
      <c r="M4" s="108" t="s">
        <v>173</v>
      </c>
      <c r="N4" s="108" t="s">
        <v>250</v>
      </c>
      <c r="O4" s="108" t="s">
        <v>251</v>
      </c>
      <c r="P4" s="108" t="s">
        <v>252</v>
      </c>
    </row>
    <row r="5" s="65" customFormat="1" ht="19.5" customHeight="1" spans="1:16">
      <c r="A5" s="103"/>
      <c r="B5" s="102" t="s">
        <v>166</v>
      </c>
      <c r="C5" s="81" t="s">
        <v>167</v>
      </c>
      <c r="D5" s="81" t="s">
        <v>168</v>
      </c>
      <c r="E5" s="81" t="s">
        <v>169</v>
      </c>
      <c r="F5" s="81" t="s">
        <v>170</v>
      </c>
      <c r="G5" s="81" t="s">
        <v>171</v>
      </c>
      <c r="H5" s="81" t="s">
        <v>172</v>
      </c>
      <c r="I5" s="72"/>
      <c r="J5" s="93" t="s">
        <v>165</v>
      </c>
      <c r="K5" s="93" t="s">
        <v>165</v>
      </c>
      <c r="L5" s="93" t="s">
        <v>165</v>
      </c>
      <c r="M5" s="93" t="s">
        <v>165</v>
      </c>
      <c r="N5" s="93" t="s">
        <v>165</v>
      </c>
      <c r="O5" s="93" t="s">
        <v>165</v>
      </c>
      <c r="P5" s="93" t="s">
        <v>165</v>
      </c>
    </row>
    <row r="6" s="65" customFormat="1" ht="19.5" customHeight="1" spans="1:16">
      <c r="A6" s="78" t="s">
        <v>174</v>
      </c>
      <c r="B6" s="79">
        <f>C6-1</f>
        <v>66</v>
      </c>
      <c r="C6" s="79">
        <f>D6-2</f>
        <v>67</v>
      </c>
      <c r="D6" s="79">
        <v>69</v>
      </c>
      <c r="E6" s="79">
        <f>D6+2</f>
        <v>71</v>
      </c>
      <c r="F6" s="79">
        <f>E6+2</f>
        <v>73</v>
      </c>
      <c r="G6" s="79">
        <f>F6+1</f>
        <v>74</v>
      </c>
      <c r="H6" s="79">
        <f>G6+1</f>
        <v>75</v>
      </c>
      <c r="I6" s="72"/>
      <c r="J6" s="93" t="s">
        <v>184</v>
      </c>
      <c r="K6" s="93" t="s">
        <v>253</v>
      </c>
      <c r="L6" s="93" t="s">
        <v>177</v>
      </c>
      <c r="M6" s="93" t="s">
        <v>254</v>
      </c>
      <c r="N6" s="93" t="s">
        <v>255</v>
      </c>
      <c r="O6" s="93" t="s">
        <v>256</v>
      </c>
      <c r="P6" s="93" t="s">
        <v>256</v>
      </c>
    </row>
    <row r="7" s="65" customFormat="1" ht="19.5" customHeight="1" spans="1:16">
      <c r="A7" s="81" t="s">
        <v>178</v>
      </c>
      <c r="B7" s="79">
        <f>C7-4</f>
        <v>104</v>
      </c>
      <c r="C7" s="79">
        <f>D7-4</f>
        <v>108</v>
      </c>
      <c r="D7" s="79">
        <v>112</v>
      </c>
      <c r="E7" s="79">
        <f>D7+4</f>
        <v>116</v>
      </c>
      <c r="F7" s="79">
        <f>E7+4</f>
        <v>120</v>
      </c>
      <c r="G7" s="79">
        <f>F7+6</f>
        <v>126</v>
      </c>
      <c r="H7" s="79">
        <f>G7+6</f>
        <v>132</v>
      </c>
      <c r="I7" s="72"/>
      <c r="J7" s="93" t="s">
        <v>257</v>
      </c>
      <c r="K7" s="93" t="s">
        <v>258</v>
      </c>
      <c r="L7" s="93" t="s">
        <v>179</v>
      </c>
      <c r="M7" s="93" t="s">
        <v>259</v>
      </c>
      <c r="N7" s="93" t="s">
        <v>259</v>
      </c>
      <c r="O7" s="93" t="s">
        <v>260</v>
      </c>
      <c r="P7" s="93" t="s">
        <v>260</v>
      </c>
    </row>
    <row r="8" s="65" customFormat="1" ht="19.5" customHeight="1" spans="1:16">
      <c r="A8" s="81" t="s">
        <v>181</v>
      </c>
      <c r="B8" s="79">
        <v>102</v>
      </c>
      <c r="C8" s="79">
        <v>106</v>
      </c>
      <c r="D8" s="79">
        <v>110</v>
      </c>
      <c r="E8" s="79">
        <f>D8+4</f>
        <v>114</v>
      </c>
      <c r="F8" s="79">
        <f>E8+5</f>
        <v>119</v>
      </c>
      <c r="G8" s="79">
        <f>F8+6</f>
        <v>125</v>
      </c>
      <c r="H8" s="79">
        <f>G8+7</f>
        <v>132</v>
      </c>
      <c r="I8" s="72"/>
      <c r="J8" s="93" t="s">
        <v>243</v>
      </c>
      <c r="K8" s="93" t="s">
        <v>261</v>
      </c>
      <c r="L8" s="93" t="s">
        <v>184</v>
      </c>
      <c r="M8" s="93" t="s">
        <v>261</v>
      </c>
      <c r="N8" s="93" t="s">
        <v>184</v>
      </c>
      <c r="O8" s="93" t="s">
        <v>257</v>
      </c>
      <c r="P8" s="93" t="s">
        <v>257</v>
      </c>
    </row>
    <row r="9" s="65" customFormat="1" ht="19.5" customHeight="1" spans="1:16">
      <c r="A9" s="81" t="s">
        <v>185</v>
      </c>
      <c r="B9" s="79">
        <v>44.6</v>
      </c>
      <c r="C9" s="79">
        <v>45.8</v>
      </c>
      <c r="D9" s="79">
        <v>47</v>
      </c>
      <c r="E9" s="79">
        <f>D9+1.2</f>
        <v>48.2</v>
      </c>
      <c r="F9" s="79">
        <f>E9+1.2</f>
        <v>49.4</v>
      </c>
      <c r="G9" s="79">
        <f>F9+1.4</f>
        <v>50.8</v>
      </c>
      <c r="H9" s="79">
        <f>G9+1.4</f>
        <v>52.2</v>
      </c>
      <c r="I9" s="72"/>
      <c r="J9" s="93" t="s">
        <v>182</v>
      </c>
      <c r="K9" s="93" t="s">
        <v>244</v>
      </c>
      <c r="L9" s="93" t="s">
        <v>188</v>
      </c>
      <c r="M9" s="93" t="s">
        <v>182</v>
      </c>
      <c r="N9" s="93" t="s">
        <v>186</v>
      </c>
      <c r="O9" s="93" t="s">
        <v>182</v>
      </c>
      <c r="P9" s="93" t="s">
        <v>182</v>
      </c>
    </row>
    <row r="10" s="65" customFormat="1" ht="19.5" customHeight="1" spans="1:16">
      <c r="A10" s="81" t="s">
        <v>189</v>
      </c>
      <c r="B10" s="79">
        <v>22.5</v>
      </c>
      <c r="C10" s="79">
        <v>23</v>
      </c>
      <c r="D10" s="79" t="s">
        <v>190</v>
      </c>
      <c r="E10" s="79">
        <v>24</v>
      </c>
      <c r="F10" s="79">
        <v>24.5</v>
      </c>
      <c r="G10" s="79">
        <v>25</v>
      </c>
      <c r="H10" s="79">
        <v>25.5</v>
      </c>
      <c r="I10" s="72"/>
      <c r="J10" s="95" t="s">
        <v>182</v>
      </c>
      <c r="K10" s="95" t="s">
        <v>235</v>
      </c>
      <c r="L10" s="95" t="s">
        <v>191</v>
      </c>
      <c r="M10" s="95" t="s">
        <v>235</v>
      </c>
      <c r="N10" s="95" t="s">
        <v>262</v>
      </c>
      <c r="O10" s="95" t="s">
        <v>182</v>
      </c>
      <c r="P10" s="95" t="s">
        <v>235</v>
      </c>
    </row>
    <row r="11" s="65" customFormat="1" ht="19.5" customHeight="1" spans="1:16">
      <c r="A11" s="81" t="s">
        <v>192</v>
      </c>
      <c r="B11" s="79">
        <v>21.6</v>
      </c>
      <c r="C11" s="79">
        <v>22.3</v>
      </c>
      <c r="D11" s="79">
        <v>23</v>
      </c>
      <c r="E11" s="79">
        <v>23.7</v>
      </c>
      <c r="F11" s="79">
        <f>E11+0.7</f>
        <v>24.4</v>
      </c>
      <c r="G11" s="79">
        <f>F11+0.95</f>
        <v>25.35</v>
      </c>
      <c r="H11" s="79">
        <f>G11+0.95</f>
        <v>26.3</v>
      </c>
      <c r="I11" s="72"/>
      <c r="J11" s="95" t="s">
        <v>191</v>
      </c>
      <c r="K11" s="95" t="s">
        <v>234</v>
      </c>
      <c r="L11" s="95" t="s">
        <v>193</v>
      </c>
      <c r="M11" s="95" t="s">
        <v>263</v>
      </c>
      <c r="N11" s="95" t="s">
        <v>264</v>
      </c>
      <c r="O11" s="95" t="s">
        <v>243</v>
      </c>
      <c r="P11" s="95" t="s">
        <v>243</v>
      </c>
    </row>
    <row r="12" s="65" customFormat="1" ht="19.5" customHeight="1" spans="1:16">
      <c r="A12" s="104" t="s">
        <v>194</v>
      </c>
      <c r="B12" s="105">
        <v>18.2</v>
      </c>
      <c r="C12" s="105">
        <v>18.6</v>
      </c>
      <c r="D12" s="105">
        <v>19</v>
      </c>
      <c r="E12" s="105">
        <v>19.4</v>
      </c>
      <c r="F12" s="105">
        <f>E12+0.4</f>
        <v>19.8</v>
      </c>
      <c r="G12" s="105">
        <f>F12+0.6</f>
        <v>20.4</v>
      </c>
      <c r="H12" s="105">
        <f>G12+0.6</f>
        <v>21</v>
      </c>
      <c r="I12" s="72"/>
      <c r="J12" s="95" t="s">
        <v>191</v>
      </c>
      <c r="K12" s="95" t="s">
        <v>182</v>
      </c>
      <c r="L12" s="95" t="s">
        <v>196</v>
      </c>
      <c r="M12" s="95" t="s">
        <v>196</v>
      </c>
      <c r="N12" s="95" t="s">
        <v>182</v>
      </c>
      <c r="O12" s="95" t="s">
        <v>265</v>
      </c>
      <c r="P12" s="95" t="s">
        <v>195</v>
      </c>
    </row>
    <row r="13" s="65" customFormat="1" ht="19.5" customHeight="1" spans="1:16">
      <c r="A13" s="106" t="s">
        <v>197</v>
      </c>
      <c r="B13" s="107">
        <f>C13-0.4</f>
        <v>20.7</v>
      </c>
      <c r="C13" s="107">
        <f>D13-0.4</f>
        <v>21.1</v>
      </c>
      <c r="D13" s="107">
        <v>21.5</v>
      </c>
      <c r="E13" s="107">
        <f>D13+0.4</f>
        <v>21.9</v>
      </c>
      <c r="F13" s="107">
        <f>E13+0.4</f>
        <v>22.3</v>
      </c>
      <c r="G13" s="107">
        <f>F13+0.6</f>
        <v>22.9</v>
      </c>
      <c r="H13" s="107">
        <f>G13+0.6</f>
        <v>23.5</v>
      </c>
      <c r="I13" s="72"/>
      <c r="J13" s="95" t="s">
        <v>182</v>
      </c>
      <c r="K13" s="95" t="s">
        <v>182</v>
      </c>
      <c r="L13" s="95" t="s">
        <v>200</v>
      </c>
      <c r="M13" s="95" t="s">
        <v>244</v>
      </c>
      <c r="N13" s="95" t="s">
        <v>182</v>
      </c>
      <c r="O13" s="95" t="s">
        <v>182</v>
      </c>
      <c r="P13" s="95" t="s">
        <v>266</v>
      </c>
    </row>
    <row r="14" s="65" customFormat="1" ht="19.5" customHeight="1" spans="1:16">
      <c r="A14" s="106" t="s">
        <v>201</v>
      </c>
      <c r="B14" s="107">
        <v>11.1</v>
      </c>
      <c r="C14" s="107">
        <v>11.3</v>
      </c>
      <c r="D14" s="107">
        <v>11.5</v>
      </c>
      <c r="E14" s="107">
        <v>11.7</v>
      </c>
      <c r="F14" s="107">
        <f>E14+0.2</f>
        <v>11.9</v>
      </c>
      <c r="G14" s="107">
        <f>F14+0.25</f>
        <v>12.15</v>
      </c>
      <c r="H14" s="107">
        <f>G14+0.25</f>
        <v>12.4</v>
      </c>
      <c r="I14" s="72"/>
      <c r="J14" s="95" t="s">
        <v>182</v>
      </c>
      <c r="K14" s="95" t="s">
        <v>182</v>
      </c>
      <c r="L14" s="95" t="s">
        <v>191</v>
      </c>
      <c r="M14" s="95" t="s">
        <v>182</v>
      </c>
      <c r="N14" s="95" t="s">
        <v>182</v>
      </c>
      <c r="O14" s="95" t="s">
        <v>246</v>
      </c>
      <c r="P14" s="95" t="s">
        <v>182</v>
      </c>
    </row>
    <row r="15" s="65" customFormat="1" ht="19.5" customHeight="1" spans="1:16">
      <c r="A15" s="81" t="s">
        <v>202</v>
      </c>
      <c r="B15" s="107">
        <f>C15</f>
        <v>2</v>
      </c>
      <c r="C15" s="107">
        <f>D15</f>
        <v>2</v>
      </c>
      <c r="D15" s="107">
        <v>2</v>
      </c>
      <c r="E15" s="107">
        <f t="shared" ref="E15:H15" si="0">D15</f>
        <v>2</v>
      </c>
      <c r="F15" s="107">
        <f t="shared" si="0"/>
        <v>2</v>
      </c>
      <c r="G15" s="107">
        <f t="shared" si="0"/>
        <v>2</v>
      </c>
      <c r="H15" s="107">
        <f t="shared" si="0"/>
        <v>2</v>
      </c>
      <c r="I15" s="72"/>
      <c r="J15" s="93" t="s">
        <v>182</v>
      </c>
      <c r="K15" s="93" t="s">
        <v>182</v>
      </c>
      <c r="L15" s="93" t="s">
        <v>182</v>
      </c>
      <c r="M15" s="93" t="s">
        <v>182</v>
      </c>
      <c r="N15" s="95" t="s">
        <v>182</v>
      </c>
      <c r="O15" s="95" t="s">
        <v>182</v>
      </c>
      <c r="P15" s="93" t="s">
        <v>182</v>
      </c>
    </row>
    <row r="16" s="65" customFormat="1" ht="14.25" spans="1:16">
      <c r="A16" s="89" t="s">
        <v>203</v>
      </c>
      <c r="D16" s="90"/>
      <c r="E16" s="90"/>
      <c r="F16" s="90"/>
      <c r="G16" s="90"/>
      <c r="H16" s="90"/>
      <c r="I16" s="90"/>
      <c r="J16" s="98"/>
      <c r="K16" s="98"/>
      <c r="L16" s="98"/>
      <c r="M16" s="98"/>
      <c r="N16" s="90"/>
      <c r="O16" s="90"/>
      <c r="P16" s="90"/>
    </row>
    <row r="17" s="65" customFormat="1" ht="14.25" spans="1:16">
      <c r="A17" s="65" t="s">
        <v>204</v>
      </c>
      <c r="D17" s="90"/>
      <c r="E17" s="90"/>
      <c r="F17" s="90"/>
      <c r="G17" s="90"/>
      <c r="H17" s="90"/>
      <c r="I17" s="90"/>
      <c r="J17" s="98"/>
      <c r="K17" s="98"/>
      <c r="L17" s="98"/>
      <c r="M17" s="98"/>
      <c r="N17" s="90"/>
      <c r="O17" s="90"/>
      <c r="P17" s="90"/>
    </row>
    <row r="18" s="65" customFormat="1" ht="14.25" spans="1:16">
      <c r="A18" s="90"/>
      <c r="B18" s="90"/>
      <c r="C18" s="90"/>
      <c r="D18" s="90"/>
      <c r="E18" s="90"/>
      <c r="F18" s="90"/>
      <c r="G18" s="90"/>
      <c r="H18" s="90"/>
      <c r="I18" s="90"/>
      <c r="J18" s="99" t="s">
        <v>247</v>
      </c>
      <c r="K18" s="99"/>
      <c r="L18" s="99"/>
      <c r="M18" s="99"/>
      <c r="N18" s="89" t="s">
        <v>206</v>
      </c>
      <c r="O18" s="89"/>
      <c r="P18" s="89" t="s">
        <v>207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22" sqref="A22:K22"/>
    </sheetView>
  </sheetViews>
  <sheetFormatPr defaultColWidth="10.1666666666667" defaultRowHeight="14.25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0.1666666666667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10.1666666666667" style="109"/>
  </cols>
  <sheetData>
    <row r="1" ht="26.25" spans="1:11">
      <c r="A1" s="110" t="s">
        <v>267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53</v>
      </c>
      <c r="B2" s="112" t="s">
        <v>54</v>
      </c>
      <c r="C2" s="112"/>
      <c r="D2" s="113" t="s">
        <v>61</v>
      </c>
      <c r="E2" s="114" t="s">
        <v>62</v>
      </c>
      <c r="F2" s="115" t="s">
        <v>268</v>
      </c>
      <c r="G2" s="116" t="s">
        <v>68</v>
      </c>
      <c r="H2" s="117"/>
      <c r="I2" s="148" t="s">
        <v>57</v>
      </c>
      <c r="J2" s="176" t="s">
        <v>56</v>
      </c>
      <c r="K2" s="199"/>
    </row>
    <row r="3" spans="1:11">
      <c r="A3" s="118" t="s">
        <v>74</v>
      </c>
      <c r="B3" s="119">
        <v>8574</v>
      </c>
      <c r="C3" s="119"/>
      <c r="D3" s="120" t="s">
        <v>269</v>
      </c>
      <c r="E3" s="121">
        <v>46082</v>
      </c>
      <c r="F3" s="122"/>
      <c r="G3" s="122"/>
      <c r="H3" s="123" t="s">
        <v>270</v>
      </c>
      <c r="I3" s="123"/>
      <c r="J3" s="123"/>
      <c r="K3" s="178"/>
    </row>
    <row r="4" spans="1:11">
      <c r="A4" s="124" t="s">
        <v>71</v>
      </c>
      <c r="B4" s="125">
        <v>3</v>
      </c>
      <c r="C4" s="125">
        <v>6</v>
      </c>
      <c r="D4" s="126" t="s">
        <v>271</v>
      </c>
      <c r="E4" s="122" t="s">
        <v>272</v>
      </c>
      <c r="F4" s="122"/>
      <c r="G4" s="122"/>
      <c r="H4" s="126" t="s">
        <v>273</v>
      </c>
      <c r="I4" s="126"/>
      <c r="J4" s="139" t="s">
        <v>65</v>
      </c>
      <c r="K4" s="179" t="s">
        <v>66</v>
      </c>
    </row>
    <row r="5" spans="1:11">
      <c r="A5" s="124" t="s">
        <v>274</v>
      </c>
      <c r="B5" s="119" t="s">
        <v>275</v>
      </c>
      <c r="C5" s="119"/>
      <c r="D5" s="120" t="s">
        <v>276</v>
      </c>
      <c r="E5" s="120" t="s">
        <v>277</v>
      </c>
      <c r="F5" s="120" t="s">
        <v>278</v>
      </c>
      <c r="G5" s="120" t="s">
        <v>272</v>
      </c>
      <c r="H5" s="126" t="s">
        <v>279</v>
      </c>
      <c r="I5" s="126"/>
      <c r="J5" s="139" t="s">
        <v>65</v>
      </c>
      <c r="K5" s="179" t="s">
        <v>66</v>
      </c>
    </row>
    <row r="6" spans="1:11">
      <c r="A6" s="127" t="s">
        <v>280</v>
      </c>
      <c r="B6" s="128" t="s">
        <v>281</v>
      </c>
      <c r="C6" s="128"/>
      <c r="D6" s="129" t="s">
        <v>282</v>
      </c>
      <c r="E6" s="130"/>
      <c r="F6" s="172">
        <v>8574</v>
      </c>
      <c r="G6" s="129"/>
      <c r="H6" s="132" t="s">
        <v>283</v>
      </c>
      <c r="I6" s="132"/>
      <c r="J6" s="145" t="s">
        <v>65</v>
      </c>
      <c r="K6" s="180" t="s">
        <v>66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284</v>
      </c>
      <c r="B8" s="115" t="s">
        <v>285</v>
      </c>
      <c r="C8" s="115" t="s">
        <v>286</v>
      </c>
      <c r="D8" s="115" t="s">
        <v>287</v>
      </c>
      <c r="E8" s="115" t="s">
        <v>288</v>
      </c>
      <c r="F8" s="115" t="s">
        <v>289</v>
      </c>
      <c r="G8" s="137" t="s">
        <v>290</v>
      </c>
      <c r="H8" s="138"/>
      <c r="I8" s="138"/>
      <c r="J8" s="138"/>
      <c r="K8" s="181"/>
    </row>
    <row r="9" spans="1:11">
      <c r="A9" s="124" t="s">
        <v>291</v>
      </c>
      <c r="B9" s="126"/>
      <c r="C9" s="139" t="s">
        <v>65</v>
      </c>
      <c r="D9" s="139" t="s">
        <v>66</v>
      </c>
      <c r="E9" s="120" t="s">
        <v>292</v>
      </c>
      <c r="F9" s="140" t="s">
        <v>293</v>
      </c>
      <c r="G9" s="141" t="s">
        <v>294</v>
      </c>
      <c r="H9" s="163"/>
      <c r="I9" s="163"/>
      <c r="J9" s="163"/>
      <c r="K9" s="191"/>
    </row>
    <row r="10" spans="1:11">
      <c r="A10" s="124" t="s">
        <v>295</v>
      </c>
      <c r="B10" s="126"/>
      <c r="C10" s="139" t="s">
        <v>65</v>
      </c>
      <c r="D10" s="139" t="s">
        <v>66</v>
      </c>
      <c r="E10" s="120" t="s">
        <v>296</v>
      </c>
      <c r="F10" s="140" t="s">
        <v>294</v>
      </c>
      <c r="G10" s="141" t="s">
        <v>297</v>
      </c>
      <c r="H10" s="163"/>
      <c r="I10" s="163"/>
      <c r="J10" s="163"/>
      <c r="K10" s="191"/>
    </row>
    <row r="11" spans="1:11">
      <c r="A11" s="143" t="s">
        <v>216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83"/>
    </row>
    <row r="12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298</v>
      </c>
      <c r="J12" s="139" t="s">
        <v>85</v>
      </c>
      <c r="K12" s="179" t="s">
        <v>86</v>
      </c>
    </row>
    <row r="13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299</v>
      </c>
      <c r="J13" s="139" t="s">
        <v>85</v>
      </c>
      <c r="K13" s="179" t="s">
        <v>86</v>
      </c>
    </row>
    <row r="14" ht="15" spans="1:11">
      <c r="A14" s="127" t="s">
        <v>300</v>
      </c>
      <c r="B14" s="145" t="s">
        <v>85</v>
      </c>
      <c r="C14" s="145" t="s">
        <v>86</v>
      </c>
      <c r="D14" s="130"/>
      <c r="E14" s="129" t="s">
        <v>301</v>
      </c>
      <c r="F14" s="145" t="s">
        <v>85</v>
      </c>
      <c r="G14" s="145" t="s">
        <v>86</v>
      </c>
      <c r="H14" s="145"/>
      <c r="I14" s="129" t="s">
        <v>302</v>
      </c>
      <c r="J14" s="145" t="s">
        <v>85</v>
      </c>
      <c r="K14" s="180" t="s">
        <v>86</v>
      </c>
    </row>
    <row r="15" ht="15" spans="1:11">
      <c r="A15" s="133" t="s">
        <v>203</v>
      </c>
      <c r="B15" s="146" t="s">
        <v>294</v>
      </c>
      <c r="C15" s="147"/>
      <c r="D15" s="134"/>
      <c r="E15" s="133"/>
      <c r="F15" s="147"/>
      <c r="G15" s="147"/>
      <c r="H15" s="147"/>
      <c r="I15" s="133"/>
      <c r="J15" s="147"/>
      <c r="K15" s="147"/>
    </row>
    <row r="16" s="196" customFormat="1" spans="1:11">
      <c r="A16" s="111" t="s">
        <v>303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4"/>
    </row>
    <row r="17" spans="1:11">
      <c r="A17" s="124" t="s">
        <v>304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5"/>
    </row>
    <row r="18" spans="1:11">
      <c r="A18" s="124" t="s">
        <v>305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5"/>
    </row>
    <row r="19" spans="1:11">
      <c r="A19" s="149" t="s">
        <v>306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6"/>
    </row>
    <row r="20" spans="1:11">
      <c r="A20" s="151"/>
      <c r="B20" s="142"/>
      <c r="C20" s="142"/>
      <c r="D20" s="142"/>
      <c r="E20" s="142"/>
      <c r="F20" s="142"/>
      <c r="G20" s="142"/>
      <c r="H20" s="142"/>
      <c r="I20" s="142"/>
      <c r="J20" s="142"/>
      <c r="K20" s="182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1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7"/>
    </row>
    <row r="24" spans="1:11">
      <c r="A24" s="124" t="s">
        <v>125</v>
      </c>
      <c r="B24" s="126"/>
      <c r="C24" s="139" t="s">
        <v>65</v>
      </c>
      <c r="D24" s="139" t="s">
        <v>66</v>
      </c>
      <c r="E24" s="123"/>
      <c r="F24" s="123"/>
      <c r="G24" s="123"/>
      <c r="H24" s="123"/>
      <c r="I24" s="123"/>
      <c r="J24" s="123"/>
      <c r="K24" s="178"/>
    </row>
    <row r="25" ht="15" spans="1:11">
      <c r="A25" s="154" t="s">
        <v>307</v>
      </c>
      <c r="B25" s="155" t="s">
        <v>294</v>
      </c>
      <c r="C25" s="198"/>
      <c r="D25" s="198"/>
      <c r="E25" s="198"/>
      <c r="F25" s="198"/>
      <c r="G25" s="198"/>
      <c r="H25" s="198"/>
      <c r="I25" s="198"/>
      <c r="J25" s="198"/>
      <c r="K25" s="200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308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81"/>
    </row>
    <row r="28" spans="1:11">
      <c r="A28" s="158" t="s">
        <v>309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9"/>
    </row>
    <row r="29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90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90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90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90"/>
    </row>
    <row r="33" ht="23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90"/>
    </row>
    <row r="34" ht="23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1"/>
    </row>
    <row r="35" ht="23" customHeight="1" spans="1:11">
      <c r="A35" s="164"/>
      <c r="B35" s="163"/>
      <c r="C35" s="163"/>
      <c r="D35" s="163"/>
      <c r="E35" s="163"/>
      <c r="F35" s="163"/>
      <c r="G35" s="163"/>
      <c r="H35" s="163"/>
      <c r="I35" s="163"/>
      <c r="J35" s="163"/>
      <c r="K35" s="191"/>
    </row>
    <row r="36" ht="23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2"/>
    </row>
    <row r="37" ht="18.75" customHeight="1" spans="1:11">
      <c r="A37" s="167" t="s">
        <v>310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3"/>
    </row>
    <row r="38" s="197" customFormat="1" ht="18.75" customHeight="1" spans="1:11">
      <c r="A38" s="124" t="s">
        <v>311</v>
      </c>
      <c r="B38" s="126"/>
      <c r="C38" s="126"/>
      <c r="D38" s="123" t="s">
        <v>312</v>
      </c>
      <c r="E38" s="123"/>
      <c r="F38" s="169" t="s">
        <v>313</v>
      </c>
      <c r="G38" s="170"/>
      <c r="H38" s="126" t="s">
        <v>314</v>
      </c>
      <c r="I38" s="126"/>
      <c r="J38" s="126" t="s">
        <v>315</v>
      </c>
      <c r="K38" s="185"/>
    </row>
    <row r="39" ht="18.75" customHeight="1" spans="1:13">
      <c r="A39" s="124" t="s">
        <v>203</v>
      </c>
      <c r="B39" s="171" t="s">
        <v>316</v>
      </c>
      <c r="C39" s="171"/>
      <c r="D39" s="171"/>
      <c r="E39" s="171"/>
      <c r="F39" s="171"/>
      <c r="G39" s="171"/>
      <c r="H39" s="171"/>
      <c r="I39" s="171"/>
      <c r="J39" s="171"/>
      <c r="K39" s="194"/>
      <c r="M39" s="197"/>
    </row>
    <row r="40" ht="31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85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5"/>
    </row>
    <row r="42" ht="32" customHeight="1" spans="1:11">
      <c r="A42" s="127" t="s">
        <v>143</v>
      </c>
      <c r="B42" s="172" t="s">
        <v>317</v>
      </c>
      <c r="C42" s="172"/>
      <c r="D42" s="129" t="s">
        <v>318</v>
      </c>
      <c r="E42" s="173" t="s">
        <v>319</v>
      </c>
      <c r="F42" s="129" t="s">
        <v>147</v>
      </c>
      <c r="G42" s="174">
        <v>46045</v>
      </c>
      <c r="H42" s="175" t="s">
        <v>148</v>
      </c>
      <c r="I42" s="175"/>
      <c r="J42" s="172" t="s">
        <v>149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0.1666666666667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</cols>
  <sheetData>
    <row r="1" ht="26.25" spans="1:11">
      <c r="A1" s="110" t="s">
        <v>267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53</v>
      </c>
      <c r="B2" s="112" t="s">
        <v>320</v>
      </c>
      <c r="C2" s="112"/>
      <c r="D2" s="113" t="s">
        <v>61</v>
      </c>
      <c r="E2" s="114" t="s">
        <v>321</v>
      </c>
      <c r="F2" s="115" t="s">
        <v>268</v>
      </c>
      <c r="G2" s="116" t="s">
        <v>68</v>
      </c>
      <c r="H2" s="117"/>
      <c r="I2" s="148" t="s">
        <v>57</v>
      </c>
      <c r="J2" s="176" t="s">
        <v>322</v>
      </c>
      <c r="K2" s="177"/>
    </row>
    <row r="3" spans="1:11">
      <c r="A3" s="118" t="s">
        <v>74</v>
      </c>
      <c r="B3" s="119">
        <v>11684</v>
      </c>
      <c r="C3" s="119"/>
      <c r="D3" s="120" t="s">
        <v>269</v>
      </c>
      <c r="E3" s="121">
        <v>45721</v>
      </c>
      <c r="F3" s="122"/>
      <c r="G3" s="122"/>
      <c r="H3" s="123" t="s">
        <v>270</v>
      </c>
      <c r="I3" s="123"/>
      <c r="J3" s="123"/>
      <c r="K3" s="178"/>
    </row>
    <row r="4" spans="1:11">
      <c r="A4" s="124" t="s">
        <v>71</v>
      </c>
      <c r="B4" s="125">
        <v>4</v>
      </c>
      <c r="C4" s="125">
        <v>6</v>
      </c>
      <c r="D4" s="126" t="s">
        <v>271</v>
      </c>
      <c r="E4" s="122" t="s">
        <v>276</v>
      </c>
      <c r="F4" s="122"/>
      <c r="G4" s="122"/>
      <c r="H4" s="126" t="s">
        <v>273</v>
      </c>
      <c r="I4" s="126"/>
      <c r="J4" s="139" t="s">
        <v>65</v>
      </c>
      <c r="K4" s="179" t="s">
        <v>66</v>
      </c>
    </row>
    <row r="5" spans="1:11">
      <c r="A5" s="124" t="s">
        <v>274</v>
      </c>
      <c r="B5" s="119" t="s">
        <v>323</v>
      </c>
      <c r="C5" s="119"/>
      <c r="D5" s="120" t="s">
        <v>276</v>
      </c>
      <c r="E5" s="120" t="s">
        <v>277</v>
      </c>
      <c r="F5" s="120" t="s">
        <v>278</v>
      </c>
      <c r="G5" s="120" t="s">
        <v>272</v>
      </c>
      <c r="H5" s="126" t="s">
        <v>279</v>
      </c>
      <c r="I5" s="126"/>
      <c r="J5" s="139" t="s">
        <v>65</v>
      </c>
      <c r="K5" s="179" t="s">
        <v>66</v>
      </c>
    </row>
    <row r="6" ht="15" spans="1:11">
      <c r="A6" s="127" t="s">
        <v>280</v>
      </c>
      <c r="B6" s="128">
        <v>315</v>
      </c>
      <c r="C6" s="128"/>
      <c r="D6" s="129" t="s">
        <v>282</v>
      </c>
      <c r="E6" s="130"/>
      <c r="F6" s="131">
        <v>11684</v>
      </c>
      <c r="G6" s="129"/>
      <c r="H6" s="132" t="s">
        <v>283</v>
      </c>
      <c r="I6" s="132"/>
      <c r="J6" s="145" t="s">
        <v>65</v>
      </c>
      <c r="K6" s="180" t="s">
        <v>66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284</v>
      </c>
      <c r="B8" s="115" t="s">
        <v>285</v>
      </c>
      <c r="C8" s="115" t="s">
        <v>286</v>
      </c>
      <c r="D8" s="115" t="s">
        <v>287</v>
      </c>
      <c r="E8" s="115" t="s">
        <v>288</v>
      </c>
      <c r="F8" s="115" t="s">
        <v>289</v>
      </c>
      <c r="G8" s="137" t="s">
        <v>324</v>
      </c>
      <c r="H8" s="138"/>
      <c r="I8" s="138"/>
      <c r="J8" s="138"/>
      <c r="K8" s="181"/>
    </row>
    <row r="9" spans="1:11">
      <c r="A9" s="124" t="s">
        <v>291</v>
      </c>
      <c r="B9" s="126"/>
      <c r="C9" s="139" t="s">
        <v>65</v>
      </c>
      <c r="D9" s="139" t="s">
        <v>66</v>
      </c>
      <c r="E9" s="120" t="s">
        <v>292</v>
      </c>
      <c r="F9" s="140" t="s">
        <v>293</v>
      </c>
      <c r="G9" s="141" t="s">
        <v>294</v>
      </c>
      <c r="H9" s="142"/>
      <c r="I9" s="142"/>
      <c r="J9" s="142"/>
      <c r="K9" s="182"/>
    </row>
    <row r="10" spans="1:11">
      <c r="A10" s="124" t="s">
        <v>295</v>
      </c>
      <c r="B10" s="126"/>
      <c r="C10" s="139" t="s">
        <v>65</v>
      </c>
      <c r="D10" s="139" t="s">
        <v>66</v>
      </c>
      <c r="E10" s="120" t="s">
        <v>296</v>
      </c>
      <c r="F10" s="140" t="s">
        <v>294</v>
      </c>
      <c r="G10" s="141" t="s">
        <v>297</v>
      </c>
      <c r="H10" s="142"/>
      <c r="I10" s="142"/>
      <c r="J10" s="142"/>
      <c r="K10" s="182"/>
    </row>
    <row r="11" spans="1:11">
      <c r="A11" s="143" t="s">
        <v>216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83"/>
    </row>
    <row r="12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298</v>
      </c>
      <c r="J12" s="139" t="s">
        <v>85</v>
      </c>
      <c r="K12" s="179" t="s">
        <v>86</v>
      </c>
    </row>
    <row r="13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299</v>
      </c>
      <c r="J13" s="139" t="s">
        <v>85</v>
      </c>
      <c r="K13" s="179" t="s">
        <v>86</v>
      </c>
    </row>
    <row r="14" ht="15" spans="1:11">
      <c r="A14" s="127" t="s">
        <v>300</v>
      </c>
      <c r="B14" s="145" t="s">
        <v>85</v>
      </c>
      <c r="C14" s="145" t="s">
        <v>86</v>
      </c>
      <c r="D14" s="130"/>
      <c r="E14" s="129" t="s">
        <v>301</v>
      </c>
      <c r="F14" s="145" t="s">
        <v>85</v>
      </c>
      <c r="G14" s="145" t="s">
        <v>86</v>
      </c>
      <c r="H14" s="145"/>
      <c r="I14" s="129" t="s">
        <v>302</v>
      </c>
      <c r="J14" s="145" t="s">
        <v>85</v>
      </c>
      <c r="K14" s="180" t="s">
        <v>86</v>
      </c>
    </row>
    <row r="15" ht="15" spans="1:11">
      <c r="A15" s="133" t="s">
        <v>203</v>
      </c>
      <c r="B15" s="146" t="s">
        <v>294</v>
      </c>
      <c r="C15" s="147"/>
      <c r="D15" s="134"/>
      <c r="E15" s="133"/>
      <c r="F15" s="147"/>
      <c r="G15" s="147"/>
      <c r="H15" s="147"/>
      <c r="I15" s="133"/>
      <c r="J15" s="147"/>
      <c r="K15" s="147"/>
    </row>
    <row r="16" spans="1:11">
      <c r="A16" s="111" t="s">
        <v>303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4"/>
    </row>
    <row r="17" spans="1:11">
      <c r="A17" s="124" t="s">
        <v>304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5"/>
    </row>
    <row r="18" spans="1:11">
      <c r="A18" s="124" t="s">
        <v>305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5"/>
    </row>
    <row r="19" spans="1:11">
      <c r="A19" s="149" t="s">
        <v>325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6"/>
    </row>
    <row r="20" spans="1:11">
      <c r="A20" s="151" t="s">
        <v>326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82"/>
    </row>
    <row r="21" spans="1:11">
      <c r="A21" s="151" t="s">
        <v>327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82"/>
    </row>
    <row r="22" spans="1:11">
      <c r="A22" s="151" t="s">
        <v>328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82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7"/>
    </row>
    <row r="24" spans="1:11">
      <c r="A24" s="124" t="s">
        <v>125</v>
      </c>
      <c r="B24" s="126"/>
      <c r="C24" s="139" t="s">
        <v>65</v>
      </c>
      <c r="D24" s="139" t="s">
        <v>66</v>
      </c>
      <c r="E24" s="123"/>
      <c r="F24" s="123"/>
      <c r="G24" s="123"/>
      <c r="H24" s="123"/>
      <c r="I24" s="123"/>
      <c r="J24" s="123"/>
      <c r="K24" s="178"/>
    </row>
    <row r="25" ht="15" spans="1:11">
      <c r="A25" s="154" t="s">
        <v>307</v>
      </c>
      <c r="B25" s="155" t="s">
        <v>294</v>
      </c>
      <c r="C25" s="155"/>
      <c r="D25" s="155"/>
      <c r="E25" s="155"/>
      <c r="F25" s="155"/>
      <c r="G25" s="155"/>
      <c r="H25" s="155"/>
      <c r="I25" s="155"/>
      <c r="J25" s="155"/>
      <c r="K25" s="188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308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81"/>
    </row>
    <row r="28" spans="1:11">
      <c r="A28" s="158" t="s">
        <v>329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9"/>
    </row>
    <row r="29" spans="1:11">
      <c r="A29" s="158" t="s">
        <v>330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9"/>
    </row>
    <row r="30" spans="1:11">
      <c r="A30" s="158" t="s">
        <v>331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9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90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90"/>
    </row>
    <row r="33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90"/>
    </row>
    <row r="34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1"/>
    </row>
    <row r="35" spans="1:11">
      <c r="A35" s="164"/>
      <c r="B35" s="163"/>
      <c r="C35" s="163"/>
      <c r="D35" s="163"/>
      <c r="E35" s="163"/>
      <c r="F35" s="163"/>
      <c r="G35" s="163"/>
      <c r="H35" s="163"/>
      <c r="I35" s="163"/>
      <c r="J35" s="163"/>
      <c r="K35" s="191"/>
    </row>
    <row r="36" ht="15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2"/>
    </row>
    <row r="37" spans="1:11">
      <c r="A37" s="167" t="s">
        <v>310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3"/>
    </row>
    <row r="38" spans="1:11">
      <c r="A38" s="124" t="s">
        <v>311</v>
      </c>
      <c r="B38" s="126"/>
      <c r="C38" s="126"/>
      <c r="D38" s="123" t="s">
        <v>312</v>
      </c>
      <c r="E38" s="123"/>
      <c r="F38" s="169" t="s">
        <v>313</v>
      </c>
      <c r="G38" s="170"/>
      <c r="H38" s="126" t="s">
        <v>314</v>
      </c>
      <c r="I38" s="126"/>
      <c r="J38" s="126" t="s">
        <v>315</v>
      </c>
      <c r="K38" s="185"/>
    </row>
    <row r="39" spans="1:11">
      <c r="A39" s="124" t="s">
        <v>203</v>
      </c>
      <c r="B39" s="171" t="s">
        <v>332</v>
      </c>
      <c r="C39" s="171"/>
      <c r="D39" s="171"/>
      <c r="E39" s="171"/>
      <c r="F39" s="171"/>
      <c r="G39" s="171"/>
      <c r="H39" s="171"/>
      <c r="I39" s="171"/>
      <c r="J39" s="171"/>
      <c r="K39" s="194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85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5"/>
    </row>
    <row r="42" ht="15" spans="1:11">
      <c r="A42" s="127" t="s">
        <v>143</v>
      </c>
      <c r="B42" s="172" t="s">
        <v>317</v>
      </c>
      <c r="C42" s="172"/>
      <c r="D42" s="129" t="s">
        <v>318</v>
      </c>
      <c r="E42" s="173" t="s">
        <v>333</v>
      </c>
      <c r="F42" s="129" t="s">
        <v>147</v>
      </c>
      <c r="G42" s="174">
        <v>45724</v>
      </c>
      <c r="H42" s="175" t="s">
        <v>148</v>
      </c>
      <c r="I42" s="175"/>
      <c r="J42" s="172" t="s">
        <v>333</v>
      </c>
      <c r="K42" s="19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2026-01-24T01:31:55Z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