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<sst xmlns="http://schemas.openxmlformats.org/spreadsheetml/2006/main" count="1062" uniqueCount="418">
  <si>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</si>
  <si>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</si>
  <si>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</si>
  <si>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</si>
  <si>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</si>
  <si>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</si>
  <si>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</si>
  <si>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</si>
  <si>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</si>
  <si>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</si>
  <si>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</si>
  <si>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</si>
  <si>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</si>
  <si>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</si>
  <si>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</si>
  <si>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</si>
  <si>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</si>
  <si>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</si>
  <si>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</si>
  <si>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</si>
  <si>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</si>
  <si>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</si>
  <si>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</si>
  <si>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</si>
  <si>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</si>
  <si>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</si>
  <si>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</si>
  <si>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</si>
  <si>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</si>
  <si>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</si>
  <si>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</si>
  <si>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</si>
  <si>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</si>
  <si>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</si>
  <si>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</si>
  <si>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</si>
  <si>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</si>
  <si>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</si>
  <si>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</si>
  <si>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</si>
  <si>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</si>
  <si>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</si>
  <si>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</si>
  <si>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</si>
  <si>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</si>
  <si>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</si>
  <si>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</si>
  <si>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</si>
  <si>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</si>
  <si>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</si>
  <si>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</si>
  <si>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</si>
  <si>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</si>
  <si>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</si>
  <si>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</si>
  <si>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</si>
  <si>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</si>
  <si>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</si>
  <si>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</si>
  <si>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</si>
  <si>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</si>
  <si>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</si>
  <si>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TAJJAO82316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</si>
  <si>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</si>
  <si>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</si>
  <si>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</si>
  <si>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</si>
  <si>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</si>
  <si>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</si>
  <si>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</si>
  <si>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</si>
  <si>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</si>
  <si>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</si>
  <si>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</si>
  <si>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</si>
  <si>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5404件</t>
  </si>
  <si>
    <t>包装预计完成日</t>
  </si>
  <si>
    <t>印花、刺绣确认样</t>
  </si>
  <si>
    <t>采购凭证编号：</t>
  </si>
  <si>
    <t>CGDD25110600046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</si>
  <si>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</si>
  <si>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</si>
  <si>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</si>
  <si>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</si>
  <si>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</si>
  <si>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</si>
  <si>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</si>
  <si>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</si>
  <si>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</si>
  <si>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</si>
  <si>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</si>
  <si>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</si>
  <si>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</si>
  <si>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</si>
  <si>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</si>
  <si>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</si>
  <si>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</si>
  <si>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</si>
  <si>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</si>
  <si>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</si>
  <si>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</si>
  <si>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</si>
  <si>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</si>
  <si>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</si>
  <si>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</si>
  <si>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</si>
  <si>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</si>
  <si>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</si>
  <si>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</si>
  <si>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</si>
  <si>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</si>
  <si>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</si>
  <si>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</si>
  <si>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</si>
  <si>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</si>
  <si>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</si>
  <si>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</si>
  <si>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白色/紫色花E01H</t>
  </si>
  <si>
    <t>已裁齐</t>
  </si>
  <si>
    <t>白色/绿色花D01H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</si>
  <si>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</si>
  <si>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绿色印花L/10件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</si>
  <si>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</si>
  <si>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</si>
  <si>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</si>
  <si>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</si>
  <si>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</si>
  <si>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</si>
  <si>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</t>
  </si>
  <si>
    <t>2.领宽窄太细欠平均</t>
  </si>
  <si>
    <t>3.后领骨气浪，欠平服 骨位扭豆角</t>
  </si>
  <si>
    <t>4.衫脚宽窄太细欠平均及0.3CM单边线骨位太细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</si>
  <si>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</si>
  <si>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</si>
  <si>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</si>
  <si>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</si>
  <si>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</si>
  <si>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</si>
  <si>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</si>
  <si>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</si>
  <si>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</si>
  <si>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</si>
  <si>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</si>
  <si>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</si>
  <si>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</si>
  <si>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</si>
  <si>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</si>
  <si>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</si>
  <si>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</si>
  <si>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</si>
  <si>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</si>
  <si>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</si>
  <si>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</si>
  <si>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</si>
  <si>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</si>
  <si>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</si>
  <si>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</si>
  <si>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</si>
  <si>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</si>
  <si>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</si>
  <si>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</si>
  <si>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3XL</t>
  </si>
  <si>
    <t>洗前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</si>
  <si>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</si>
  <si>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</si>
  <si>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</si>
  <si>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</si>
  <si>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</si>
  <si>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</si>
  <si>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</si>
  <si>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</si>
  <si>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</si>
  <si>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-0.5/-0.5</t>
  </si>
  <si>
    <t>-0.5</t>
  </si>
  <si>
    <t>-1/-2</t>
  </si>
  <si>
    <t>胸围</t>
  </si>
  <si>
    <t>+1/+1</t>
  </si>
  <si>
    <t>+2</t>
  </si>
  <si>
    <t>腰围</t>
  </si>
  <si>
    <t>+2/+1</t>
  </si>
  <si>
    <t>摆围</t>
  </si>
  <si>
    <t>-/-1</t>
  </si>
  <si>
    <t>-</t>
  </si>
  <si>
    <t>肩宽</t>
  </si>
  <si>
    <t>-/-</t>
  </si>
  <si>
    <t>袖长</t>
  </si>
  <si>
    <t>+0.5/+0.5</t>
  </si>
  <si>
    <t>袖肥/2（参考值）</t>
  </si>
  <si>
    <t>-/-0.3</t>
  </si>
  <si>
    <t>+0.3</t>
  </si>
  <si>
    <t>+0.3/-</t>
  </si>
  <si>
    <t>短袖口/2</t>
  </si>
  <si>
    <t>-0.2</t>
  </si>
  <si>
    <t>-0.2/-0.2</t>
  </si>
  <si>
    <t>领宽</t>
  </si>
  <si>
    <t>-0.4</t>
  </si>
  <si>
    <t>+0.4/-</t>
  </si>
  <si>
    <t>领深</t>
  </si>
  <si>
    <t>领高</t>
  </si>
  <si>
    <t>备注：</t>
  </si>
  <si>
    <t xml:space="preserve">     初期请洗测2-3件，有问题的另加测量数量。</t>
  </si>
  <si>
    <t>验货时间：12-26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</si>
  <si>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</si>
  <si>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</si>
  <si>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</si>
  <si>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</si>
  <si>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</si>
  <si>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</si>
  <si>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</si>
  <si>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</si>
  <si>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</si>
  <si>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</si>
  <si>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</si>
  <si>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</si>
  <si>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</si>
  <si>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紫色印花M/10 XL/10</t>
  </si>
  <si>
    <t>绿色印花 S/10  L/10  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</si>
  <si>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</si>
  <si>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</si>
  <si>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</si>
  <si>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</si>
  <si>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2.后领骨起浪欠平服，欠扭豆角</t>
  </si>
  <si>
    <t>3.前领冚骨起浪</t>
  </si>
  <si>
    <t>4.袖口衫脚宽窄太细欠平均</t>
  </si>
  <si>
    <t>5.后领高欠平服，起“眼袋”</t>
  </si>
  <si>
    <t>【整改的严重缺陷及整改复核时间】</t>
  </si>
  <si>
    <t>林丙锦</t>
  </si>
  <si>
    <t>尾期复核品质情况</t>
  </si>
  <si>
    <t>绿色</t>
  </si>
  <si>
    <t>紫色</t>
  </si>
  <si>
    <t>-/-0.5</t>
  </si>
  <si>
    <t>-/+0.5</t>
  </si>
  <si>
    <t>-0.5/-</t>
  </si>
  <si>
    <t>+1/-</t>
  </si>
  <si>
    <t>+1/+2</t>
  </si>
  <si>
    <t>+2/+2</t>
  </si>
  <si>
    <t>-/+1</t>
  </si>
  <si>
    <t>-1/-</t>
  </si>
  <si>
    <t>-1/-1</t>
  </si>
  <si>
    <t>-0.2/-</t>
  </si>
  <si>
    <t>+0.5/-</t>
  </si>
  <si>
    <t>+0.5/-0.2</t>
  </si>
  <si>
    <t>+0.8/-</t>
  </si>
  <si>
    <t>-/+0.2</t>
  </si>
  <si>
    <t>-/-0.2</t>
  </si>
  <si>
    <t>-/-0.4</t>
  </si>
  <si>
    <t>-0.6/-0.6</t>
  </si>
  <si>
    <t>-0.4/-</t>
  </si>
  <si>
    <t>-0.8/+0.2</t>
  </si>
  <si>
    <t>-0.3/-0.5</t>
  </si>
  <si>
    <t>-0.25/-</t>
  </si>
  <si>
    <t>验货时间：1-7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</si>
  <si>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</si>
  <si>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</si>
  <si>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</si>
  <si>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</si>
  <si>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</si>
  <si>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</si>
  <si>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</si>
  <si>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</si>
  <si>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</si>
  <si>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</si>
  <si>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</si>
  <si>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</si>
  <si>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</si>
  <si>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</si>
  <si>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</si>
  <si>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</si>
  <si>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</si>
  <si>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</si>
  <si>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</si>
  <si>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</si>
  <si>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</si>
  <si>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</si>
  <si>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</si>
  <si>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</si>
  <si>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</si>
  <si>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</si>
  <si>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</si>
  <si>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</si>
  <si>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</si>
  <si>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</si>
  <si>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</si>
  <si>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</si>
  <si>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</si>
  <si>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</si>
  <si>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</si>
  <si>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</si>
  <si>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</si>
  <si>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</si>
  <si>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</si>
  <si>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齐色齐码300件</t>
  </si>
  <si>
    <t>情况说明：</t>
  </si>
  <si>
    <t xml:space="preserve">【问题点描述】  </t>
  </si>
  <si>
    <t>1.脏污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</si>
  <si>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</si>
  <si>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</si>
  <si>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</si>
  <si>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</si>
  <si>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</si>
  <si>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</si>
  <si>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</si>
  <si>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</si>
  <si>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</si>
  <si>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</si>
  <si>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</si>
  <si>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</si>
  <si>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</si>
  <si>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</si>
  <si>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</si>
  <si>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</si>
  <si>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</si>
  <si>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</si>
  <si>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</si>
  <si>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</si>
  <si>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</si>
  <si>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</si>
  <si>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</si>
  <si>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</si>
  <si>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</si>
  <si>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</si>
  <si>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+1/+1.5</t>
  </si>
  <si>
    <t>-0.8/+0.3</t>
  </si>
  <si>
    <t>-0.5-0.6</t>
  </si>
  <si>
    <t>-0.3/-0.6</t>
  </si>
  <si>
    <t>验货时间：1-22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</si>
  <si>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</si>
  <si>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</si>
  <si>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</si>
  <si>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</si>
  <si>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</si>
  <si>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</si>
  <si>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</si>
  <si>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</si>
  <si>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</si>
  <si>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</si>
  <si>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</si>
  <si>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</si>
  <si>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</si>
  <si>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</si>
  <si>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</si>
  <si>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</si>
  <si>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</si>
  <si>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250918-078</t>
  </si>
  <si>
    <t>25B003</t>
  </si>
  <si>
    <t>E01H紫色印花</t>
  </si>
  <si>
    <t>TAJJAO082316</t>
  </si>
  <si>
    <t>新诚</t>
  </si>
  <si>
    <t>合格</t>
  </si>
  <si>
    <t>YES</t>
  </si>
  <si>
    <t>D01H紫色印花</t>
  </si>
  <si>
    <t>制表时间：10-19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</si>
  <si>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</si>
  <si>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</si>
  <si>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</si>
  <si>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</si>
  <si>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</si>
  <si>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</si>
  <si>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</si>
  <si>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</si>
  <si>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</si>
  <si>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</si>
  <si>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径向：- 3纬向-1</t>
  </si>
  <si>
    <t>D01H绿色印花</t>
  </si>
  <si>
    <t>径向：- 4.5纬向-1</t>
  </si>
  <si>
    <t>制表时间：10-22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</si>
  <si>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</si>
  <si>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</si>
  <si>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</si>
  <si>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</si>
  <si>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</si>
  <si>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</si>
  <si>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</si>
  <si>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</si>
  <si>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</si>
  <si>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</si>
  <si>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</si>
  <si>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</si>
  <si>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</si>
  <si>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</si>
  <si>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</si>
  <si>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</si>
  <si>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</si>
  <si>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</si>
  <si>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</si>
  <si>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</si>
  <si>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</si>
  <si>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</si>
  <si>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</si>
  <si>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</si>
  <si>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</si>
  <si>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</si>
  <si>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</si>
  <si>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</si>
  <si>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</si>
  <si>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</si>
  <si>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</si>
  <si>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</si>
  <si>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</si>
  <si>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</si>
  <si>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</si>
  <si>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</si>
  <si>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</si>
  <si>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</si>
  <si>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</si>
  <si>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</si>
  <si>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</si>
  <si>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</si>
  <si>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</si>
  <si>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数码批印</t>
  </si>
  <si>
    <t>洗测2次</t>
  </si>
  <si>
    <t>洗测3次</t>
  </si>
  <si>
    <t>后幅</t>
  </si>
  <si>
    <t>烫唛</t>
  </si>
  <si>
    <t>洗测4次</t>
  </si>
  <si>
    <t>制表时间：12-10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</si>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</sst>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6" applyFont="1" applyFill="1" applyBorder="1" applyAlignment="1">
      <alignment horizontal="center" vertical="center"/>
    </xf>
    <xf numFmtId="0" fontId="15" fillId="0" borderId="2" xfId="56" applyFont="1" applyFill="1" applyBorder="1" applyAlignment="1">
      <alignment horizontal="center"/>
    </xf>
    <xf numFmtId="177" fontId="16" fillId="0" borderId="2" xfId="56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26" xfId="49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39" xfId="49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24" fillId="0" borderId="23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9" fillId="0" borderId="5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4056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62546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1556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5316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086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4056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62546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4086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1556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2816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5316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236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3816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506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7856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7856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532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659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154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0276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155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155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76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6356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7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6356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86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86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86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316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046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3816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086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6356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6356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6356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405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531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408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1556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8396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7856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785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6596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6596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662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535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9016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901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7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635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50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6356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839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8396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343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3436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086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236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8396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8396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8396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6596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5336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699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39065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0" customWidth="1"/>
    <col min="3" max="3" width="10.1666666666667" customWidth="1"/>
  </cols>
  <sheetData>
    <row r="1" ht="21" customHeight="1" spans="1:2">
      <c r="A1" s="391"/>
      <c r="B1" s="392" t="s">
        <v>0</v>
      </c>
    </row>
    <row r="2" spans="1:2">
      <c r="A2" s="10">
        <v>1</v>
      </c>
      <c r="B2" s="393" t="s">
        <v>1</v>
      </c>
    </row>
    <row r="3" spans="1:2">
      <c r="A3" s="10">
        <v>2</v>
      </c>
      <c r="B3" s="393" t="s">
        <v>2</v>
      </c>
    </row>
    <row r="4" spans="1:2">
      <c r="A4" s="10">
        <v>3</v>
      </c>
      <c r="B4" s="393" t="s">
        <v>3</v>
      </c>
    </row>
    <row r="5" spans="1:2">
      <c r="A5" s="10">
        <v>4</v>
      </c>
      <c r="B5" s="393" t="s">
        <v>4</v>
      </c>
    </row>
    <row r="6" spans="1:2">
      <c r="A6" s="10">
        <v>5</v>
      </c>
      <c r="B6" s="393" t="s">
        <v>5</v>
      </c>
    </row>
    <row r="7" spans="1:2">
      <c r="A7" s="10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9" customHeight="1" spans="1:2">
      <c r="A9" s="391"/>
      <c r="B9" s="396" t="s">
        <v>8</v>
      </c>
    </row>
    <row r="10" ht="16" customHeight="1" spans="1:2">
      <c r="A10" s="10">
        <v>1</v>
      </c>
      <c r="B10" s="397" t="s">
        <v>9</v>
      </c>
    </row>
    <row r="11" spans="1:2">
      <c r="A11" s="10">
        <v>2</v>
      </c>
      <c r="B11" s="393" t="s">
        <v>10</v>
      </c>
    </row>
    <row r="12" spans="1:2">
      <c r="A12" s="10">
        <v>3</v>
      </c>
      <c r="B12" s="395" t="s">
        <v>11</v>
      </c>
    </row>
    <row r="13" spans="1:2">
      <c r="A13" s="10">
        <v>4</v>
      </c>
      <c r="B13" s="393" t="s">
        <v>12</v>
      </c>
    </row>
    <row r="14" spans="1:2">
      <c r="A14" s="10">
        <v>5</v>
      </c>
      <c r="B14" s="393" t="s">
        <v>13</v>
      </c>
    </row>
    <row r="15" spans="1:2">
      <c r="A15" s="10">
        <v>6</v>
      </c>
      <c r="B15" s="393" t="s">
        <v>14</v>
      </c>
    </row>
    <row r="16" spans="1:2">
      <c r="A16" s="10">
        <v>7</v>
      </c>
      <c r="B16" s="393" t="s">
        <v>15</v>
      </c>
    </row>
    <row r="17" spans="1:2">
      <c r="A17" s="10">
        <v>8</v>
      </c>
      <c r="B17" s="393" t="s">
        <v>16</v>
      </c>
    </row>
    <row r="18" spans="1:2">
      <c r="A18" s="10">
        <v>9</v>
      </c>
      <c r="B18" s="393" t="s">
        <v>17</v>
      </c>
    </row>
    <row r="19" spans="1:2">
      <c r="A19" s="10"/>
      <c r="B19" s="393"/>
    </row>
    <row r="20" ht="20.25" spans="1:2">
      <c r="A20" s="391"/>
      <c r="B20" s="392" t="s">
        <v>18</v>
      </c>
    </row>
    <row r="21" spans="1:2">
      <c r="A21" s="10">
        <v>1</v>
      </c>
      <c r="B21" s="398" t="s">
        <v>19</v>
      </c>
    </row>
    <row r="22" spans="1:2">
      <c r="A22" s="10">
        <v>2</v>
      </c>
      <c r="B22" s="393" t="s">
        <v>20</v>
      </c>
    </row>
    <row r="23" spans="1:2">
      <c r="A23" s="10">
        <v>3</v>
      </c>
      <c r="B23" s="393" t="s">
        <v>21</v>
      </c>
    </row>
    <row r="24" spans="1:2">
      <c r="A24" s="10">
        <v>4</v>
      </c>
      <c r="B24" s="393" t="s">
        <v>22</v>
      </c>
    </row>
    <row r="25" spans="1:2">
      <c r="A25" s="10">
        <v>5</v>
      </c>
      <c r="B25" s="393" t="s">
        <v>23</v>
      </c>
    </row>
    <row r="26" spans="1:2">
      <c r="A26" s="10">
        <v>6</v>
      </c>
      <c r="B26" s="393" t="s">
        <v>24</v>
      </c>
    </row>
    <row r="27" spans="1:2">
      <c r="A27" s="10">
        <v>7</v>
      </c>
      <c r="B27" s="393" t="s">
        <v>25</v>
      </c>
    </row>
    <row r="28" spans="1:2">
      <c r="A28" s="10"/>
      <c r="B28" s="393"/>
    </row>
    <row r="29" ht="20.25" spans="1:2">
      <c r="A29" s="391"/>
      <c r="B29" s="392" t="s">
        <v>26</v>
      </c>
    </row>
    <row r="30" spans="1:2">
      <c r="A30" s="10">
        <v>1</v>
      </c>
      <c r="B30" s="398" t="s">
        <v>27</v>
      </c>
    </row>
    <row r="31" spans="1:2">
      <c r="A31" s="10">
        <v>2</v>
      </c>
      <c r="B31" s="393" t="s">
        <v>28</v>
      </c>
    </row>
    <row r="32" spans="1:2">
      <c r="A32" s="10">
        <v>3</v>
      </c>
      <c r="B32" s="393" t="s">
        <v>29</v>
      </c>
    </row>
    <row r="33" ht="28.5" spans="1:2">
      <c r="A33" s="10">
        <v>4</v>
      </c>
      <c r="B33" s="393" t="s">
        <v>30</v>
      </c>
    </row>
    <row r="34" spans="1:2">
      <c r="A34" s="10">
        <v>5</v>
      </c>
      <c r="B34" s="393" t="s">
        <v>31</v>
      </c>
    </row>
    <row r="35" spans="1:2">
      <c r="A35" s="10">
        <v>6</v>
      </c>
      <c r="B35" s="393" t="s">
        <v>32</v>
      </c>
    </row>
    <row r="36" spans="1:2">
      <c r="A36" s="10">
        <v>7</v>
      </c>
      <c r="B36" s="393" t="s">
        <v>33</v>
      </c>
    </row>
    <row r="37" spans="1:2">
      <c r="A37" s="10"/>
      <c r="B37" s="393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4.2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327</v>
      </c>
      <c r="B2" s="5" t="s">
        <v>328</v>
      </c>
      <c r="C2" s="5" t="s">
        <v>329</v>
      </c>
      <c r="D2" s="5" t="s">
        <v>330</v>
      </c>
      <c r="E2" s="5" t="s">
        <v>331</v>
      </c>
      <c r="F2" s="5" t="s">
        <v>332</v>
      </c>
      <c r="G2" s="5" t="s">
        <v>333</v>
      </c>
      <c r="H2" s="5" t="s">
        <v>334</v>
      </c>
      <c r="I2" s="4" t="s">
        <v>335</v>
      </c>
      <c r="J2" s="4" t="s">
        <v>336</v>
      </c>
      <c r="K2" s="4" t="s">
        <v>337</v>
      </c>
      <c r="L2" s="4" t="s">
        <v>338</v>
      </c>
      <c r="M2" s="4" t="s">
        <v>339</v>
      </c>
      <c r="N2" s="57" t="s">
        <v>340</v>
      </c>
      <c r="O2" s="5" t="s">
        <v>341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342</v>
      </c>
      <c r="J3" s="4" t="s">
        <v>342</v>
      </c>
      <c r="K3" s="4" t="s">
        <v>342</v>
      </c>
      <c r="L3" s="4" t="s">
        <v>342</v>
      </c>
      <c r="M3" s="4" t="s">
        <v>342</v>
      </c>
      <c r="N3" s="58"/>
      <c r="O3" s="21"/>
    </row>
    <row r="4" s="55" customFormat="1" spans="1:16">
      <c r="A4" s="7">
        <v>1</v>
      </c>
      <c r="B4" s="8" t="s">
        <v>343</v>
      </c>
      <c r="C4" s="7" t="s">
        <v>344</v>
      </c>
      <c r="D4" s="7" t="s">
        <v>345</v>
      </c>
      <c r="E4" s="7" t="s">
        <v>346</v>
      </c>
      <c r="F4" s="7" t="s">
        <v>347</v>
      </c>
      <c r="G4" s="7" t="s">
        <v>348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349</v>
      </c>
      <c r="P4" s="60"/>
    </row>
    <row r="5" s="55" customFormat="1" spans="1:16">
      <c r="A5" s="7">
        <v>1</v>
      </c>
      <c r="B5" s="8" t="s">
        <v>343</v>
      </c>
      <c r="C5" s="7" t="s">
        <v>344</v>
      </c>
      <c r="D5" s="7" t="s">
        <v>350</v>
      </c>
      <c r="E5" s="7" t="s">
        <v>346</v>
      </c>
      <c r="F5" s="7" t="s">
        <v>347</v>
      </c>
      <c r="G5" s="7" t="s">
        <v>348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349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351</v>
      </c>
      <c r="B12" s="12"/>
      <c r="C12" s="12"/>
      <c r="D12" s="13"/>
      <c r="E12" s="14"/>
      <c r="F12" s="30"/>
      <c r="G12" s="30"/>
      <c r="H12" s="30"/>
      <c r="I12" s="15"/>
      <c r="J12" s="11" t="s">
        <v>352</v>
      </c>
      <c r="K12" s="12"/>
      <c r="L12" s="12"/>
      <c r="M12" s="13"/>
      <c r="N12" s="62"/>
      <c r="O12" s="19"/>
    </row>
    <row r="13" ht="33" customHeight="1" spans="1:15">
      <c r="A13" s="16" t="s">
        <v>353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A13" sqref="A13:M1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327</v>
      </c>
      <c r="B2" s="5" t="s">
        <v>332</v>
      </c>
      <c r="C2" s="5" t="s">
        <v>328</v>
      </c>
      <c r="D2" s="5" t="s">
        <v>329</v>
      </c>
      <c r="E2" s="5" t="s">
        <v>330</v>
      </c>
      <c r="F2" s="5" t="s">
        <v>331</v>
      </c>
      <c r="G2" s="4" t="s">
        <v>355</v>
      </c>
      <c r="H2" s="4"/>
      <c r="I2" s="4" t="s">
        <v>356</v>
      </c>
      <c r="J2" s="4"/>
      <c r="K2" s="20" t="s">
        <v>357</v>
      </c>
      <c r="L2" s="52" t="s">
        <v>358</v>
      </c>
      <c r="M2" s="23" t="s">
        <v>359</v>
      </c>
    </row>
    <row r="3" s="1" customFormat="1" ht="16.5" spans="1:13">
      <c r="A3" s="4"/>
      <c r="B3" s="21"/>
      <c r="C3" s="21"/>
      <c r="D3" s="21"/>
      <c r="E3" s="21"/>
      <c r="F3" s="21"/>
      <c r="G3" s="4" t="s">
        <v>360</v>
      </c>
      <c r="H3" s="4" t="s">
        <v>361</v>
      </c>
      <c r="I3" s="4" t="s">
        <v>360</v>
      </c>
      <c r="J3" s="4" t="s">
        <v>361</v>
      </c>
      <c r="K3" s="22"/>
      <c r="L3" s="53"/>
      <c r="M3" s="24"/>
    </row>
    <row r="4" spans="1:13">
      <c r="A4" s="6">
        <v>1</v>
      </c>
      <c r="B4" s="7"/>
      <c r="C4" s="8" t="s">
        <v>343</v>
      </c>
      <c r="D4" s="7" t="s">
        <v>344</v>
      </c>
      <c r="E4" s="7" t="s">
        <v>345</v>
      </c>
      <c r="F4" s="7" t="s">
        <v>346</v>
      </c>
      <c r="G4" s="50">
        <v>-1</v>
      </c>
      <c r="H4" s="50">
        <v>0</v>
      </c>
      <c r="I4" s="50">
        <v>-2</v>
      </c>
      <c r="J4" s="50">
        <v>-1</v>
      </c>
      <c r="K4" s="9" t="s">
        <v>362</v>
      </c>
      <c r="L4" s="9" t="s">
        <v>349</v>
      </c>
      <c r="M4" s="9" t="s">
        <v>349</v>
      </c>
    </row>
    <row r="5" spans="1:13">
      <c r="A5" s="6">
        <v>2</v>
      </c>
      <c r="B5" s="7"/>
      <c r="C5" s="8" t="s">
        <v>343</v>
      </c>
      <c r="D5" s="7" t="s">
        <v>344</v>
      </c>
      <c r="E5" s="7" t="s">
        <v>363</v>
      </c>
      <c r="F5" s="7" t="s">
        <v>346</v>
      </c>
      <c r="G5" s="50">
        <v>-2</v>
      </c>
      <c r="H5" s="50">
        <v>0</v>
      </c>
      <c r="I5" s="50">
        <v>-2.5</v>
      </c>
      <c r="J5" s="50">
        <v>-1</v>
      </c>
      <c r="K5" s="9" t="s">
        <v>364</v>
      </c>
      <c r="L5" s="9" t="s">
        <v>349</v>
      </c>
      <c r="M5" s="9" t="s">
        <v>349</v>
      </c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365</v>
      </c>
      <c r="B12" s="12"/>
      <c r="C12" s="12"/>
      <c r="D12" s="12"/>
      <c r="E12" s="13"/>
      <c r="F12" s="14"/>
      <c r="G12" s="15"/>
      <c r="H12" s="11" t="s">
        <v>352</v>
      </c>
      <c r="I12" s="12"/>
      <c r="J12" s="12"/>
      <c r="K12" s="13"/>
      <c r="L12" s="54"/>
      <c r="M12" s="19"/>
    </row>
    <row r="13" ht="32" customHeight="1" spans="1:13">
      <c r="A13" s="16" t="s">
        <v>366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368</v>
      </c>
      <c r="B2" s="5" t="s">
        <v>332</v>
      </c>
      <c r="C2" s="5" t="s">
        <v>328</v>
      </c>
      <c r="D2" s="5" t="s">
        <v>329</v>
      </c>
      <c r="E2" s="5" t="s">
        <v>330</v>
      </c>
      <c r="F2" s="5" t="s">
        <v>331</v>
      </c>
      <c r="G2" s="31" t="s">
        <v>369</v>
      </c>
      <c r="H2" s="32"/>
      <c r="I2" s="48"/>
      <c r="J2" s="31" t="s">
        <v>370</v>
      </c>
      <c r="K2" s="32"/>
      <c r="L2" s="48"/>
      <c r="M2" s="31" t="s">
        <v>371</v>
      </c>
      <c r="N2" s="32"/>
      <c r="O2" s="48"/>
      <c r="P2" s="31" t="s">
        <v>372</v>
      </c>
      <c r="Q2" s="32"/>
      <c r="R2" s="48"/>
      <c r="S2" s="32" t="s">
        <v>373</v>
      </c>
      <c r="T2" s="32"/>
      <c r="U2" s="48"/>
      <c r="V2" s="26" t="s">
        <v>374</v>
      </c>
      <c r="W2" s="26" t="s">
        <v>341</v>
      </c>
    </row>
    <row r="3" s="1" customFormat="1" ht="16.5" spans="1:23">
      <c r="A3" s="21"/>
      <c r="B3" s="33"/>
      <c r="C3" s="33"/>
      <c r="D3" s="33"/>
      <c r="E3" s="33"/>
      <c r="F3" s="33"/>
      <c r="G3" s="4" t="s">
        <v>375</v>
      </c>
      <c r="H3" s="4" t="s">
        <v>67</v>
      </c>
      <c r="I3" s="4" t="s">
        <v>332</v>
      </c>
      <c r="J3" s="4" t="s">
        <v>375</v>
      </c>
      <c r="K3" s="4" t="s">
        <v>67</v>
      </c>
      <c r="L3" s="4" t="s">
        <v>332</v>
      </c>
      <c r="M3" s="4" t="s">
        <v>375</v>
      </c>
      <c r="N3" s="4" t="s">
        <v>67</v>
      </c>
      <c r="O3" s="4" t="s">
        <v>332</v>
      </c>
      <c r="P3" s="4" t="s">
        <v>375</v>
      </c>
      <c r="Q3" s="4" t="s">
        <v>67</v>
      </c>
      <c r="R3" s="4" t="s">
        <v>332</v>
      </c>
      <c r="S3" s="4" t="s">
        <v>375</v>
      </c>
      <c r="T3" s="4" t="s">
        <v>67</v>
      </c>
      <c r="U3" s="4" t="s">
        <v>332</v>
      </c>
      <c r="V3" s="49"/>
      <c r="W3" s="49"/>
    </row>
    <row r="4" spans="1:23">
      <c r="A4" s="34" t="s">
        <v>376</v>
      </c>
      <c r="B4" s="35" t="s">
        <v>377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378</v>
      </c>
      <c r="H5" s="32"/>
      <c r="I5" s="48"/>
      <c r="J5" s="31" t="s">
        <v>379</v>
      </c>
      <c r="K5" s="32"/>
      <c r="L5" s="48"/>
      <c r="M5" s="31" t="s">
        <v>380</v>
      </c>
      <c r="N5" s="32"/>
      <c r="O5" s="48"/>
      <c r="P5" s="31" t="s">
        <v>381</v>
      </c>
      <c r="Q5" s="32"/>
      <c r="R5" s="48"/>
      <c r="S5" s="32" t="s">
        <v>382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375</v>
      </c>
      <c r="H6" s="4" t="s">
        <v>67</v>
      </c>
      <c r="I6" s="4" t="s">
        <v>332</v>
      </c>
      <c r="J6" s="4" t="s">
        <v>375</v>
      </c>
      <c r="K6" s="4" t="s">
        <v>67</v>
      </c>
      <c r="L6" s="4" t="s">
        <v>332</v>
      </c>
      <c r="M6" s="4" t="s">
        <v>375</v>
      </c>
      <c r="N6" s="4" t="s">
        <v>67</v>
      </c>
      <c r="O6" s="4" t="s">
        <v>332</v>
      </c>
      <c r="P6" s="4" t="s">
        <v>375</v>
      </c>
      <c r="Q6" s="4" t="s">
        <v>67</v>
      </c>
      <c r="R6" s="4" t="s">
        <v>332</v>
      </c>
      <c r="S6" s="4" t="s">
        <v>375</v>
      </c>
      <c r="T6" s="4" t="s">
        <v>67</v>
      </c>
      <c r="U6" s="4" t="s">
        <v>332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383</v>
      </c>
      <c r="B11" s="12"/>
      <c r="C11" s="12"/>
      <c r="D11" s="12"/>
      <c r="E11" s="13"/>
      <c r="F11" s="14"/>
      <c r="G11" s="15"/>
      <c r="H11" s="30"/>
      <c r="I11" s="30"/>
      <c r="J11" s="11" t="s">
        <v>384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385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387</v>
      </c>
      <c r="B2" s="26" t="s">
        <v>328</v>
      </c>
      <c r="C2" s="26" t="s">
        <v>329</v>
      </c>
      <c r="D2" s="26" t="s">
        <v>330</v>
      </c>
      <c r="E2" s="26" t="s">
        <v>331</v>
      </c>
      <c r="F2" s="26" t="s">
        <v>332</v>
      </c>
      <c r="G2" s="25" t="s">
        <v>388</v>
      </c>
      <c r="H2" s="25" t="s">
        <v>389</v>
      </c>
      <c r="I2" s="25" t="s">
        <v>390</v>
      </c>
      <c r="J2" s="25" t="s">
        <v>389</v>
      </c>
      <c r="K2" s="25" t="s">
        <v>391</v>
      </c>
      <c r="L2" s="25" t="s">
        <v>389</v>
      </c>
      <c r="M2" s="26" t="s">
        <v>374</v>
      </c>
      <c r="N2" s="26" t="s">
        <v>341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387</v>
      </c>
      <c r="B4" s="28" t="s">
        <v>392</v>
      </c>
      <c r="C4" s="28" t="s">
        <v>375</v>
      </c>
      <c r="D4" s="28" t="s">
        <v>330</v>
      </c>
      <c r="E4" s="26" t="s">
        <v>331</v>
      </c>
      <c r="F4" s="26" t="s">
        <v>332</v>
      </c>
      <c r="G4" s="25" t="s">
        <v>388</v>
      </c>
      <c r="H4" s="25" t="s">
        <v>389</v>
      </c>
      <c r="I4" s="25" t="s">
        <v>390</v>
      </c>
      <c r="J4" s="25" t="s">
        <v>389</v>
      </c>
      <c r="K4" s="25" t="s">
        <v>391</v>
      </c>
      <c r="L4" s="25" t="s">
        <v>389</v>
      </c>
      <c r="M4" s="26" t="s">
        <v>374</v>
      </c>
      <c r="N4" s="26" t="s">
        <v>341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393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383</v>
      </c>
      <c r="B11" s="12"/>
      <c r="C11" s="12"/>
      <c r="D11" s="13"/>
      <c r="E11" s="14"/>
      <c r="F11" s="30"/>
      <c r="G11" s="15"/>
      <c r="H11" s="30"/>
      <c r="I11" s="11" t="s">
        <v>394</v>
      </c>
      <c r="J11" s="12"/>
      <c r="K11" s="12"/>
      <c r="L11" s="12"/>
      <c r="M11" s="12"/>
      <c r="N11" s="19"/>
    </row>
    <row r="12" ht="48" customHeight="1" spans="1:14">
      <c r="A12" s="16" t="s">
        <v>395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396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327</v>
      </c>
      <c r="B2" s="5" t="s">
        <v>332</v>
      </c>
      <c r="C2" s="5" t="s">
        <v>375</v>
      </c>
      <c r="D2" s="5" t="s">
        <v>330</v>
      </c>
      <c r="E2" s="5" t="s">
        <v>331</v>
      </c>
      <c r="F2" s="4" t="s">
        <v>397</v>
      </c>
      <c r="G2" s="4" t="s">
        <v>356</v>
      </c>
      <c r="H2" s="20" t="s">
        <v>357</v>
      </c>
      <c r="I2" s="23" t="s">
        <v>359</v>
      </c>
    </row>
    <row r="3" s="1" customFormat="1" ht="16.5" spans="1:9">
      <c r="A3" s="4"/>
      <c r="B3" s="21"/>
      <c r="C3" s="21"/>
      <c r="D3" s="21"/>
      <c r="E3" s="21"/>
      <c r="F3" s="4" t="s">
        <v>398</v>
      </c>
      <c r="G3" s="4" t="s">
        <v>360</v>
      </c>
      <c r="H3" s="22"/>
      <c r="I3" s="24"/>
    </row>
    <row r="4" spans="1:9">
      <c r="A4" s="6">
        <v>1</v>
      </c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 t="s">
        <v>399</v>
      </c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400</v>
      </c>
      <c r="B12" s="12"/>
      <c r="C12" s="12"/>
      <c r="D12" s="13"/>
      <c r="E12" s="14"/>
      <c r="F12" s="11" t="s">
        <v>401</v>
      </c>
      <c r="G12" s="12"/>
      <c r="H12" s="13"/>
      <c r="I12" s="19"/>
    </row>
    <row r="13" ht="32" customHeight="1" spans="1:9">
      <c r="A13" s="16" t="s">
        <v>402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H21" sqref="H2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368</v>
      </c>
      <c r="B2" s="5" t="s">
        <v>332</v>
      </c>
      <c r="C2" s="5" t="s">
        <v>328</v>
      </c>
      <c r="D2" s="5" t="s">
        <v>329</v>
      </c>
      <c r="E2" s="5" t="s">
        <v>330</v>
      </c>
      <c r="F2" s="5" t="s">
        <v>331</v>
      </c>
      <c r="G2" s="4" t="s">
        <v>404</v>
      </c>
      <c r="H2" s="4" t="s">
        <v>405</v>
      </c>
      <c r="I2" s="4" t="s">
        <v>406</v>
      </c>
      <c r="J2" s="4" t="s">
        <v>407</v>
      </c>
      <c r="K2" s="5" t="s">
        <v>374</v>
      </c>
      <c r="L2" s="5" t="s">
        <v>341</v>
      </c>
    </row>
    <row r="3" spans="1:12">
      <c r="A3" s="6" t="s">
        <v>376</v>
      </c>
      <c r="B3" s="7" t="s">
        <v>347</v>
      </c>
      <c r="C3" s="8" t="s">
        <v>343</v>
      </c>
      <c r="D3" s="7" t="s">
        <v>344</v>
      </c>
      <c r="E3" s="7" t="s">
        <v>345</v>
      </c>
      <c r="F3" s="7" t="s">
        <v>346</v>
      </c>
      <c r="G3" s="9" t="s">
        <v>408</v>
      </c>
      <c r="H3" s="9" t="s">
        <v>409</v>
      </c>
      <c r="I3" s="18"/>
      <c r="J3" s="18"/>
      <c r="K3" s="9" t="s">
        <v>348</v>
      </c>
      <c r="L3" s="9" t="s">
        <v>349</v>
      </c>
    </row>
    <row r="4" spans="1:12">
      <c r="A4" s="6" t="s">
        <v>410</v>
      </c>
      <c r="B4" s="7" t="s">
        <v>347</v>
      </c>
      <c r="C4" s="8" t="s">
        <v>343</v>
      </c>
      <c r="D4" s="7" t="s">
        <v>344</v>
      </c>
      <c r="E4" s="7" t="s">
        <v>350</v>
      </c>
      <c r="F4" s="7" t="s">
        <v>346</v>
      </c>
      <c r="G4" s="9" t="s">
        <v>408</v>
      </c>
      <c r="H4" s="9" t="s">
        <v>409</v>
      </c>
      <c r="I4" s="18"/>
      <c r="J4" s="18"/>
      <c r="K4" s="9" t="s">
        <v>348</v>
      </c>
      <c r="L4" s="9" t="s">
        <v>349</v>
      </c>
    </row>
    <row r="5" spans="1:12">
      <c r="A5" s="6" t="s">
        <v>411</v>
      </c>
      <c r="B5" s="7" t="s">
        <v>347</v>
      </c>
      <c r="C5" s="8" t="s">
        <v>343</v>
      </c>
      <c r="D5" s="7" t="s">
        <v>344</v>
      </c>
      <c r="E5" s="7" t="s">
        <v>345</v>
      </c>
      <c r="F5" s="7" t="s">
        <v>346</v>
      </c>
      <c r="G5" s="9" t="s">
        <v>412</v>
      </c>
      <c r="H5" s="9" t="s">
        <v>413</v>
      </c>
      <c r="I5" s="18"/>
      <c r="J5" s="18"/>
      <c r="K5" s="9" t="s">
        <v>348</v>
      </c>
      <c r="L5" s="9" t="s">
        <v>349</v>
      </c>
    </row>
    <row r="6" spans="1:12">
      <c r="A6" s="6" t="s">
        <v>414</v>
      </c>
      <c r="B6" s="7" t="s">
        <v>347</v>
      </c>
      <c r="C6" s="8" t="s">
        <v>343</v>
      </c>
      <c r="D6" s="7" t="s">
        <v>344</v>
      </c>
      <c r="E6" s="7" t="s">
        <v>350</v>
      </c>
      <c r="F6" s="7" t="s">
        <v>346</v>
      </c>
      <c r="G6" s="9" t="s">
        <v>412</v>
      </c>
      <c r="H6" s="9" t="s">
        <v>413</v>
      </c>
      <c r="I6" s="18"/>
      <c r="J6" s="18"/>
      <c r="K6" s="9" t="s">
        <v>348</v>
      </c>
      <c r="L6" s="9" t="s">
        <v>349</v>
      </c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1" t="s">
        <v>415</v>
      </c>
      <c r="B9" s="12"/>
      <c r="C9" s="12"/>
      <c r="D9" s="12"/>
      <c r="E9" s="13"/>
      <c r="F9" s="14"/>
      <c r="G9" s="15"/>
      <c r="H9" s="11" t="s">
        <v>416</v>
      </c>
      <c r="I9" s="12"/>
      <c r="J9" s="12"/>
      <c r="K9" s="12"/>
      <c r="L9" s="19"/>
    </row>
    <row r="10" ht="67" customHeight="1" spans="1:12">
      <c r="A10" s="16" t="s">
        <v>417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9" t="s">
        <v>35</v>
      </c>
      <c r="C2" s="370"/>
      <c r="D2" s="370"/>
      <c r="E2" s="370"/>
      <c r="F2" s="370"/>
      <c r="G2" s="370"/>
      <c r="H2" s="370"/>
      <c r="I2" s="384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85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7" t="s">
        <v>41</v>
      </c>
      <c r="G4" s="377" t="s">
        <v>42</v>
      </c>
      <c r="H4" s="372" t="s">
        <v>41</v>
      </c>
      <c r="I4" s="386" t="s">
        <v>42</v>
      </c>
    </row>
    <row r="5" ht="28" customHeight="1" spans="2:9">
      <c r="B5" s="378" t="s">
        <v>43</v>
      </c>
      <c r="C5" s="10">
        <v>13</v>
      </c>
      <c r="D5" s="10">
        <v>0</v>
      </c>
      <c r="E5" s="10">
        <v>1</v>
      </c>
      <c r="F5" s="379">
        <v>0</v>
      </c>
      <c r="G5" s="379">
        <v>1</v>
      </c>
      <c r="H5" s="10">
        <v>1</v>
      </c>
      <c r="I5" s="387">
        <v>2</v>
      </c>
    </row>
    <row r="6" ht="28" customHeight="1" spans="2:9">
      <c r="B6" s="378" t="s">
        <v>44</v>
      </c>
      <c r="C6" s="10">
        <v>20</v>
      </c>
      <c r="D6" s="10">
        <v>0</v>
      </c>
      <c r="E6" s="10">
        <v>1</v>
      </c>
      <c r="F6" s="379">
        <v>1</v>
      </c>
      <c r="G6" s="379">
        <v>2</v>
      </c>
      <c r="H6" s="10">
        <v>2</v>
      </c>
      <c r="I6" s="387">
        <v>3</v>
      </c>
    </row>
    <row r="7" ht="28" customHeight="1" spans="2:9">
      <c r="B7" s="378" t="s">
        <v>45</v>
      </c>
      <c r="C7" s="10">
        <v>32</v>
      </c>
      <c r="D7" s="10">
        <v>0</v>
      </c>
      <c r="E7" s="10">
        <v>1</v>
      </c>
      <c r="F7" s="379">
        <v>2</v>
      </c>
      <c r="G7" s="379">
        <v>3</v>
      </c>
      <c r="H7" s="10">
        <v>3</v>
      </c>
      <c r="I7" s="387">
        <v>4</v>
      </c>
    </row>
    <row r="8" ht="28" customHeight="1" spans="2:9">
      <c r="B8" s="378" t="s">
        <v>46</v>
      </c>
      <c r="C8" s="10">
        <v>50</v>
      </c>
      <c r="D8" s="10">
        <v>1</v>
      </c>
      <c r="E8" s="10">
        <v>2</v>
      </c>
      <c r="F8" s="379">
        <v>3</v>
      </c>
      <c r="G8" s="379">
        <v>4</v>
      </c>
      <c r="H8" s="10">
        <v>5</v>
      </c>
      <c r="I8" s="387">
        <v>6</v>
      </c>
    </row>
    <row r="9" ht="28" customHeight="1" spans="2:9">
      <c r="B9" s="378" t="s">
        <v>47</v>
      </c>
      <c r="C9" s="10">
        <v>80</v>
      </c>
      <c r="D9" s="10">
        <v>2</v>
      </c>
      <c r="E9" s="10">
        <v>3</v>
      </c>
      <c r="F9" s="379">
        <v>5</v>
      </c>
      <c r="G9" s="379">
        <v>6</v>
      </c>
      <c r="H9" s="10">
        <v>7</v>
      </c>
      <c r="I9" s="387">
        <v>8</v>
      </c>
    </row>
    <row r="10" ht="28" customHeight="1" spans="2:9">
      <c r="B10" s="378" t="s">
        <v>48</v>
      </c>
      <c r="C10" s="10">
        <v>125</v>
      </c>
      <c r="D10" s="10">
        <v>3</v>
      </c>
      <c r="E10" s="10">
        <v>4</v>
      </c>
      <c r="F10" s="379">
        <v>7</v>
      </c>
      <c r="G10" s="379">
        <v>8</v>
      </c>
      <c r="H10" s="10">
        <v>10</v>
      </c>
      <c r="I10" s="387">
        <v>11</v>
      </c>
    </row>
    <row r="11" ht="28" customHeight="1" spans="2:9">
      <c r="B11" s="378" t="s">
        <v>49</v>
      </c>
      <c r="C11" s="10">
        <v>200</v>
      </c>
      <c r="D11" s="10">
        <v>5</v>
      </c>
      <c r="E11" s="10">
        <v>6</v>
      </c>
      <c r="F11" s="379">
        <v>10</v>
      </c>
      <c r="G11" s="379">
        <v>11</v>
      </c>
      <c r="H11" s="10">
        <v>14</v>
      </c>
      <c r="I11" s="387">
        <v>15</v>
      </c>
    </row>
    <row r="12" ht="28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51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2.8" style="178" customWidth="1"/>
    <col min="2" max="9" width="10.3333333333333" style="178"/>
    <col min="10" max="10" width="8.83333333333333" style="178" customWidth="1"/>
    <col min="11" max="11" width="12" style="178" customWidth="1"/>
    <col min="12" max="16384" width="10.3333333333333" style="178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80" t="s">
        <v>53</v>
      </c>
      <c r="B2" s="89" t="s">
        <v>54</v>
      </c>
      <c r="C2" s="89"/>
      <c r="D2" s="181" t="s">
        <v>55</v>
      </c>
      <c r="E2" s="181"/>
      <c r="F2" s="89" t="s">
        <v>56</v>
      </c>
      <c r="G2" s="89"/>
      <c r="H2" s="182" t="s">
        <v>57</v>
      </c>
      <c r="I2" s="265" t="s">
        <v>56</v>
      </c>
      <c r="J2" s="265"/>
      <c r="K2" s="266"/>
    </row>
    <row r="3" ht="14.25" spans="1:11">
      <c r="A3" s="183" t="s">
        <v>58</v>
      </c>
      <c r="B3" s="184"/>
      <c r="C3" s="185"/>
      <c r="D3" s="186" t="s">
        <v>59</v>
      </c>
      <c r="E3" s="187"/>
      <c r="F3" s="187"/>
      <c r="G3" s="188"/>
      <c r="H3" s="186" t="s">
        <v>60</v>
      </c>
      <c r="I3" s="187"/>
      <c r="J3" s="187"/>
      <c r="K3" s="188"/>
    </row>
    <row r="4" ht="14.25" spans="1:11">
      <c r="A4" s="189" t="s">
        <v>61</v>
      </c>
      <c r="B4" s="190" t="s">
        <v>62</v>
      </c>
      <c r="C4" s="191"/>
      <c r="D4" s="189" t="s">
        <v>63</v>
      </c>
      <c r="E4" s="192"/>
      <c r="F4" s="193">
        <v>45717</v>
      </c>
      <c r="G4" s="194"/>
      <c r="H4" s="189" t="s">
        <v>64</v>
      </c>
      <c r="I4" s="192"/>
      <c r="J4" s="218" t="s">
        <v>65</v>
      </c>
      <c r="K4" s="267" t="s">
        <v>66</v>
      </c>
    </row>
    <row r="5" ht="14.25" spans="1:11">
      <c r="A5" s="195" t="s">
        <v>67</v>
      </c>
      <c r="B5" s="190" t="s">
        <v>68</v>
      </c>
      <c r="C5" s="191"/>
      <c r="D5" s="189" t="s">
        <v>69</v>
      </c>
      <c r="E5" s="192"/>
      <c r="F5" s="193">
        <v>46015</v>
      </c>
      <c r="G5" s="194"/>
      <c r="H5" s="189" t="s">
        <v>70</v>
      </c>
      <c r="I5" s="192"/>
      <c r="J5" s="218" t="s">
        <v>65</v>
      </c>
      <c r="K5" s="267" t="s">
        <v>66</v>
      </c>
    </row>
    <row r="6" ht="14.25" spans="1:11">
      <c r="A6" s="189" t="s">
        <v>71</v>
      </c>
      <c r="B6" s="198">
        <v>2</v>
      </c>
      <c r="C6" s="199">
        <v>6</v>
      </c>
      <c r="D6" s="195" t="s">
        <v>72</v>
      </c>
      <c r="E6" s="220"/>
      <c r="F6" s="193">
        <v>46019</v>
      </c>
      <c r="G6" s="194"/>
      <c r="H6" s="189" t="s">
        <v>73</v>
      </c>
      <c r="I6" s="192"/>
      <c r="J6" s="218" t="s">
        <v>65</v>
      </c>
      <c r="K6" s="267" t="s">
        <v>66</v>
      </c>
    </row>
    <row r="7" ht="14.25" spans="1:11">
      <c r="A7" s="189" t="s">
        <v>74</v>
      </c>
      <c r="B7" s="201" t="s">
        <v>75</v>
      </c>
      <c r="C7" s="202"/>
      <c r="D7" s="195" t="s">
        <v>76</v>
      </c>
      <c r="E7" s="219"/>
      <c r="F7" s="193">
        <v>45661</v>
      </c>
      <c r="G7" s="194"/>
      <c r="H7" s="189" t="s">
        <v>77</v>
      </c>
      <c r="I7" s="192"/>
      <c r="J7" s="218" t="s">
        <v>65</v>
      </c>
      <c r="K7" s="267" t="s">
        <v>66</v>
      </c>
    </row>
    <row r="8" ht="15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45662</v>
      </c>
      <c r="G8" s="210"/>
      <c r="H8" s="207" t="s">
        <v>81</v>
      </c>
      <c r="I8" s="208"/>
      <c r="J8" s="226" t="s">
        <v>65</v>
      </c>
      <c r="K8" s="276" t="s">
        <v>66</v>
      </c>
    </row>
    <row r="9" ht="15" spans="1:11">
      <c r="A9" s="297" t="s">
        <v>82</v>
      </c>
      <c r="B9" s="298"/>
      <c r="C9" s="298"/>
      <c r="D9" s="298"/>
      <c r="E9" s="298"/>
      <c r="F9" s="298"/>
      <c r="G9" s="298"/>
      <c r="H9" s="298"/>
      <c r="I9" s="298"/>
      <c r="J9" s="298"/>
      <c r="K9" s="349"/>
    </row>
    <row r="10" ht="15" spans="1:11">
      <c r="A10" s="299" t="s">
        <v>83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50"/>
    </row>
    <row r="11" ht="14.25" spans="1:11">
      <c r="A11" s="301" t="s">
        <v>84</v>
      </c>
      <c r="B11" s="302" t="s">
        <v>85</v>
      </c>
      <c r="C11" s="303" t="s">
        <v>86</v>
      </c>
      <c r="D11" s="304"/>
      <c r="E11" s="305" t="s">
        <v>87</v>
      </c>
      <c r="F11" s="302" t="s">
        <v>85</v>
      </c>
      <c r="G11" s="303" t="s">
        <v>86</v>
      </c>
      <c r="H11" s="303" t="s">
        <v>88</v>
      </c>
      <c r="I11" s="305" t="s">
        <v>89</v>
      </c>
      <c r="J11" s="302" t="s">
        <v>85</v>
      </c>
      <c r="K11" s="351" t="s">
        <v>86</v>
      </c>
    </row>
    <row r="12" ht="14.25" spans="1:11">
      <c r="A12" s="195" t="s">
        <v>90</v>
      </c>
      <c r="B12" s="217" t="s">
        <v>85</v>
      </c>
      <c r="C12" s="218" t="s">
        <v>86</v>
      </c>
      <c r="D12" s="219"/>
      <c r="E12" s="220" t="s">
        <v>91</v>
      </c>
      <c r="F12" s="217" t="s">
        <v>85</v>
      </c>
      <c r="G12" s="218" t="s">
        <v>86</v>
      </c>
      <c r="H12" s="218" t="s">
        <v>88</v>
      </c>
      <c r="I12" s="220" t="s">
        <v>92</v>
      </c>
      <c r="J12" s="217" t="s">
        <v>85</v>
      </c>
      <c r="K12" s="267" t="s">
        <v>86</v>
      </c>
    </row>
    <row r="13" ht="14.25" spans="1:11">
      <c r="A13" s="195" t="s">
        <v>93</v>
      </c>
      <c r="B13" s="217" t="s">
        <v>85</v>
      </c>
      <c r="C13" s="218" t="s">
        <v>86</v>
      </c>
      <c r="D13" s="219"/>
      <c r="E13" s="220" t="s">
        <v>94</v>
      </c>
      <c r="F13" s="218" t="s">
        <v>95</v>
      </c>
      <c r="G13" s="218" t="s">
        <v>96</v>
      </c>
      <c r="H13" s="218" t="s">
        <v>88</v>
      </c>
      <c r="I13" s="220" t="s">
        <v>97</v>
      </c>
      <c r="J13" s="217" t="s">
        <v>85</v>
      </c>
      <c r="K13" s="267" t="s">
        <v>86</v>
      </c>
    </row>
    <row r="14" ht="1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9"/>
    </row>
    <row r="15" ht="15" spans="1:11">
      <c r="A15" s="299" t="s">
        <v>99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50"/>
    </row>
    <row r="16" ht="14.25" spans="1:11">
      <c r="A16" s="306" t="s">
        <v>100</v>
      </c>
      <c r="B16" s="303" t="s">
        <v>95</v>
      </c>
      <c r="C16" s="303" t="s">
        <v>96</v>
      </c>
      <c r="D16" s="307"/>
      <c r="E16" s="308" t="s">
        <v>101</v>
      </c>
      <c r="F16" s="303" t="s">
        <v>95</v>
      </c>
      <c r="G16" s="303" t="s">
        <v>96</v>
      </c>
      <c r="H16" s="309"/>
      <c r="I16" s="308" t="s">
        <v>102</v>
      </c>
      <c r="J16" s="303" t="s">
        <v>95</v>
      </c>
      <c r="K16" s="351" t="s">
        <v>96</v>
      </c>
    </row>
    <row r="17" customHeight="1" spans="1:22">
      <c r="A17" s="200" t="s">
        <v>103</v>
      </c>
      <c r="B17" s="218" t="s">
        <v>95</v>
      </c>
      <c r="C17" s="218" t="s">
        <v>96</v>
      </c>
      <c r="D17" s="310"/>
      <c r="E17" s="241" t="s">
        <v>104</v>
      </c>
      <c r="F17" s="218" t="s">
        <v>95</v>
      </c>
      <c r="G17" s="218" t="s">
        <v>96</v>
      </c>
      <c r="H17" s="311"/>
      <c r="I17" s="241" t="s">
        <v>105</v>
      </c>
      <c r="J17" s="218" t="s">
        <v>95</v>
      </c>
      <c r="K17" s="267" t="s">
        <v>96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12" t="s">
        <v>106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53"/>
    </row>
    <row r="19" s="295" customFormat="1" ht="18" customHeight="1" spans="1:11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50"/>
    </row>
    <row r="20" customHeight="1" spans="1:11">
      <c r="A20" s="314" t="s">
        <v>108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54"/>
    </row>
    <row r="21" ht="21.75" customHeight="1" spans="1:11">
      <c r="A21" s="316" t="s">
        <v>109</v>
      </c>
      <c r="B21" s="317" t="s">
        <v>110</v>
      </c>
      <c r="C21" s="317" t="s">
        <v>111</v>
      </c>
      <c r="D21" s="317" t="s">
        <v>112</v>
      </c>
      <c r="E21" s="317" t="s">
        <v>113</v>
      </c>
      <c r="F21" s="317" t="s">
        <v>114</v>
      </c>
      <c r="G21" s="317" t="s">
        <v>115</v>
      </c>
      <c r="H21" s="241"/>
      <c r="I21" s="241"/>
      <c r="J21" s="241"/>
      <c r="K21" s="279" t="s">
        <v>116</v>
      </c>
    </row>
    <row r="22" customHeight="1" spans="1:11">
      <c r="A22" s="318" t="s">
        <v>117</v>
      </c>
      <c r="B22" s="319">
        <v>1</v>
      </c>
      <c r="C22" s="319">
        <v>1</v>
      </c>
      <c r="D22" s="319">
        <v>1</v>
      </c>
      <c r="E22" s="319">
        <v>1</v>
      </c>
      <c r="F22" s="319">
        <v>1</v>
      </c>
      <c r="G22" s="319">
        <v>1</v>
      </c>
      <c r="H22" s="320"/>
      <c r="I22" s="320"/>
      <c r="J22" s="320"/>
      <c r="K22" s="355" t="s">
        <v>118</v>
      </c>
    </row>
    <row r="23" customHeight="1" spans="1:11">
      <c r="A23" s="318" t="s">
        <v>119</v>
      </c>
      <c r="B23" s="319">
        <v>1</v>
      </c>
      <c r="C23" s="319">
        <v>1</v>
      </c>
      <c r="D23" s="319">
        <v>1</v>
      </c>
      <c r="E23" s="319">
        <v>1</v>
      </c>
      <c r="F23" s="319">
        <v>1</v>
      </c>
      <c r="G23" s="319">
        <v>1</v>
      </c>
      <c r="H23" s="320"/>
      <c r="I23" s="320"/>
      <c r="J23" s="320"/>
      <c r="K23" s="355" t="s">
        <v>118</v>
      </c>
    </row>
    <row r="24" customHeight="1" spans="1:11">
      <c r="A24" s="318"/>
      <c r="B24" s="319"/>
      <c r="C24" s="319"/>
      <c r="D24" s="319"/>
      <c r="E24" s="319"/>
      <c r="F24" s="319"/>
      <c r="G24" s="319"/>
      <c r="H24" s="320"/>
      <c r="I24" s="320"/>
      <c r="J24" s="320"/>
      <c r="K24" s="355"/>
    </row>
    <row r="25" customHeight="1" spans="1:11">
      <c r="A25" s="318"/>
      <c r="B25" s="319"/>
      <c r="C25" s="319"/>
      <c r="D25" s="319"/>
      <c r="E25" s="319"/>
      <c r="F25" s="319"/>
      <c r="G25" s="319"/>
      <c r="H25" s="320"/>
      <c r="I25" s="320"/>
      <c r="J25" s="320"/>
      <c r="K25" s="355"/>
    </row>
    <row r="26" customHeight="1" spans="1:11">
      <c r="A26" s="321"/>
      <c r="B26" s="320"/>
      <c r="C26" s="320"/>
      <c r="D26" s="320"/>
      <c r="E26" s="320"/>
      <c r="F26" s="320"/>
      <c r="G26" s="320"/>
      <c r="H26" s="320"/>
      <c r="I26" s="320"/>
      <c r="J26" s="320"/>
      <c r="K26" s="356"/>
    </row>
    <row r="27" customHeight="1" spans="1:11">
      <c r="A27" s="322"/>
      <c r="B27" s="320"/>
      <c r="C27" s="320"/>
      <c r="D27" s="320"/>
      <c r="E27" s="320"/>
      <c r="F27" s="320"/>
      <c r="G27" s="320"/>
      <c r="H27" s="320"/>
      <c r="I27" s="320"/>
      <c r="J27" s="320"/>
      <c r="K27" s="356"/>
    </row>
    <row r="28" customHeight="1" spans="1:11">
      <c r="A28" s="322"/>
      <c r="B28" s="320"/>
      <c r="C28" s="320"/>
      <c r="D28" s="320"/>
      <c r="E28" s="320"/>
      <c r="F28" s="320"/>
      <c r="G28" s="320"/>
      <c r="H28" s="320"/>
      <c r="I28" s="320"/>
      <c r="J28" s="320"/>
      <c r="K28" s="356"/>
    </row>
    <row r="29" ht="18" customHeight="1" spans="1:11">
      <c r="A29" s="323" t="s">
        <v>120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7"/>
    </row>
    <row r="30" ht="18.75" customHeight="1" spans="1:11">
      <c r="A30" s="325" t="s">
        <v>121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8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9"/>
    </row>
    <row r="32" ht="18" customHeight="1" spans="1:11">
      <c r="A32" s="323" t="s">
        <v>122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7"/>
    </row>
    <row r="33" ht="14.25" spans="1:11">
      <c r="A33" s="329" t="s">
        <v>123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60"/>
    </row>
    <row r="34" ht="15" spans="1:11">
      <c r="A34" s="101" t="s">
        <v>124</v>
      </c>
      <c r="B34" s="103"/>
      <c r="C34" s="218" t="s">
        <v>65</v>
      </c>
      <c r="D34" s="218" t="s">
        <v>66</v>
      </c>
      <c r="E34" s="331" t="s">
        <v>125</v>
      </c>
      <c r="F34" s="332"/>
      <c r="G34" s="332"/>
      <c r="H34" s="332"/>
      <c r="I34" s="332"/>
      <c r="J34" s="332"/>
      <c r="K34" s="361"/>
    </row>
    <row r="35" ht="15" spans="1:11">
      <c r="A35" s="333" t="s">
        <v>126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334" t="s">
        <v>127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2"/>
    </row>
    <row r="37" ht="14.25" spans="1:11">
      <c r="A37" s="334" t="s">
        <v>128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62"/>
    </row>
    <row r="38" ht="14.25" spans="1:11">
      <c r="A38" s="334" t="s">
        <v>129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63"/>
    </row>
    <row r="39" ht="14.25" spans="1:11">
      <c r="A39" s="337" t="s">
        <v>130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82"/>
    </row>
    <row r="40" ht="14.25" spans="1:11">
      <c r="A40" s="337" t="s">
        <v>131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82"/>
    </row>
    <row r="41" ht="14.25" spans="1:11">
      <c r="A41" s="337"/>
      <c r="B41" s="249"/>
      <c r="C41" s="249"/>
      <c r="D41" s="249"/>
      <c r="E41" s="249"/>
      <c r="F41" s="249"/>
      <c r="G41" s="249"/>
      <c r="H41" s="249"/>
      <c r="I41" s="249"/>
      <c r="J41" s="249"/>
      <c r="K41" s="282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2"/>
    </row>
    <row r="43" ht="15" spans="1:11">
      <c r="A43" s="243" t="s">
        <v>132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80"/>
    </row>
    <row r="44" ht="15" spans="1:11">
      <c r="A44" s="299" t="s">
        <v>133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50"/>
    </row>
    <row r="45" ht="14.25" spans="1:11">
      <c r="A45" s="306" t="s">
        <v>134</v>
      </c>
      <c r="B45" s="303" t="s">
        <v>95</v>
      </c>
      <c r="C45" s="303" t="s">
        <v>96</v>
      </c>
      <c r="D45" s="303" t="s">
        <v>88</v>
      </c>
      <c r="E45" s="308" t="s">
        <v>135</v>
      </c>
      <c r="F45" s="303" t="s">
        <v>95</v>
      </c>
      <c r="G45" s="303" t="s">
        <v>96</v>
      </c>
      <c r="H45" s="303" t="s">
        <v>88</v>
      </c>
      <c r="I45" s="308" t="s">
        <v>136</v>
      </c>
      <c r="J45" s="303" t="s">
        <v>95</v>
      </c>
      <c r="K45" s="351" t="s">
        <v>96</v>
      </c>
    </row>
    <row r="46" ht="14.25" spans="1:11">
      <c r="A46" s="200" t="s">
        <v>87</v>
      </c>
      <c r="B46" s="218" t="s">
        <v>95</v>
      </c>
      <c r="C46" s="218" t="s">
        <v>96</v>
      </c>
      <c r="D46" s="218" t="s">
        <v>88</v>
      </c>
      <c r="E46" s="241" t="s">
        <v>94</v>
      </c>
      <c r="F46" s="218" t="s">
        <v>95</v>
      </c>
      <c r="G46" s="218" t="s">
        <v>96</v>
      </c>
      <c r="H46" s="218" t="s">
        <v>88</v>
      </c>
      <c r="I46" s="241" t="s">
        <v>105</v>
      </c>
      <c r="J46" s="218" t="s">
        <v>95</v>
      </c>
      <c r="K46" s="267" t="s">
        <v>96</v>
      </c>
    </row>
    <row r="47" ht="15" spans="1:11">
      <c r="A47" s="207" t="s">
        <v>137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9"/>
    </row>
    <row r="48" ht="15" spans="1:11">
      <c r="A48" s="333" t="s">
        <v>138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" spans="1:11">
      <c r="A49" s="334" t="s">
        <v>139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63"/>
    </row>
    <row r="50" ht="15" spans="1:11">
      <c r="A50" s="338" t="s">
        <v>140</v>
      </c>
      <c r="B50" s="253" t="s">
        <v>141</v>
      </c>
      <c r="C50" s="253"/>
      <c r="D50" s="339" t="s">
        <v>142</v>
      </c>
      <c r="E50" s="340" t="s">
        <v>143</v>
      </c>
      <c r="F50" s="341" t="s">
        <v>144</v>
      </c>
      <c r="G50" s="342">
        <v>46017</v>
      </c>
      <c r="H50" s="343" t="s">
        <v>145</v>
      </c>
      <c r="I50" s="364"/>
      <c r="J50" s="93" t="s">
        <v>146</v>
      </c>
      <c r="K50" s="365"/>
    </row>
    <row r="51" ht="15" spans="1:11">
      <c r="A51" s="333" t="s">
        <v>147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6"/>
    </row>
    <row r="53" ht="15" spans="1:11">
      <c r="A53" s="338" t="s">
        <v>140</v>
      </c>
      <c r="B53" s="346"/>
      <c r="C53" s="346"/>
      <c r="D53" s="339" t="s">
        <v>142</v>
      </c>
      <c r="E53" s="347"/>
      <c r="F53" s="341" t="s">
        <v>148</v>
      </c>
      <c r="G53" s="348"/>
      <c r="H53" s="343" t="s">
        <v>145</v>
      </c>
      <c r="I53" s="364"/>
      <c r="J53" s="367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9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4.1666666666667" style="63" customWidth="1"/>
    <col min="14" max="16384" width="9" style="63"/>
  </cols>
  <sheetData>
    <row r="1" ht="19.5" customHeight="1" spans="1:13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ht="19.5" customHeight="1" spans="1:13">
      <c r="A2" s="67" t="s">
        <v>61</v>
      </c>
      <c r="B2" s="68" t="s">
        <v>150</v>
      </c>
      <c r="C2" s="68"/>
      <c r="D2" s="69" t="s">
        <v>67</v>
      </c>
      <c r="E2" s="68" t="s">
        <v>151</v>
      </c>
      <c r="F2" s="68"/>
      <c r="G2" s="68"/>
      <c r="H2" s="68"/>
      <c r="I2" s="79"/>
      <c r="J2" s="80" t="s">
        <v>57</v>
      </c>
      <c r="K2" s="68" t="s">
        <v>57</v>
      </c>
      <c r="L2" s="68"/>
      <c r="M2" s="68"/>
    </row>
    <row r="3" ht="19.5" customHeight="1" spans="1:13">
      <c r="A3" s="70" t="s">
        <v>152</v>
      </c>
      <c r="B3" s="71" t="s">
        <v>153</v>
      </c>
      <c r="C3" s="71"/>
      <c r="D3" s="71"/>
      <c r="E3" s="71"/>
      <c r="F3" s="71"/>
      <c r="G3" s="71"/>
      <c r="H3" s="71"/>
      <c r="I3" s="79"/>
      <c r="J3" s="70" t="s">
        <v>154</v>
      </c>
      <c r="K3" s="70"/>
      <c r="L3" s="70"/>
      <c r="M3" s="70"/>
    </row>
    <row r="4" ht="19.5" customHeight="1" spans="1:13">
      <c r="A4" s="70"/>
      <c r="B4" s="72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79"/>
      <c r="J4" s="81" t="s">
        <v>162</v>
      </c>
      <c r="K4" s="81" t="s">
        <v>162</v>
      </c>
      <c r="L4" s="81" t="s">
        <v>163</v>
      </c>
      <c r="M4" s="70"/>
    </row>
    <row r="5" ht="19.5" customHeight="1" spans="1:13">
      <c r="A5" s="70"/>
      <c r="B5" s="72" t="s">
        <v>164</v>
      </c>
      <c r="C5" s="72" t="s">
        <v>165</v>
      </c>
      <c r="D5" s="72" t="s">
        <v>166</v>
      </c>
      <c r="E5" s="73" t="s">
        <v>167</v>
      </c>
      <c r="F5" s="73" t="s">
        <v>168</v>
      </c>
      <c r="G5" s="73" t="s">
        <v>169</v>
      </c>
      <c r="H5" s="73" t="s">
        <v>170</v>
      </c>
      <c r="I5" s="79"/>
      <c r="J5" s="81" t="s">
        <v>158</v>
      </c>
      <c r="K5" s="81" t="s">
        <v>158</v>
      </c>
      <c r="L5" s="81" t="s">
        <v>158</v>
      </c>
      <c r="M5" s="290"/>
    </row>
    <row r="6" ht="19.5" customHeight="1" spans="1:13">
      <c r="A6" s="72" t="s">
        <v>171</v>
      </c>
      <c r="B6" s="74">
        <f>C6-2</f>
        <v>52</v>
      </c>
      <c r="C6" s="74">
        <f>D6-2</f>
        <v>54</v>
      </c>
      <c r="D6" s="74">
        <v>56</v>
      </c>
      <c r="E6" s="74">
        <f>D6+2</f>
        <v>58</v>
      </c>
      <c r="F6" s="74">
        <f>E6+2</f>
        <v>60</v>
      </c>
      <c r="G6" s="74">
        <f>F6+1</f>
        <v>61</v>
      </c>
      <c r="H6" s="74">
        <f>G6+1</f>
        <v>62</v>
      </c>
      <c r="I6" s="79"/>
      <c r="J6" s="82" t="s">
        <v>172</v>
      </c>
      <c r="K6" s="82" t="s">
        <v>173</v>
      </c>
      <c r="L6" s="82" t="s">
        <v>174</v>
      </c>
      <c r="M6" s="291"/>
    </row>
    <row r="7" ht="19.5" customHeight="1" spans="1:13">
      <c r="A7" s="72" t="s">
        <v>175</v>
      </c>
      <c r="B7" s="74">
        <f t="shared" ref="B7:B9" si="0">C7-4</f>
        <v>94</v>
      </c>
      <c r="C7" s="74">
        <f t="shared" ref="C7:C9" si="1">D7-4</f>
        <v>98</v>
      </c>
      <c r="D7" s="74">
        <v>102</v>
      </c>
      <c r="E7" s="74">
        <f t="shared" ref="E7:E9" si="2">D7+4</f>
        <v>106</v>
      </c>
      <c r="F7" s="74">
        <f>E7+4</f>
        <v>110</v>
      </c>
      <c r="G7" s="74">
        <f t="shared" ref="G7:G9" si="3">F7+6</f>
        <v>116</v>
      </c>
      <c r="H7" s="74">
        <f>G7+6</f>
        <v>122</v>
      </c>
      <c r="I7" s="79"/>
      <c r="J7" s="82" t="s">
        <v>176</v>
      </c>
      <c r="K7" s="82" t="s">
        <v>177</v>
      </c>
      <c r="L7" s="82" t="s">
        <v>176</v>
      </c>
      <c r="M7" s="291"/>
    </row>
    <row r="8" ht="19.5" customHeight="1" spans="1:13">
      <c r="A8" s="72" t="s">
        <v>178</v>
      </c>
      <c r="B8" s="75">
        <f t="shared" si="0"/>
        <v>92</v>
      </c>
      <c r="C8" s="75">
        <f t="shared" si="1"/>
        <v>96</v>
      </c>
      <c r="D8" s="75">
        <v>100</v>
      </c>
      <c r="E8" s="75">
        <f t="shared" si="2"/>
        <v>104</v>
      </c>
      <c r="F8" s="75">
        <f>E8+5</f>
        <v>109</v>
      </c>
      <c r="G8" s="75">
        <f t="shared" si="3"/>
        <v>115</v>
      </c>
      <c r="H8" s="75">
        <f>G8+7</f>
        <v>122</v>
      </c>
      <c r="I8" s="79"/>
      <c r="J8" s="82" t="s">
        <v>179</v>
      </c>
      <c r="K8" s="82" t="s">
        <v>177</v>
      </c>
      <c r="L8" s="82"/>
      <c r="M8" s="291"/>
    </row>
    <row r="9" ht="19.5" customHeight="1" spans="1:13">
      <c r="A9" s="72" t="s">
        <v>180</v>
      </c>
      <c r="B9" s="74">
        <f t="shared" si="0"/>
        <v>90</v>
      </c>
      <c r="C9" s="74">
        <f t="shared" si="1"/>
        <v>94</v>
      </c>
      <c r="D9" s="74">
        <v>98</v>
      </c>
      <c r="E9" s="74">
        <f t="shared" si="2"/>
        <v>102</v>
      </c>
      <c r="F9" s="74">
        <f>E9+5</f>
        <v>107</v>
      </c>
      <c r="G9" s="74">
        <f t="shared" si="3"/>
        <v>113</v>
      </c>
      <c r="H9" s="74">
        <f>G9+6</f>
        <v>119</v>
      </c>
      <c r="I9" s="79"/>
      <c r="J9" s="82" t="s">
        <v>181</v>
      </c>
      <c r="K9" s="82" t="s">
        <v>182</v>
      </c>
      <c r="L9" s="82" t="s">
        <v>181</v>
      </c>
      <c r="M9" s="291"/>
    </row>
    <row r="10" ht="19.5" customHeight="1" spans="1:13">
      <c r="A10" s="72" t="s">
        <v>183</v>
      </c>
      <c r="B10" s="74">
        <f>C10-1</f>
        <v>46</v>
      </c>
      <c r="C10" s="74">
        <f>D10-1</f>
        <v>47</v>
      </c>
      <c r="D10" s="74">
        <v>48</v>
      </c>
      <c r="E10" s="74">
        <f>D10+1</f>
        <v>49</v>
      </c>
      <c r="F10" s="74">
        <f>E10+1</f>
        <v>50</v>
      </c>
      <c r="G10" s="74">
        <f>F10+1.2</f>
        <v>51.2</v>
      </c>
      <c r="H10" s="74">
        <f>G10+1.2</f>
        <v>52.4</v>
      </c>
      <c r="I10" s="79"/>
      <c r="J10" s="82" t="s">
        <v>181</v>
      </c>
      <c r="K10" s="82" t="s">
        <v>182</v>
      </c>
      <c r="L10" s="82" t="s">
        <v>184</v>
      </c>
      <c r="M10" s="291"/>
    </row>
    <row r="11" ht="19.5" customHeight="1" spans="1:13">
      <c r="A11" s="72" t="s">
        <v>185</v>
      </c>
      <c r="B11" s="74">
        <f>C11-0.5</f>
        <v>18</v>
      </c>
      <c r="C11" s="74">
        <f>D11-0.5</f>
        <v>18.5</v>
      </c>
      <c r="D11" s="74">
        <v>19</v>
      </c>
      <c r="E11" s="74">
        <f t="shared" ref="E11:H11" si="4">D11+0.5</f>
        <v>19.5</v>
      </c>
      <c r="F11" s="74">
        <f t="shared" si="4"/>
        <v>20</v>
      </c>
      <c r="G11" s="74">
        <f t="shared" si="4"/>
        <v>20.5</v>
      </c>
      <c r="H11" s="74">
        <f t="shared" si="4"/>
        <v>21</v>
      </c>
      <c r="I11" s="79"/>
      <c r="J11" s="83" t="s">
        <v>186</v>
      </c>
      <c r="K11" s="82" t="s">
        <v>182</v>
      </c>
      <c r="L11" s="83" t="s">
        <v>184</v>
      </c>
      <c r="M11" s="291"/>
    </row>
    <row r="12" ht="19.5" customHeight="1" spans="1:13">
      <c r="A12" s="72" t="s">
        <v>187</v>
      </c>
      <c r="B12" s="74">
        <f>C12-0.7</f>
        <v>16.6</v>
      </c>
      <c r="C12" s="74">
        <f>D12-0.7</f>
        <v>17.3</v>
      </c>
      <c r="D12" s="74">
        <v>18</v>
      </c>
      <c r="E12" s="74">
        <f>D12+0.7</f>
        <v>18.7</v>
      </c>
      <c r="F12" s="74">
        <f>E12+0.7</f>
        <v>19.4</v>
      </c>
      <c r="G12" s="74">
        <f>F12+0.95</f>
        <v>20.35</v>
      </c>
      <c r="H12" s="74">
        <f>G12+0.95</f>
        <v>21.3</v>
      </c>
      <c r="I12" s="79"/>
      <c r="J12" s="83" t="s">
        <v>188</v>
      </c>
      <c r="K12" s="82" t="s">
        <v>189</v>
      </c>
      <c r="L12" s="83" t="s">
        <v>190</v>
      </c>
      <c r="M12" s="292"/>
    </row>
    <row r="13" ht="19.5" customHeight="1" spans="1:13">
      <c r="A13" s="72" t="s">
        <v>191</v>
      </c>
      <c r="B13" s="74">
        <f>C13-0.7</f>
        <v>14.6</v>
      </c>
      <c r="C13" s="74">
        <f>D13-0.7</f>
        <v>15.3</v>
      </c>
      <c r="D13" s="74">
        <v>16</v>
      </c>
      <c r="E13" s="74">
        <f>D13+0.7</f>
        <v>16.7</v>
      </c>
      <c r="F13" s="74">
        <f>E13+0.7</f>
        <v>17.4</v>
      </c>
      <c r="G13" s="74">
        <f>F13+0.95</f>
        <v>18.35</v>
      </c>
      <c r="H13" s="74">
        <f>G13+0.95</f>
        <v>19.3</v>
      </c>
      <c r="I13" s="79"/>
      <c r="J13" s="83" t="s">
        <v>184</v>
      </c>
      <c r="K13" s="82" t="s">
        <v>192</v>
      </c>
      <c r="L13" s="83" t="s">
        <v>193</v>
      </c>
      <c r="M13" s="293"/>
    </row>
    <row r="14" ht="19.5" customHeight="1" spans="1:13">
      <c r="A14" s="72" t="s">
        <v>194</v>
      </c>
      <c r="B14" s="76">
        <f>C14-0.4</f>
        <v>20.2</v>
      </c>
      <c r="C14" s="76">
        <f>D14-0.4</f>
        <v>20.6</v>
      </c>
      <c r="D14" s="76">
        <v>21</v>
      </c>
      <c r="E14" s="76">
        <f>D14+0.4</f>
        <v>21.4</v>
      </c>
      <c r="F14" s="76">
        <f>E14+0.4</f>
        <v>21.8</v>
      </c>
      <c r="G14" s="76">
        <f>F14+0.6</f>
        <v>22.4</v>
      </c>
      <c r="H14" s="76">
        <f>G14+0.6</f>
        <v>23</v>
      </c>
      <c r="I14" s="79"/>
      <c r="J14" s="83" t="s">
        <v>184</v>
      </c>
      <c r="K14" s="82" t="s">
        <v>195</v>
      </c>
      <c r="L14" s="83" t="s">
        <v>196</v>
      </c>
      <c r="M14" s="293"/>
    </row>
    <row r="15" ht="19.5" customHeight="1" spans="1:13">
      <c r="A15" s="72" t="s">
        <v>197</v>
      </c>
      <c r="B15" s="76">
        <f>C15-0.2</f>
        <v>10.6</v>
      </c>
      <c r="C15" s="76">
        <f>D15-0.2</f>
        <v>10.8</v>
      </c>
      <c r="D15" s="76">
        <v>11</v>
      </c>
      <c r="E15" s="76">
        <f>D15+0.2</f>
        <v>11.2</v>
      </c>
      <c r="F15" s="76">
        <f>E15+0.2</f>
        <v>11.4</v>
      </c>
      <c r="G15" s="76">
        <f>F15+0.25</f>
        <v>11.65</v>
      </c>
      <c r="H15" s="76">
        <f>G15+0.25</f>
        <v>11.9</v>
      </c>
      <c r="I15" s="79"/>
      <c r="J15" s="83" t="s">
        <v>184</v>
      </c>
      <c r="K15" s="82" t="s">
        <v>192</v>
      </c>
      <c r="L15" s="83" t="s">
        <v>193</v>
      </c>
      <c r="M15" s="292"/>
    </row>
    <row r="16" ht="19.5" customHeight="1" spans="1:13">
      <c r="A16" s="72" t="s">
        <v>198</v>
      </c>
      <c r="B16" s="76">
        <f>C16</f>
        <v>2</v>
      </c>
      <c r="C16" s="76">
        <f>D16</f>
        <v>2</v>
      </c>
      <c r="D16" s="76">
        <v>2</v>
      </c>
      <c r="E16" s="76">
        <f t="shared" ref="E16:H16" si="5">D16</f>
        <v>2</v>
      </c>
      <c r="F16" s="76">
        <f t="shared" si="5"/>
        <v>2</v>
      </c>
      <c r="G16" s="76">
        <f t="shared" si="5"/>
        <v>2</v>
      </c>
      <c r="H16" s="76">
        <f t="shared" si="5"/>
        <v>2</v>
      </c>
      <c r="I16" s="79"/>
      <c r="J16" s="82" t="s">
        <v>184</v>
      </c>
      <c r="K16" s="294" t="s">
        <v>182</v>
      </c>
      <c r="L16" s="82" t="s">
        <v>184</v>
      </c>
      <c r="M16" s="294"/>
    </row>
    <row r="17" ht="14.25" spans="1:13">
      <c r="A17" s="77" t="s">
        <v>199</v>
      </c>
      <c r="D17" s="78"/>
      <c r="E17" s="78"/>
      <c r="F17" s="78"/>
      <c r="G17" s="78"/>
      <c r="H17" s="78"/>
      <c r="I17" s="78"/>
      <c r="J17" s="84"/>
      <c r="K17" s="84"/>
      <c r="L17" s="78"/>
      <c r="M17" s="78"/>
    </row>
    <row r="18" ht="14.25" spans="1:13">
      <c r="A18" s="63" t="s">
        <v>200</v>
      </c>
      <c r="D18" s="78"/>
      <c r="E18" s="78"/>
      <c r="F18" s="78"/>
      <c r="G18" s="78"/>
      <c r="H18" s="78"/>
      <c r="I18" s="78"/>
      <c r="J18" s="84"/>
      <c r="K18" s="84"/>
      <c r="L18" s="78"/>
      <c r="M18" s="78"/>
    </row>
    <row r="19" ht="14.25" spans="1:13">
      <c r="A19" s="78"/>
      <c r="B19" s="78"/>
      <c r="C19" s="78"/>
      <c r="D19" s="78"/>
      <c r="E19" s="78"/>
      <c r="F19" s="78"/>
      <c r="G19" s="78"/>
      <c r="H19" s="78"/>
      <c r="I19" s="78"/>
      <c r="J19" s="85" t="s">
        <v>201</v>
      </c>
      <c r="K19" s="85"/>
      <c r="L19" s="77" t="s">
        <v>202</v>
      </c>
      <c r="M19" s="77" t="s">
        <v>203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F4" sqref="F4:G4"/>
    </sheetView>
  </sheetViews>
  <sheetFormatPr defaultColWidth="10" defaultRowHeight="16.5" customHeight="1"/>
  <cols>
    <col min="1" max="1" width="10.8333333333333" style="178" customWidth="1"/>
    <col min="2" max="16384" width="10" style="178"/>
  </cols>
  <sheetData>
    <row r="1" ht="22.5" customHeight="1" spans="1:11">
      <c r="A1" s="179" t="s">
        <v>204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53</v>
      </c>
      <c r="B2" s="89" t="s">
        <v>54</v>
      </c>
      <c r="C2" s="89"/>
      <c r="D2" s="181" t="s">
        <v>55</v>
      </c>
      <c r="E2" s="181"/>
      <c r="F2" s="89" t="s">
        <v>56</v>
      </c>
      <c r="G2" s="89"/>
      <c r="H2" s="182" t="s">
        <v>57</v>
      </c>
      <c r="I2" s="265" t="s">
        <v>56</v>
      </c>
      <c r="J2" s="265"/>
      <c r="K2" s="266"/>
    </row>
    <row r="3" customHeight="1" spans="1:11">
      <c r="A3" s="183" t="s">
        <v>58</v>
      </c>
      <c r="B3" s="184"/>
      <c r="C3" s="185"/>
      <c r="D3" s="186" t="s">
        <v>59</v>
      </c>
      <c r="E3" s="187"/>
      <c r="F3" s="187"/>
      <c r="G3" s="188"/>
      <c r="H3" s="186" t="s">
        <v>60</v>
      </c>
      <c r="I3" s="187"/>
      <c r="J3" s="187"/>
      <c r="K3" s="188"/>
    </row>
    <row r="4" customHeight="1" spans="1:11">
      <c r="A4" s="189" t="s">
        <v>61</v>
      </c>
      <c r="B4" s="190" t="s">
        <v>62</v>
      </c>
      <c r="C4" s="191"/>
      <c r="D4" s="189" t="s">
        <v>63</v>
      </c>
      <c r="E4" s="192"/>
      <c r="F4" s="193">
        <v>45717</v>
      </c>
      <c r="G4" s="194"/>
      <c r="H4" s="189" t="s">
        <v>205</v>
      </c>
      <c r="I4" s="192"/>
      <c r="J4" s="218" t="s">
        <v>65</v>
      </c>
      <c r="K4" s="267" t="s">
        <v>66</v>
      </c>
    </row>
    <row r="5" customHeight="1" spans="1:11">
      <c r="A5" s="195" t="s">
        <v>67</v>
      </c>
      <c r="B5" s="190" t="s">
        <v>68</v>
      </c>
      <c r="C5" s="191"/>
      <c r="D5" s="189" t="s">
        <v>206</v>
      </c>
      <c r="E5" s="192"/>
      <c r="F5" s="196">
        <v>1</v>
      </c>
      <c r="G5" s="197"/>
      <c r="H5" s="189" t="s">
        <v>207</v>
      </c>
      <c r="I5" s="192"/>
      <c r="J5" s="218" t="s">
        <v>65</v>
      </c>
      <c r="K5" s="267" t="s">
        <v>66</v>
      </c>
    </row>
    <row r="6" customHeight="1" spans="1:11">
      <c r="A6" s="189" t="s">
        <v>71</v>
      </c>
      <c r="B6" s="198">
        <v>2</v>
      </c>
      <c r="C6" s="199">
        <v>6</v>
      </c>
      <c r="D6" s="189" t="s">
        <v>208</v>
      </c>
      <c r="E6" s="192"/>
      <c r="F6" s="196">
        <v>0.5</v>
      </c>
      <c r="G6" s="197"/>
      <c r="H6" s="200" t="s">
        <v>209</v>
      </c>
      <c r="I6" s="241"/>
      <c r="J6" s="241"/>
      <c r="K6" s="268"/>
    </row>
    <row r="7" customHeight="1" spans="1:11">
      <c r="A7" s="189" t="s">
        <v>74</v>
      </c>
      <c r="B7" s="201" t="s">
        <v>75</v>
      </c>
      <c r="C7" s="202"/>
      <c r="D7" s="189" t="s">
        <v>210</v>
      </c>
      <c r="E7" s="192"/>
      <c r="F7" s="196">
        <v>0.3</v>
      </c>
      <c r="G7" s="197"/>
      <c r="H7" s="203" t="s">
        <v>211</v>
      </c>
      <c r="I7" s="218"/>
      <c r="J7" s="218"/>
      <c r="K7" s="267"/>
    </row>
    <row r="8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45677</v>
      </c>
      <c r="G8" s="210"/>
      <c r="H8" s="207"/>
      <c r="I8" s="208"/>
      <c r="J8" s="208"/>
      <c r="K8" s="269"/>
    </row>
    <row r="9" customHeight="1" spans="1:11">
      <c r="A9" s="211" t="s">
        <v>212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84</v>
      </c>
      <c r="B10" s="213" t="s">
        <v>85</v>
      </c>
      <c r="C10" s="214" t="s">
        <v>86</v>
      </c>
      <c r="D10" s="215"/>
      <c r="E10" s="216" t="s">
        <v>89</v>
      </c>
      <c r="F10" s="213" t="s">
        <v>85</v>
      </c>
      <c r="G10" s="214" t="s">
        <v>86</v>
      </c>
      <c r="H10" s="213"/>
      <c r="I10" s="216" t="s">
        <v>87</v>
      </c>
      <c r="J10" s="213" t="s">
        <v>85</v>
      </c>
      <c r="K10" s="270" t="s">
        <v>86</v>
      </c>
    </row>
    <row r="11" customHeight="1" spans="1:11">
      <c r="A11" s="195" t="s">
        <v>90</v>
      </c>
      <c r="B11" s="217" t="s">
        <v>85</v>
      </c>
      <c r="C11" s="218" t="s">
        <v>86</v>
      </c>
      <c r="D11" s="219"/>
      <c r="E11" s="220" t="s">
        <v>92</v>
      </c>
      <c r="F11" s="217" t="s">
        <v>85</v>
      </c>
      <c r="G11" s="218" t="s">
        <v>86</v>
      </c>
      <c r="H11" s="217"/>
      <c r="I11" s="220" t="s">
        <v>97</v>
      </c>
      <c r="J11" s="217" t="s">
        <v>85</v>
      </c>
      <c r="K11" s="267" t="s">
        <v>86</v>
      </c>
    </row>
    <row r="12" customHeight="1" spans="1:11">
      <c r="A12" s="207" t="s">
        <v>213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9"/>
    </row>
    <row r="13" customHeight="1" spans="1:11">
      <c r="A13" s="221" t="s">
        <v>214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215</v>
      </c>
      <c r="B14" s="223"/>
      <c r="C14" s="223"/>
      <c r="D14" s="223"/>
      <c r="E14" s="223"/>
      <c r="F14" s="223"/>
      <c r="G14" s="223"/>
      <c r="H14" s="224"/>
      <c r="I14" s="271"/>
      <c r="J14" s="271"/>
      <c r="K14" s="272"/>
    </row>
    <row r="15" customHeight="1" spans="1:11">
      <c r="A15" s="222" t="s">
        <v>216</v>
      </c>
      <c r="B15" s="223"/>
      <c r="C15" s="223"/>
      <c r="D15" s="223"/>
      <c r="E15" s="223"/>
      <c r="F15" s="223"/>
      <c r="G15" s="223"/>
      <c r="H15" s="224"/>
      <c r="I15" s="273"/>
      <c r="J15" s="274"/>
      <c r="K15" s="275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76"/>
    </row>
    <row r="17" customHeight="1" spans="1:11">
      <c r="A17" s="221" t="s">
        <v>217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7"/>
      <c r="B18" s="228"/>
      <c r="C18" s="228"/>
      <c r="D18" s="228"/>
      <c r="E18" s="229"/>
      <c r="F18" s="229"/>
      <c r="G18" s="229"/>
      <c r="H18" s="229"/>
      <c r="I18" s="271"/>
      <c r="J18" s="271"/>
      <c r="K18" s="272"/>
    </row>
    <row r="19" customHeight="1" spans="1:11">
      <c r="A19" s="230"/>
      <c r="B19" s="231"/>
      <c r="C19" s="231"/>
      <c r="D19" s="232"/>
      <c r="E19" s="233"/>
      <c r="F19" s="234"/>
      <c r="G19" s="234"/>
      <c r="H19" s="235"/>
      <c r="I19" s="273"/>
      <c r="J19" s="274"/>
      <c r="K19" s="275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76"/>
    </row>
    <row r="21" customHeight="1" spans="1:11">
      <c r="A21" s="236" t="s">
        <v>122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88" t="s">
        <v>123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61"/>
    </row>
    <row r="23" customHeight="1" spans="1:11">
      <c r="A23" s="101" t="s">
        <v>124</v>
      </c>
      <c r="B23" s="103"/>
      <c r="C23" s="218" t="s">
        <v>65</v>
      </c>
      <c r="D23" s="218" t="s">
        <v>66</v>
      </c>
      <c r="E23" s="100"/>
      <c r="F23" s="100"/>
      <c r="G23" s="100"/>
      <c r="H23" s="100"/>
      <c r="I23" s="100"/>
      <c r="J23" s="100"/>
      <c r="K23" s="155"/>
    </row>
    <row r="24" customHeight="1" spans="1:11">
      <c r="A24" s="237" t="s">
        <v>218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7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8"/>
    </row>
    <row r="26" customHeight="1" spans="1:11">
      <c r="A26" s="211" t="s">
        <v>133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3" t="s">
        <v>134</v>
      </c>
      <c r="B27" s="214" t="s">
        <v>95</v>
      </c>
      <c r="C27" s="214" t="s">
        <v>96</v>
      </c>
      <c r="D27" s="214" t="s">
        <v>88</v>
      </c>
      <c r="E27" s="184" t="s">
        <v>135</v>
      </c>
      <c r="F27" s="214" t="s">
        <v>95</v>
      </c>
      <c r="G27" s="214" t="s">
        <v>96</v>
      </c>
      <c r="H27" s="214" t="s">
        <v>88</v>
      </c>
      <c r="I27" s="184" t="s">
        <v>136</v>
      </c>
      <c r="J27" s="214" t="s">
        <v>95</v>
      </c>
      <c r="K27" s="270" t="s">
        <v>96</v>
      </c>
    </row>
    <row r="28" customHeight="1" spans="1:11">
      <c r="A28" s="200" t="s">
        <v>87</v>
      </c>
      <c r="B28" s="218" t="s">
        <v>95</v>
      </c>
      <c r="C28" s="218" t="s">
        <v>96</v>
      </c>
      <c r="D28" s="218" t="s">
        <v>88</v>
      </c>
      <c r="E28" s="241" t="s">
        <v>94</v>
      </c>
      <c r="F28" s="218" t="s">
        <v>95</v>
      </c>
      <c r="G28" s="218" t="s">
        <v>96</v>
      </c>
      <c r="H28" s="218" t="s">
        <v>88</v>
      </c>
      <c r="I28" s="241" t="s">
        <v>105</v>
      </c>
      <c r="J28" s="218" t="s">
        <v>95</v>
      </c>
      <c r="K28" s="267" t="s">
        <v>96</v>
      </c>
    </row>
    <row r="29" customHeight="1" spans="1:11">
      <c r="A29" s="189" t="s">
        <v>219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9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80"/>
    </row>
    <row r="31" customHeight="1" spans="1:11">
      <c r="A31" s="245" t="s">
        <v>220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 t="s">
        <v>128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1"/>
    </row>
    <row r="33" ht="17.25" customHeight="1" spans="1:11">
      <c r="A33" s="248" t="s">
        <v>221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2"/>
    </row>
    <row r="34" ht="17.25" customHeight="1" spans="1:11">
      <c r="A34" s="248" t="s">
        <v>222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2"/>
    </row>
    <row r="35" ht="17.25" customHeight="1" spans="1:11">
      <c r="A35" s="248" t="s">
        <v>223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82"/>
    </row>
    <row r="36" ht="17.25" customHeight="1" spans="1:11">
      <c r="A36" s="248" t="s">
        <v>224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82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2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2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2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2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2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2"/>
    </row>
    <row r="43" ht="17.25" customHeight="1" spans="1:11">
      <c r="A43" s="243" t="s">
        <v>132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80"/>
    </row>
    <row r="44" customHeight="1" spans="1:11">
      <c r="A44" s="245" t="s">
        <v>225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213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3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3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8"/>
    </row>
    <row r="48" ht="21" customHeight="1" spans="1:11">
      <c r="A48" s="252" t="s">
        <v>140</v>
      </c>
      <c r="B48" s="253" t="s">
        <v>141</v>
      </c>
      <c r="C48" s="253"/>
      <c r="D48" s="254" t="s">
        <v>142</v>
      </c>
      <c r="E48" s="255" t="s">
        <v>226</v>
      </c>
      <c r="F48" s="254" t="s">
        <v>144</v>
      </c>
      <c r="G48" s="256">
        <v>46029</v>
      </c>
      <c r="H48" s="257" t="s">
        <v>145</v>
      </c>
      <c r="I48" s="257"/>
      <c r="J48" s="253" t="s">
        <v>146</v>
      </c>
      <c r="K48" s="284"/>
    </row>
    <row r="49" customHeight="1" spans="1:11">
      <c r="A49" s="258" t="s">
        <v>147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5"/>
    </row>
    <row r="50" customHeight="1" spans="1:11">
      <c r="A50" s="260" t="s">
        <v>227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86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7"/>
    </row>
    <row r="52" ht="21" customHeight="1" spans="1:11">
      <c r="A52" s="252" t="s">
        <v>140</v>
      </c>
      <c r="B52" s="264"/>
      <c r="C52" s="264"/>
      <c r="D52" s="254" t="s">
        <v>142</v>
      </c>
      <c r="E52" s="254"/>
      <c r="F52" s="254" t="s">
        <v>144</v>
      </c>
      <c r="G52" s="254"/>
      <c r="H52" s="257" t="s">
        <v>145</v>
      </c>
      <c r="I52" s="257"/>
      <c r="J52" s="288"/>
      <c r="K52" s="28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zoomScale="80" zoomScaleNormal="80" workbookViewId="0">
      <selection activeCell="L11" sqref="L11:L1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3" width="18.5" style="63" customWidth="1"/>
    <col min="14" max="14" width="17.3416666666667" style="63" customWidth="1"/>
    <col min="15" max="16384" width="9" style="63"/>
  </cols>
  <sheetData>
    <row r="1" s="63" customFormat="1" ht="19.5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150</v>
      </c>
      <c r="C2" s="68"/>
      <c r="D2" s="69" t="s">
        <v>67</v>
      </c>
      <c r="E2" s="68" t="s">
        <v>151</v>
      </c>
      <c r="F2" s="68"/>
      <c r="G2" s="68"/>
      <c r="H2" s="68"/>
      <c r="I2" s="79"/>
      <c r="J2" s="80" t="s">
        <v>57</v>
      </c>
      <c r="K2" s="68" t="s">
        <v>57</v>
      </c>
      <c r="L2" s="68"/>
      <c r="M2" s="68"/>
      <c r="N2" s="68"/>
    </row>
    <row r="3" s="63" customFormat="1" ht="19.5" customHeight="1" spans="1:14">
      <c r="A3" s="70" t="s">
        <v>152</v>
      </c>
      <c r="B3" s="71" t="s">
        <v>153</v>
      </c>
      <c r="C3" s="71"/>
      <c r="D3" s="71"/>
      <c r="E3" s="71"/>
      <c r="F3" s="71"/>
      <c r="G3" s="71"/>
      <c r="H3" s="71"/>
      <c r="I3" s="79"/>
      <c r="J3" s="70" t="s">
        <v>154</v>
      </c>
      <c r="K3" s="70"/>
      <c r="L3" s="70"/>
      <c r="M3" s="70"/>
      <c r="N3" s="70"/>
    </row>
    <row r="4" s="63" customFormat="1" ht="19.5" customHeight="1" spans="1:14">
      <c r="A4" s="70"/>
      <c r="B4" s="72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79"/>
      <c r="J4" s="81" t="s">
        <v>228</v>
      </c>
      <c r="K4" s="81" t="s">
        <v>229</v>
      </c>
      <c r="L4" s="81" t="s">
        <v>228</v>
      </c>
      <c r="M4" s="81" t="s">
        <v>229</v>
      </c>
      <c r="N4" s="81" t="s">
        <v>228</v>
      </c>
    </row>
    <row r="5" s="63" customFormat="1" ht="19.5" customHeight="1" spans="1:14">
      <c r="A5" s="70"/>
      <c r="B5" s="72" t="s">
        <v>164</v>
      </c>
      <c r="C5" s="72" t="s">
        <v>165</v>
      </c>
      <c r="D5" s="72" t="s">
        <v>166</v>
      </c>
      <c r="E5" s="73" t="s">
        <v>167</v>
      </c>
      <c r="F5" s="73" t="s">
        <v>168</v>
      </c>
      <c r="G5" s="73" t="s">
        <v>169</v>
      </c>
      <c r="H5" s="73" t="s">
        <v>170</v>
      </c>
      <c r="I5" s="79"/>
      <c r="J5" s="81" t="s">
        <v>156</v>
      </c>
      <c r="K5" s="81" t="s">
        <v>157</v>
      </c>
      <c r="L5" s="81" t="s">
        <v>158</v>
      </c>
      <c r="M5" s="81" t="s">
        <v>159</v>
      </c>
      <c r="N5" s="81" t="s">
        <v>160</v>
      </c>
    </row>
    <row r="6" s="63" customFormat="1" ht="19.5" customHeight="1" spans="1:14">
      <c r="A6" s="72" t="s">
        <v>171</v>
      </c>
      <c r="B6" s="74">
        <f>C6-2</f>
        <v>52</v>
      </c>
      <c r="C6" s="74">
        <f>D6-2</f>
        <v>54</v>
      </c>
      <c r="D6" s="74">
        <v>56</v>
      </c>
      <c r="E6" s="74">
        <f>D6+2</f>
        <v>58</v>
      </c>
      <c r="F6" s="74">
        <f>E6+2</f>
        <v>60</v>
      </c>
      <c r="G6" s="74">
        <f>F6+1</f>
        <v>61</v>
      </c>
      <c r="H6" s="74">
        <f>G6+1</f>
        <v>62</v>
      </c>
      <c r="I6" s="79"/>
      <c r="J6" s="82" t="s">
        <v>230</v>
      </c>
      <c r="K6" s="82" t="s">
        <v>231</v>
      </c>
      <c r="L6" s="82" t="s">
        <v>172</v>
      </c>
      <c r="M6" s="82" t="s">
        <v>231</v>
      </c>
      <c r="N6" s="82" t="s">
        <v>232</v>
      </c>
    </row>
    <row r="7" s="63" customFormat="1" ht="19.5" customHeight="1" spans="1:14">
      <c r="A7" s="72" t="s">
        <v>175</v>
      </c>
      <c r="B7" s="74">
        <f t="shared" ref="B7:B9" si="0">C7-4</f>
        <v>94</v>
      </c>
      <c r="C7" s="74">
        <f t="shared" ref="C7:C9" si="1">D7-4</f>
        <v>98</v>
      </c>
      <c r="D7" s="74">
        <v>102</v>
      </c>
      <c r="E7" s="74">
        <f t="shared" ref="E7:E9" si="2">D7+4</f>
        <v>106</v>
      </c>
      <c r="F7" s="74">
        <f>E7+4</f>
        <v>110</v>
      </c>
      <c r="G7" s="74">
        <f t="shared" ref="G7:G9" si="3">F7+6</f>
        <v>116</v>
      </c>
      <c r="H7" s="74">
        <f>G7+6</f>
        <v>122</v>
      </c>
      <c r="I7" s="79"/>
      <c r="J7" s="82" t="s">
        <v>179</v>
      </c>
      <c r="K7" s="82" t="s">
        <v>179</v>
      </c>
      <c r="L7" s="82" t="s">
        <v>176</v>
      </c>
      <c r="M7" s="82" t="s">
        <v>176</v>
      </c>
      <c r="N7" s="82" t="s">
        <v>233</v>
      </c>
    </row>
    <row r="8" s="63" customFormat="1" ht="19.5" customHeight="1" spans="1:14">
      <c r="A8" s="72" t="s">
        <v>178</v>
      </c>
      <c r="B8" s="75">
        <f t="shared" si="0"/>
        <v>92</v>
      </c>
      <c r="C8" s="75">
        <f t="shared" si="1"/>
        <v>96</v>
      </c>
      <c r="D8" s="75">
        <v>100</v>
      </c>
      <c r="E8" s="75">
        <f t="shared" si="2"/>
        <v>104</v>
      </c>
      <c r="F8" s="75">
        <f>E8+5</f>
        <v>109</v>
      </c>
      <c r="G8" s="75">
        <f t="shared" si="3"/>
        <v>115</v>
      </c>
      <c r="H8" s="75">
        <f>G8+7</f>
        <v>122</v>
      </c>
      <c r="I8" s="79"/>
      <c r="J8" s="82" t="s">
        <v>234</v>
      </c>
      <c r="K8" s="82" t="s">
        <v>235</v>
      </c>
      <c r="L8" s="82" t="s">
        <v>179</v>
      </c>
      <c r="M8" s="82" t="s">
        <v>233</v>
      </c>
      <c r="N8" s="82" t="s">
        <v>236</v>
      </c>
    </row>
    <row r="9" s="63" customFormat="1" ht="19.5" customHeight="1" spans="1:14">
      <c r="A9" s="72" t="s">
        <v>180</v>
      </c>
      <c r="B9" s="74">
        <f t="shared" si="0"/>
        <v>90</v>
      </c>
      <c r="C9" s="74">
        <f t="shared" si="1"/>
        <v>94</v>
      </c>
      <c r="D9" s="74">
        <v>98</v>
      </c>
      <c r="E9" s="74">
        <f t="shared" si="2"/>
        <v>102</v>
      </c>
      <c r="F9" s="74">
        <f>E9+5</f>
        <v>107</v>
      </c>
      <c r="G9" s="74">
        <f t="shared" si="3"/>
        <v>113</v>
      </c>
      <c r="H9" s="74">
        <f>G9+6</f>
        <v>119</v>
      </c>
      <c r="I9" s="79"/>
      <c r="J9" s="82" t="s">
        <v>181</v>
      </c>
      <c r="K9" s="82" t="s">
        <v>236</v>
      </c>
      <c r="L9" s="82" t="s">
        <v>184</v>
      </c>
      <c r="M9" s="82" t="s">
        <v>181</v>
      </c>
      <c r="N9" s="82" t="s">
        <v>237</v>
      </c>
    </row>
    <row r="10" s="63" customFormat="1" ht="19.5" customHeight="1" spans="1:14">
      <c r="A10" s="72" t="s">
        <v>183</v>
      </c>
      <c r="B10" s="74">
        <f>C10-1</f>
        <v>46</v>
      </c>
      <c r="C10" s="74">
        <f>D10-1</f>
        <v>47</v>
      </c>
      <c r="D10" s="74">
        <v>48</v>
      </c>
      <c r="E10" s="74">
        <f>D10+1</f>
        <v>49</v>
      </c>
      <c r="F10" s="74">
        <f>E10+1</f>
        <v>50</v>
      </c>
      <c r="G10" s="74">
        <f>F10+1.2</f>
        <v>51.2</v>
      </c>
      <c r="H10" s="74">
        <f>G10+1.2</f>
        <v>52.4</v>
      </c>
      <c r="I10" s="79"/>
      <c r="J10" s="82" t="s">
        <v>238</v>
      </c>
      <c r="K10" s="82" t="s">
        <v>184</v>
      </c>
      <c r="L10" s="82" t="s">
        <v>184</v>
      </c>
      <c r="M10" s="82" t="s">
        <v>172</v>
      </c>
      <c r="N10" s="82" t="s">
        <v>239</v>
      </c>
    </row>
    <row r="11" s="63" customFormat="1" ht="19.5" customHeight="1" spans="1:14">
      <c r="A11" s="72" t="s">
        <v>185</v>
      </c>
      <c r="B11" s="74">
        <f>C11-0.5</f>
        <v>18</v>
      </c>
      <c r="C11" s="74">
        <f>D11-0.5</f>
        <v>18.5</v>
      </c>
      <c r="D11" s="74">
        <v>19</v>
      </c>
      <c r="E11" s="74">
        <f t="shared" ref="E11:H11" si="4">D11+0.5</f>
        <v>19.5</v>
      </c>
      <c r="F11" s="74">
        <f t="shared" si="4"/>
        <v>20</v>
      </c>
      <c r="G11" s="74">
        <f t="shared" si="4"/>
        <v>20.5</v>
      </c>
      <c r="H11" s="74">
        <f t="shared" si="4"/>
        <v>21</v>
      </c>
      <c r="I11" s="79"/>
      <c r="J11" s="83" t="s">
        <v>184</v>
      </c>
      <c r="K11" s="82" t="s">
        <v>184</v>
      </c>
      <c r="L11" s="83" t="s">
        <v>186</v>
      </c>
      <c r="M11" s="83" t="s">
        <v>240</v>
      </c>
      <c r="N11" s="83" t="s">
        <v>241</v>
      </c>
    </row>
    <row r="12" s="63" customFormat="1" ht="19.5" customHeight="1" spans="1:14">
      <c r="A12" s="72" t="s">
        <v>187</v>
      </c>
      <c r="B12" s="74">
        <f>C12-0.7</f>
        <v>16.6</v>
      </c>
      <c r="C12" s="74">
        <f>D12-0.7</f>
        <v>17.3</v>
      </c>
      <c r="D12" s="74">
        <v>18</v>
      </c>
      <c r="E12" s="74">
        <f>D12+0.7</f>
        <v>18.7</v>
      </c>
      <c r="F12" s="74">
        <f>E12+0.7</f>
        <v>19.4</v>
      </c>
      <c r="G12" s="74">
        <f>F12+0.95</f>
        <v>20.35</v>
      </c>
      <c r="H12" s="74">
        <f>G12+0.95</f>
        <v>21.3</v>
      </c>
      <c r="I12" s="79"/>
      <c r="J12" s="83" t="s">
        <v>190</v>
      </c>
      <c r="K12" s="82" t="s">
        <v>186</v>
      </c>
      <c r="L12" s="83" t="s">
        <v>190</v>
      </c>
      <c r="M12" s="83" t="s">
        <v>184</v>
      </c>
      <c r="N12" s="83" t="s">
        <v>242</v>
      </c>
    </row>
    <row r="13" s="63" customFormat="1" ht="19.5" customHeight="1" spans="1:14">
      <c r="A13" s="72" t="s">
        <v>191</v>
      </c>
      <c r="B13" s="74">
        <f>C13-0.7</f>
        <v>14.6</v>
      </c>
      <c r="C13" s="74">
        <f>D13-0.7</f>
        <v>15.3</v>
      </c>
      <c r="D13" s="74">
        <v>16</v>
      </c>
      <c r="E13" s="74">
        <f>D13+0.7</f>
        <v>16.7</v>
      </c>
      <c r="F13" s="74">
        <f>E13+0.7</f>
        <v>17.4</v>
      </c>
      <c r="G13" s="74">
        <f>F13+0.95</f>
        <v>18.35</v>
      </c>
      <c r="H13" s="74">
        <f>G13+0.95</f>
        <v>19.3</v>
      </c>
      <c r="I13" s="79"/>
      <c r="J13" s="83" t="s">
        <v>243</v>
      </c>
      <c r="K13" s="82" t="s">
        <v>184</v>
      </c>
      <c r="L13" s="83" t="s">
        <v>244</v>
      </c>
      <c r="M13" s="83" t="s">
        <v>239</v>
      </c>
      <c r="N13" s="83" t="s">
        <v>245</v>
      </c>
    </row>
    <row r="14" s="63" customFormat="1" ht="19.5" customHeight="1" spans="1:14">
      <c r="A14" s="72" t="s">
        <v>194</v>
      </c>
      <c r="B14" s="76">
        <f>C14-0.4</f>
        <v>20.2</v>
      </c>
      <c r="C14" s="76">
        <f>D14-0.4</f>
        <v>20.6</v>
      </c>
      <c r="D14" s="76">
        <v>21</v>
      </c>
      <c r="E14" s="76">
        <f>D14+0.4</f>
        <v>21.4</v>
      </c>
      <c r="F14" s="76">
        <f>E14+0.4</f>
        <v>21.8</v>
      </c>
      <c r="G14" s="76">
        <f>F14+0.6</f>
        <v>22.4</v>
      </c>
      <c r="H14" s="76">
        <f>G14+0.6</f>
        <v>23</v>
      </c>
      <c r="I14" s="79"/>
      <c r="J14" s="83" t="s">
        <v>246</v>
      </c>
      <c r="K14" s="82" t="s">
        <v>184</v>
      </c>
      <c r="L14" s="83" t="s">
        <v>247</v>
      </c>
      <c r="M14" s="83" t="s">
        <v>248</v>
      </c>
      <c r="N14" s="83" t="s">
        <v>247</v>
      </c>
    </row>
    <row r="15" s="63" customFormat="1" ht="19.5" customHeight="1" spans="1:14">
      <c r="A15" s="72" t="s">
        <v>197</v>
      </c>
      <c r="B15" s="76">
        <f>C15-0.2</f>
        <v>10.6</v>
      </c>
      <c r="C15" s="76">
        <f>D15-0.2</f>
        <v>10.8</v>
      </c>
      <c r="D15" s="76">
        <v>11</v>
      </c>
      <c r="E15" s="76">
        <f>D15+0.2</f>
        <v>11.2</v>
      </c>
      <c r="F15" s="76">
        <f>E15+0.2</f>
        <v>11.4</v>
      </c>
      <c r="G15" s="76">
        <f>F15+0.25</f>
        <v>11.65</v>
      </c>
      <c r="H15" s="76">
        <f>G15+0.25</f>
        <v>11.9</v>
      </c>
      <c r="I15" s="79"/>
      <c r="J15" s="83" t="s">
        <v>249</v>
      </c>
      <c r="K15" s="82" t="s">
        <v>184</v>
      </c>
      <c r="L15" s="83" t="s">
        <v>239</v>
      </c>
      <c r="M15" s="83" t="s">
        <v>184</v>
      </c>
      <c r="N15" s="83" t="s">
        <v>250</v>
      </c>
    </row>
    <row r="16" s="63" customFormat="1" ht="19.5" customHeight="1" spans="1:14">
      <c r="A16" s="72" t="s">
        <v>198</v>
      </c>
      <c r="B16" s="76">
        <f>C16</f>
        <v>2</v>
      </c>
      <c r="C16" s="76">
        <f>D16</f>
        <v>2</v>
      </c>
      <c r="D16" s="76">
        <v>2</v>
      </c>
      <c r="E16" s="76">
        <f t="shared" ref="E16:H16" si="5">D16</f>
        <v>2</v>
      </c>
      <c r="F16" s="76">
        <f t="shared" si="5"/>
        <v>2</v>
      </c>
      <c r="G16" s="76">
        <f t="shared" si="5"/>
        <v>2</v>
      </c>
      <c r="H16" s="76">
        <f t="shared" si="5"/>
        <v>2</v>
      </c>
      <c r="I16" s="79"/>
      <c r="J16" s="82" t="s">
        <v>184</v>
      </c>
      <c r="K16" s="82" t="s">
        <v>184</v>
      </c>
      <c r="L16" s="82" t="s">
        <v>184</v>
      </c>
      <c r="M16" s="82" t="s">
        <v>184</v>
      </c>
      <c r="N16" s="82" t="s">
        <v>184</v>
      </c>
    </row>
    <row r="17" s="63" customFormat="1" ht="14.25" spans="1:14">
      <c r="A17" s="77" t="s">
        <v>199</v>
      </c>
      <c r="D17" s="78"/>
      <c r="E17" s="78"/>
      <c r="F17" s="78"/>
      <c r="G17" s="78"/>
      <c r="H17" s="78"/>
      <c r="I17" s="78"/>
      <c r="J17" s="84"/>
      <c r="K17" s="84"/>
      <c r="L17" s="78"/>
      <c r="M17" s="78"/>
      <c r="N17" s="78"/>
    </row>
    <row r="18" s="63" customFormat="1" ht="14.25" spans="1:14">
      <c r="A18" s="63" t="s">
        <v>200</v>
      </c>
      <c r="D18" s="78"/>
      <c r="E18" s="78"/>
      <c r="F18" s="78"/>
      <c r="G18" s="78"/>
      <c r="H18" s="78"/>
      <c r="I18" s="78"/>
      <c r="J18" s="84"/>
      <c r="K18" s="84"/>
      <c r="L18" s="78"/>
      <c r="M18" s="78"/>
      <c r="N18" s="78"/>
    </row>
    <row r="19" s="63" customFormat="1" ht="14.25" spans="1:14">
      <c r="A19" s="78"/>
      <c r="B19" s="78"/>
      <c r="C19" s="78"/>
      <c r="D19" s="78"/>
      <c r="E19" s="78"/>
      <c r="F19" s="78"/>
      <c r="G19" s="78"/>
      <c r="H19" s="78"/>
      <c r="I19" s="78"/>
      <c r="J19" s="85" t="s">
        <v>251</v>
      </c>
      <c r="K19" s="85"/>
      <c r="L19" s="77" t="s">
        <v>202</v>
      </c>
      <c r="M19" s="77"/>
      <c r="N19" s="77" t="s">
        <v>203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zoomScale="125" zoomScaleNormal="125" topLeftCell="A26" workbookViewId="0">
      <selection activeCell="G43" sqref="G43"/>
    </sheetView>
  </sheetViews>
  <sheetFormatPr defaultColWidth="10.1666666666667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1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25" spans="1:11">
      <c r="A1" s="87" t="s">
        <v>252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54</v>
      </c>
      <c r="C2" s="89"/>
      <c r="D2" s="90" t="s">
        <v>61</v>
      </c>
      <c r="E2" s="91" t="s">
        <v>62</v>
      </c>
      <c r="F2" s="92" t="s">
        <v>253</v>
      </c>
      <c r="G2" s="93" t="s">
        <v>68</v>
      </c>
      <c r="H2" s="94"/>
      <c r="I2" s="125" t="s">
        <v>57</v>
      </c>
      <c r="J2" s="153" t="s">
        <v>56</v>
      </c>
      <c r="K2" s="176"/>
    </row>
    <row r="3" spans="1:11">
      <c r="A3" s="95" t="s">
        <v>74</v>
      </c>
      <c r="B3" s="96">
        <v>5404</v>
      </c>
      <c r="C3" s="96"/>
      <c r="D3" s="97" t="s">
        <v>254</v>
      </c>
      <c r="E3" s="98">
        <v>46082</v>
      </c>
      <c r="F3" s="99"/>
      <c r="G3" s="99"/>
      <c r="H3" s="100" t="s">
        <v>255</v>
      </c>
      <c r="I3" s="100"/>
      <c r="J3" s="100"/>
      <c r="K3" s="155"/>
    </row>
    <row r="4" spans="1:11">
      <c r="A4" s="101" t="s">
        <v>71</v>
      </c>
      <c r="B4" s="102">
        <v>2</v>
      </c>
      <c r="C4" s="102">
        <v>6</v>
      </c>
      <c r="D4" s="103" t="s">
        <v>256</v>
      </c>
      <c r="E4" s="99" t="s">
        <v>257</v>
      </c>
      <c r="F4" s="99"/>
      <c r="G4" s="99"/>
      <c r="H4" s="103" t="s">
        <v>258</v>
      </c>
      <c r="I4" s="103"/>
      <c r="J4" s="116" t="s">
        <v>65</v>
      </c>
      <c r="K4" s="156" t="s">
        <v>66</v>
      </c>
    </row>
    <row r="5" spans="1:11">
      <c r="A5" s="101" t="s">
        <v>259</v>
      </c>
      <c r="B5" s="96" t="s">
        <v>260</v>
      </c>
      <c r="C5" s="96"/>
      <c r="D5" s="97" t="s">
        <v>261</v>
      </c>
      <c r="E5" s="97" t="s">
        <v>262</v>
      </c>
      <c r="F5" s="97" t="s">
        <v>263</v>
      </c>
      <c r="G5" s="97" t="s">
        <v>257</v>
      </c>
      <c r="H5" s="103" t="s">
        <v>264</v>
      </c>
      <c r="I5" s="103"/>
      <c r="J5" s="116" t="s">
        <v>65</v>
      </c>
      <c r="K5" s="156" t="s">
        <v>66</v>
      </c>
    </row>
    <row r="6" spans="1:11">
      <c r="A6" s="104" t="s">
        <v>265</v>
      </c>
      <c r="B6" s="105" t="s">
        <v>266</v>
      </c>
      <c r="C6" s="105"/>
      <c r="D6" s="106" t="s">
        <v>267</v>
      </c>
      <c r="E6" s="107"/>
      <c r="F6" s="149">
        <v>5404</v>
      </c>
      <c r="G6" s="106"/>
      <c r="H6" s="109" t="s">
        <v>268</v>
      </c>
      <c r="I6" s="109"/>
      <c r="J6" s="122" t="s">
        <v>65</v>
      </c>
      <c r="K6" s="157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269</v>
      </c>
      <c r="B8" s="92" t="s">
        <v>270</v>
      </c>
      <c r="C8" s="92" t="s">
        <v>271</v>
      </c>
      <c r="D8" s="92" t="s">
        <v>272</v>
      </c>
      <c r="E8" s="92" t="s">
        <v>273</v>
      </c>
      <c r="F8" s="92" t="s">
        <v>274</v>
      </c>
      <c r="G8" s="114" t="s">
        <v>275</v>
      </c>
      <c r="H8" s="115"/>
      <c r="I8" s="115"/>
      <c r="J8" s="115"/>
      <c r="K8" s="158"/>
    </row>
    <row r="9" spans="1:11">
      <c r="A9" s="101" t="s">
        <v>276</v>
      </c>
      <c r="B9" s="103"/>
      <c r="C9" s="116" t="s">
        <v>65</v>
      </c>
      <c r="D9" s="116" t="s">
        <v>66</v>
      </c>
      <c r="E9" s="97" t="s">
        <v>277</v>
      </c>
      <c r="F9" s="117" t="s">
        <v>278</v>
      </c>
      <c r="G9" s="118" t="s">
        <v>279</v>
      </c>
      <c r="H9" s="140"/>
      <c r="I9" s="140"/>
      <c r="J9" s="140"/>
      <c r="K9" s="168"/>
    </row>
    <row r="10" spans="1:11">
      <c r="A10" s="101" t="s">
        <v>280</v>
      </c>
      <c r="B10" s="103"/>
      <c r="C10" s="116" t="s">
        <v>65</v>
      </c>
      <c r="D10" s="116" t="s">
        <v>66</v>
      </c>
      <c r="E10" s="97" t="s">
        <v>281</v>
      </c>
      <c r="F10" s="117" t="s">
        <v>279</v>
      </c>
      <c r="G10" s="118" t="s">
        <v>282</v>
      </c>
      <c r="H10" s="140"/>
      <c r="I10" s="140"/>
      <c r="J10" s="140"/>
      <c r="K10" s="168"/>
    </row>
    <row r="11" spans="1:11">
      <c r="A11" s="120" t="s">
        <v>212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60"/>
    </row>
    <row r="12" spans="1:11">
      <c r="A12" s="95" t="s">
        <v>89</v>
      </c>
      <c r="B12" s="116" t="s">
        <v>85</v>
      </c>
      <c r="C12" s="116" t="s">
        <v>86</v>
      </c>
      <c r="D12" s="117"/>
      <c r="E12" s="97" t="s">
        <v>87</v>
      </c>
      <c r="F12" s="116" t="s">
        <v>85</v>
      </c>
      <c r="G12" s="116" t="s">
        <v>86</v>
      </c>
      <c r="H12" s="116"/>
      <c r="I12" s="97" t="s">
        <v>283</v>
      </c>
      <c r="J12" s="116" t="s">
        <v>85</v>
      </c>
      <c r="K12" s="156" t="s">
        <v>86</v>
      </c>
    </row>
    <row r="13" spans="1:11">
      <c r="A13" s="95" t="s">
        <v>92</v>
      </c>
      <c r="B13" s="116" t="s">
        <v>85</v>
      </c>
      <c r="C13" s="116" t="s">
        <v>86</v>
      </c>
      <c r="D13" s="117"/>
      <c r="E13" s="97" t="s">
        <v>97</v>
      </c>
      <c r="F13" s="116" t="s">
        <v>85</v>
      </c>
      <c r="G13" s="116" t="s">
        <v>86</v>
      </c>
      <c r="H13" s="116"/>
      <c r="I13" s="97" t="s">
        <v>284</v>
      </c>
      <c r="J13" s="116" t="s">
        <v>85</v>
      </c>
      <c r="K13" s="156" t="s">
        <v>86</v>
      </c>
    </row>
    <row r="14" ht="15" spans="1:11">
      <c r="A14" s="104" t="s">
        <v>285</v>
      </c>
      <c r="B14" s="122" t="s">
        <v>85</v>
      </c>
      <c r="C14" s="122" t="s">
        <v>86</v>
      </c>
      <c r="D14" s="107"/>
      <c r="E14" s="106" t="s">
        <v>286</v>
      </c>
      <c r="F14" s="122" t="s">
        <v>85</v>
      </c>
      <c r="G14" s="122" t="s">
        <v>86</v>
      </c>
      <c r="H14" s="122"/>
      <c r="I14" s="106" t="s">
        <v>287</v>
      </c>
      <c r="J14" s="122" t="s">
        <v>85</v>
      </c>
      <c r="K14" s="157" t="s">
        <v>86</v>
      </c>
    </row>
    <row r="15" ht="15" spans="1:11">
      <c r="A15" s="110" t="s">
        <v>199</v>
      </c>
      <c r="B15" s="123" t="s">
        <v>279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="173" customFormat="1" spans="1:11">
      <c r="A16" s="88" t="s">
        <v>288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1"/>
    </row>
    <row r="17" spans="1:11">
      <c r="A17" s="101" t="s">
        <v>289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62"/>
    </row>
    <row r="18" spans="1:11">
      <c r="A18" s="101" t="s">
        <v>290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62"/>
    </row>
    <row r="19" spans="1:11">
      <c r="A19" s="126" t="s">
        <v>291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28"/>
      <c r="B20" s="119"/>
      <c r="C20" s="119"/>
      <c r="D20" s="119"/>
      <c r="E20" s="119"/>
      <c r="F20" s="119"/>
      <c r="G20" s="119"/>
      <c r="H20" s="119"/>
      <c r="I20" s="119"/>
      <c r="J20" s="119"/>
      <c r="K20" s="159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4"/>
    </row>
    <row r="24" spans="1:11">
      <c r="A24" s="101" t="s">
        <v>124</v>
      </c>
      <c r="B24" s="103"/>
      <c r="C24" s="116" t="s">
        <v>65</v>
      </c>
      <c r="D24" s="116" t="s">
        <v>66</v>
      </c>
      <c r="E24" s="100"/>
      <c r="F24" s="100"/>
      <c r="G24" s="100"/>
      <c r="H24" s="100"/>
      <c r="I24" s="100"/>
      <c r="J24" s="100"/>
      <c r="K24" s="155"/>
    </row>
    <row r="25" ht="15" spans="1:11">
      <c r="A25" s="131" t="s">
        <v>292</v>
      </c>
      <c r="B25" s="132" t="s">
        <v>279</v>
      </c>
      <c r="C25" s="175"/>
      <c r="D25" s="175"/>
      <c r="E25" s="175"/>
      <c r="F25" s="175"/>
      <c r="G25" s="175"/>
      <c r="H25" s="175"/>
      <c r="I25" s="175"/>
      <c r="J25" s="175"/>
      <c r="K25" s="177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293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8"/>
    </row>
    <row r="28" spans="1:11">
      <c r="A28" s="135" t="s">
        <v>294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spans="1:11">
      <c r="A29" s="137" t="s">
        <v>295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7"/>
    </row>
    <row r="30" spans="1:11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67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7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7"/>
    </row>
    <row r="33" ht="23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7"/>
    </row>
    <row r="34" ht="23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ht="23" customHeight="1" spans="1:11">
      <c r="A35" s="141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9"/>
    </row>
    <row r="37" ht="18.75" customHeight="1" spans="1:11">
      <c r="A37" s="144" t="s">
        <v>296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70"/>
    </row>
    <row r="38" s="174" customFormat="1" ht="18.75" customHeight="1" spans="1:11">
      <c r="A38" s="101" t="s">
        <v>297</v>
      </c>
      <c r="B38" s="103"/>
      <c r="C38" s="103"/>
      <c r="D38" s="100" t="s">
        <v>298</v>
      </c>
      <c r="E38" s="100"/>
      <c r="F38" s="146" t="s">
        <v>299</v>
      </c>
      <c r="G38" s="147"/>
      <c r="H38" s="103" t="s">
        <v>300</v>
      </c>
      <c r="I38" s="103"/>
      <c r="J38" s="103" t="s">
        <v>301</v>
      </c>
      <c r="K38" s="162"/>
    </row>
    <row r="39" ht="18.75" customHeight="1" spans="1:13">
      <c r="A39" s="101" t="s">
        <v>199</v>
      </c>
      <c r="B39" s="148" t="s">
        <v>302</v>
      </c>
      <c r="C39" s="148"/>
      <c r="D39" s="148"/>
      <c r="E39" s="148"/>
      <c r="F39" s="148"/>
      <c r="G39" s="148"/>
      <c r="H39" s="148"/>
      <c r="I39" s="148"/>
      <c r="J39" s="148"/>
      <c r="K39" s="171"/>
      <c r="M39" s="174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62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62"/>
    </row>
    <row r="42" ht="32" customHeight="1" spans="1:11">
      <c r="A42" s="104" t="s">
        <v>140</v>
      </c>
      <c r="B42" s="149" t="s">
        <v>303</v>
      </c>
      <c r="C42" s="149"/>
      <c r="D42" s="106" t="s">
        <v>304</v>
      </c>
      <c r="E42" s="150" t="s">
        <v>305</v>
      </c>
      <c r="F42" s="106" t="s">
        <v>144</v>
      </c>
      <c r="G42" s="151">
        <v>46044</v>
      </c>
      <c r="H42" s="152" t="s">
        <v>145</v>
      </c>
      <c r="I42" s="152"/>
      <c r="J42" s="149" t="s">
        <v>146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1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</cols>
  <sheetData>
    <row r="1" ht="26.25" spans="1:11">
      <c r="A1" s="87" t="s">
        <v>252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88" t="s">
        <v>53</v>
      </c>
      <c r="B2" s="89" t="s">
        <v>306</v>
      </c>
      <c r="C2" s="89"/>
      <c r="D2" s="90" t="s">
        <v>61</v>
      </c>
      <c r="E2" s="91" t="s">
        <v>307</v>
      </c>
      <c r="F2" s="92" t="s">
        <v>253</v>
      </c>
      <c r="G2" s="93" t="s">
        <v>308</v>
      </c>
      <c r="H2" s="94"/>
      <c r="I2" s="125" t="s">
        <v>57</v>
      </c>
      <c r="J2" s="153" t="s">
        <v>309</v>
      </c>
      <c r="K2" s="154"/>
    </row>
    <row r="3" spans="1:11">
      <c r="A3" s="95" t="s">
        <v>74</v>
      </c>
      <c r="B3" s="96">
        <v>11684</v>
      </c>
      <c r="C3" s="96"/>
      <c r="D3" s="97" t="s">
        <v>254</v>
      </c>
      <c r="E3" s="98">
        <v>45721</v>
      </c>
      <c r="F3" s="99"/>
      <c r="G3" s="99"/>
      <c r="H3" s="100" t="s">
        <v>255</v>
      </c>
      <c r="I3" s="100"/>
      <c r="J3" s="100"/>
      <c r="K3" s="155"/>
    </row>
    <row r="4" spans="1:11">
      <c r="A4" s="101" t="s">
        <v>71</v>
      </c>
      <c r="B4" s="102">
        <v>4</v>
      </c>
      <c r="C4" s="102">
        <v>6</v>
      </c>
      <c r="D4" s="103" t="s">
        <v>256</v>
      </c>
      <c r="E4" s="99" t="s">
        <v>261</v>
      </c>
      <c r="F4" s="99"/>
      <c r="G4" s="99"/>
      <c r="H4" s="103" t="s">
        <v>258</v>
      </c>
      <c r="I4" s="103"/>
      <c r="J4" s="116" t="s">
        <v>65</v>
      </c>
      <c r="K4" s="156" t="s">
        <v>66</v>
      </c>
    </row>
    <row r="5" spans="1:11">
      <c r="A5" s="101" t="s">
        <v>259</v>
      </c>
      <c r="B5" s="96" t="s">
        <v>310</v>
      </c>
      <c r="C5" s="96"/>
      <c r="D5" s="97" t="s">
        <v>261</v>
      </c>
      <c r="E5" s="97" t="s">
        <v>262</v>
      </c>
      <c r="F5" s="97" t="s">
        <v>263</v>
      </c>
      <c r="G5" s="97" t="s">
        <v>257</v>
      </c>
      <c r="H5" s="103" t="s">
        <v>264</v>
      </c>
      <c r="I5" s="103"/>
      <c r="J5" s="116" t="s">
        <v>65</v>
      </c>
      <c r="K5" s="156" t="s">
        <v>66</v>
      </c>
    </row>
    <row r="6" ht="15" spans="1:11">
      <c r="A6" s="104" t="s">
        <v>265</v>
      </c>
      <c r="B6" s="105">
        <v>315</v>
      </c>
      <c r="C6" s="105"/>
      <c r="D6" s="106" t="s">
        <v>267</v>
      </c>
      <c r="E6" s="107"/>
      <c r="F6" s="108">
        <v>11684</v>
      </c>
      <c r="G6" s="106"/>
      <c r="H6" s="109" t="s">
        <v>268</v>
      </c>
      <c r="I6" s="109"/>
      <c r="J6" s="122" t="s">
        <v>65</v>
      </c>
      <c r="K6" s="157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269</v>
      </c>
      <c r="B8" s="92" t="s">
        <v>270</v>
      </c>
      <c r="C8" s="92" t="s">
        <v>271</v>
      </c>
      <c r="D8" s="92" t="s">
        <v>272</v>
      </c>
      <c r="E8" s="92" t="s">
        <v>273</v>
      </c>
      <c r="F8" s="92" t="s">
        <v>274</v>
      </c>
      <c r="G8" s="114" t="s">
        <v>311</v>
      </c>
      <c r="H8" s="115"/>
      <c r="I8" s="115"/>
      <c r="J8" s="115"/>
      <c r="K8" s="158"/>
    </row>
    <row r="9" spans="1:11">
      <c r="A9" s="101" t="s">
        <v>276</v>
      </c>
      <c r="B9" s="103"/>
      <c r="C9" s="116" t="s">
        <v>65</v>
      </c>
      <c r="D9" s="116" t="s">
        <v>66</v>
      </c>
      <c r="E9" s="97" t="s">
        <v>277</v>
      </c>
      <c r="F9" s="117" t="s">
        <v>278</v>
      </c>
      <c r="G9" s="118" t="s">
        <v>279</v>
      </c>
      <c r="H9" s="119"/>
      <c r="I9" s="119"/>
      <c r="J9" s="119"/>
      <c r="K9" s="159"/>
    </row>
    <row r="10" spans="1:11">
      <c r="A10" s="101" t="s">
        <v>280</v>
      </c>
      <c r="B10" s="103"/>
      <c r="C10" s="116" t="s">
        <v>65</v>
      </c>
      <c r="D10" s="116" t="s">
        <v>66</v>
      </c>
      <c r="E10" s="97" t="s">
        <v>281</v>
      </c>
      <c r="F10" s="117" t="s">
        <v>279</v>
      </c>
      <c r="G10" s="118" t="s">
        <v>282</v>
      </c>
      <c r="H10" s="119"/>
      <c r="I10" s="119"/>
      <c r="J10" s="119"/>
      <c r="K10" s="159"/>
    </row>
    <row r="11" spans="1:11">
      <c r="A11" s="120" t="s">
        <v>212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60"/>
    </row>
    <row r="12" spans="1:11">
      <c r="A12" s="95" t="s">
        <v>89</v>
      </c>
      <c r="B12" s="116" t="s">
        <v>85</v>
      </c>
      <c r="C12" s="116" t="s">
        <v>86</v>
      </c>
      <c r="D12" s="117"/>
      <c r="E12" s="97" t="s">
        <v>87</v>
      </c>
      <c r="F12" s="116" t="s">
        <v>85</v>
      </c>
      <c r="G12" s="116" t="s">
        <v>86</v>
      </c>
      <c r="H12" s="116"/>
      <c r="I12" s="97" t="s">
        <v>283</v>
      </c>
      <c r="J12" s="116" t="s">
        <v>85</v>
      </c>
      <c r="K12" s="156" t="s">
        <v>86</v>
      </c>
    </row>
    <row r="13" spans="1:11">
      <c r="A13" s="95" t="s">
        <v>92</v>
      </c>
      <c r="B13" s="116" t="s">
        <v>85</v>
      </c>
      <c r="C13" s="116" t="s">
        <v>86</v>
      </c>
      <c r="D13" s="117"/>
      <c r="E13" s="97" t="s">
        <v>97</v>
      </c>
      <c r="F13" s="116" t="s">
        <v>85</v>
      </c>
      <c r="G13" s="116" t="s">
        <v>86</v>
      </c>
      <c r="H13" s="116"/>
      <c r="I13" s="97" t="s">
        <v>284</v>
      </c>
      <c r="J13" s="116" t="s">
        <v>85</v>
      </c>
      <c r="K13" s="156" t="s">
        <v>86</v>
      </c>
    </row>
    <row r="14" ht="15" spans="1:11">
      <c r="A14" s="104" t="s">
        <v>285</v>
      </c>
      <c r="B14" s="122" t="s">
        <v>85</v>
      </c>
      <c r="C14" s="122" t="s">
        <v>86</v>
      </c>
      <c r="D14" s="107"/>
      <c r="E14" s="106" t="s">
        <v>286</v>
      </c>
      <c r="F14" s="122" t="s">
        <v>85</v>
      </c>
      <c r="G14" s="122" t="s">
        <v>86</v>
      </c>
      <c r="H14" s="122"/>
      <c r="I14" s="106" t="s">
        <v>287</v>
      </c>
      <c r="J14" s="122" t="s">
        <v>85</v>
      </c>
      <c r="K14" s="157" t="s">
        <v>86</v>
      </c>
    </row>
    <row r="15" ht="15" spans="1:11">
      <c r="A15" s="110" t="s">
        <v>199</v>
      </c>
      <c r="B15" s="123" t="s">
        <v>279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pans="1:11">
      <c r="A16" s="88" t="s">
        <v>288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61"/>
    </row>
    <row r="17" spans="1:11">
      <c r="A17" s="101" t="s">
        <v>289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62"/>
    </row>
    <row r="18" spans="1:11">
      <c r="A18" s="101" t="s">
        <v>290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62"/>
    </row>
    <row r="19" spans="1:11">
      <c r="A19" s="126" t="s">
        <v>312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3"/>
    </row>
    <row r="20" spans="1:11">
      <c r="A20" s="128" t="s">
        <v>313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59"/>
    </row>
    <row r="21" spans="1:11">
      <c r="A21" s="128" t="s">
        <v>314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59"/>
    </row>
    <row r="22" spans="1:11">
      <c r="A22" s="128" t="s">
        <v>315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9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4"/>
    </row>
    <row r="24" spans="1:11">
      <c r="A24" s="101" t="s">
        <v>124</v>
      </c>
      <c r="B24" s="103"/>
      <c r="C24" s="116" t="s">
        <v>65</v>
      </c>
      <c r="D24" s="116" t="s">
        <v>66</v>
      </c>
      <c r="E24" s="100"/>
      <c r="F24" s="100"/>
      <c r="G24" s="100"/>
      <c r="H24" s="100"/>
      <c r="I24" s="100"/>
      <c r="J24" s="100"/>
      <c r="K24" s="155"/>
    </row>
    <row r="25" ht="15" spans="1:11">
      <c r="A25" s="131" t="s">
        <v>292</v>
      </c>
      <c r="B25" s="132" t="s">
        <v>279</v>
      </c>
      <c r="C25" s="132"/>
      <c r="D25" s="132"/>
      <c r="E25" s="132"/>
      <c r="F25" s="132"/>
      <c r="G25" s="132"/>
      <c r="H25" s="132"/>
      <c r="I25" s="132"/>
      <c r="J25" s="132"/>
      <c r="K25" s="165"/>
    </row>
    <row r="26" ht="1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293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8"/>
    </row>
    <row r="28" spans="1:11">
      <c r="A28" s="135" t="s">
        <v>316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66"/>
    </row>
    <row r="29" spans="1:11">
      <c r="A29" s="135" t="s">
        <v>317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66"/>
    </row>
    <row r="30" spans="1:11">
      <c r="A30" s="135" t="s">
        <v>318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66"/>
    </row>
    <row r="31" spans="1:1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67"/>
    </row>
    <row r="32" spans="1:11">
      <c r="A32" s="137"/>
      <c r="B32" s="138"/>
      <c r="C32" s="138"/>
      <c r="D32" s="138"/>
      <c r="E32" s="138"/>
      <c r="F32" s="138"/>
      <c r="G32" s="138"/>
      <c r="H32" s="138"/>
      <c r="I32" s="138"/>
      <c r="J32" s="138"/>
      <c r="K32" s="167"/>
    </row>
    <row r="33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7"/>
    </row>
    <row r="34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spans="1:11">
      <c r="A35" s="141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15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9"/>
    </row>
    <row r="37" spans="1:11">
      <c r="A37" s="144" t="s">
        <v>296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70"/>
    </row>
    <row r="38" spans="1:11">
      <c r="A38" s="101" t="s">
        <v>297</v>
      </c>
      <c r="B38" s="103"/>
      <c r="C38" s="103"/>
      <c r="D38" s="100" t="s">
        <v>298</v>
      </c>
      <c r="E38" s="100"/>
      <c r="F38" s="146" t="s">
        <v>299</v>
      </c>
      <c r="G38" s="147"/>
      <c r="H38" s="103" t="s">
        <v>300</v>
      </c>
      <c r="I38" s="103"/>
      <c r="J38" s="103" t="s">
        <v>301</v>
      </c>
      <c r="K38" s="162"/>
    </row>
    <row r="39" spans="1:11">
      <c r="A39" s="101" t="s">
        <v>199</v>
      </c>
      <c r="B39" s="148" t="s">
        <v>319</v>
      </c>
      <c r="C39" s="148"/>
      <c r="D39" s="148"/>
      <c r="E39" s="148"/>
      <c r="F39" s="148"/>
      <c r="G39" s="148"/>
      <c r="H39" s="148"/>
      <c r="I39" s="148"/>
      <c r="J39" s="148"/>
      <c r="K39" s="171"/>
    </row>
    <row r="40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62"/>
    </row>
    <row r="4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62"/>
    </row>
    <row r="42" ht="15" spans="1:11">
      <c r="A42" s="104" t="s">
        <v>140</v>
      </c>
      <c r="B42" s="149" t="s">
        <v>303</v>
      </c>
      <c r="C42" s="149"/>
      <c r="D42" s="106" t="s">
        <v>304</v>
      </c>
      <c r="E42" s="150" t="s">
        <v>320</v>
      </c>
      <c r="F42" s="106" t="s">
        <v>144</v>
      </c>
      <c r="G42" s="151">
        <v>45724</v>
      </c>
      <c r="H42" s="152" t="s">
        <v>145</v>
      </c>
      <c r="I42" s="152"/>
      <c r="J42" s="149" t="s">
        <v>320</v>
      </c>
      <c r="K42" s="17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9"/>
  <sheetViews>
    <sheetView zoomScale="80" zoomScaleNormal="80" workbookViewId="0">
      <selection activeCell="J25" sqref="J25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3" width="18.5" style="63" customWidth="1"/>
    <col min="14" max="14" width="17.3416666666667" style="63" customWidth="1"/>
    <col min="15" max="16384" width="9" style="63"/>
  </cols>
  <sheetData>
    <row r="1" s="63" customFormat="1" ht="19.5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150</v>
      </c>
      <c r="C2" s="68"/>
      <c r="D2" s="69" t="s">
        <v>67</v>
      </c>
      <c r="E2" s="68" t="s">
        <v>151</v>
      </c>
      <c r="F2" s="68"/>
      <c r="G2" s="68"/>
      <c r="H2" s="68"/>
      <c r="I2" s="79"/>
      <c r="J2" s="80" t="s">
        <v>57</v>
      </c>
      <c r="K2" s="68" t="s">
        <v>57</v>
      </c>
      <c r="L2" s="68"/>
      <c r="M2" s="68"/>
      <c r="N2" s="68"/>
    </row>
    <row r="3" s="63" customFormat="1" ht="19.5" customHeight="1" spans="1:14">
      <c r="A3" s="70" t="s">
        <v>152</v>
      </c>
      <c r="B3" s="71" t="s">
        <v>153</v>
      </c>
      <c r="C3" s="71"/>
      <c r="D3" s="71"/>
      <c r="E3" s="71"/>
      <c r="F3" s="71"/>
      <c r="G3" s="71"/>
      <c r="H3" s="71"/>
      <c r="I3" s="79"/>
      <c r="J3" s="70" t="s">
        <v>154</v>
      </c>
      <c r="K3" s="70"/>
      <c r="L3" s="70"/>
      <c r="M3" s="70"/>
      <c r="N3" s="70"/>
    </row>
    <row r="4" s="63" customFormat="1" ht="19.5" customHeight="1" spans="1:14">
      <c r="A4" s="70"/>
      <c r="B4" s="72" t="s">
        <v>155</v>
      </c>
      <c r="C4" s="72" t="s">
        <v>156</v>
      </c>
      <c r="D4" s="72" t="s">
        <v>157</v>
      </c>
      <c r="E4" s="72" t="s">
        <v>158</v>
      </c>
      <c r="F4" s="72" t="s">
        <v>159</v>
      </c>
      <c r="G4" s="72" t="s">
        <v>160</v>
      </c>
      <c r="H4" s="72" t="s">
        <v>161</v>
      </c>
      <c r="I4" s="79"/>
      <c r="J4" s="81" t="s">
        <v>229</v>
      </c>
      <c r="K4" s="81" t="s">
        <v>229</v>
      </c>
      <c r="L4" s="81" t="s">
        <v>228</v>
      </c>
      <c r="M4" s="81" t="s">
        <v>228</v>
      </c>
      <c r="N4" s="81" t="s">
        <v>228</v>
      </c>
    </row>
    <row r="5" s="63" customFormat="1" ht="19.5" customHeight="1" spans="1:14">
      <c r="A5" s="70"/>
      <c r="B5" s="72" t="s">
        <v>164</v>
      </c>
      <c r="C5" s="72" t="s">
        <v>165</v>
      </c>
      <c r="D5" s="72" t="s">
        <v>166</v>
      </c>
      <c r="E5" s="73" t="s">
        <v>167</v>
      </c>
      <c r="F5" s="73" t="s">
        <v>168</v>
      </c>
      <c r="G5" s="73" t="s">
        <v>169</v>
      </c>
      <c r="H5" s="73" t="s">
        <v>170</v>
      </c>
      <c r="I5" s="79"/>
      <c r="J5" s="81" t="s">
        <v>156</v>
      </c>
      <c r="K5" s="81" t="s">
        <v>157</v>
      </c>
      <c r="L5" s="81" t="s">
        <v>158</v>
      </c>
      <c r="M5" s="81" t="s">
        <v>159</v>
      </c>
      <c r="N5" s="81" t="s">
        <v>160</v>
      </c>
    </row>
    <row r="6" s="63" customFormat="1" ht="19.5" customHeight="1" spans="1:14">
      <c r="A6" s="72" t="s">
        <v>171</v>
      </c>
      <c r="B6" s="74">
        <f>C6-2</f>
        <v>52</v>
      </c>
      <c r="C6" s="74">
        <f>D6-2</f>
        <v>54</v>
      </c>
      <c r="D6" s="74">
        <v>56</v>
      </c>
      <c r="E6" s="74">
        <f>D6+2</f>
        <v>58</v>
      </c>
      <c r="F6" s="74">
        <f>E6+2</f>
        <v>60</v>
      </c>
      <c r="G6" s="74">
        <f>F6+1</f>
        <v>61</v>
      </c>
      <c r="H6" s="74">
        <f>G6+1</f>
        <v>62</v>
      </c>
      <c r="I6" s="79"/>
      <c r="J6" s="82" t="s">
        <v>232</v>
      </c>
      <c r="K6" s="82" t="s">
        <v>172</v>
      </c>
      <c r="L6" s="82" t="s">
        <v>232</v>
      </c>
      <c r="M6" s="82" t="s">
        <v>230</v>
      </c>
      <c r="N6" s="82" t="s">
        <v>231</v>
      </c>
    </row>
    <row r="7" s="63" customFormat="1" ht="19.5" customHeight="1" spans="1:14">
      <c r="A7" s="72" t="s">
        <v>175</v>
      </c>
      <c r="B7" s="74">
        <f t="shared" ref="B7:B9" si="0">C7-4</f>
        <v>94</v>
      </c>
      <c r="C7" s="74">
        <f t="shared" ref="C7:C9" si="1">D7-4</f>
        <v>98</v>
      </c>
      <c r="D7" s="74">
        <v>102</v>
      </c>
      <c r="E7" s="74">
        <f t="shared" ref="E7:E9" si="2">D7+4</f>
        <v>106</v>
      </c>
      <c r="F7" s="74">
        <f>E7+4</f>
        <v>110</v>
      </c>
      <c r="G7" s="74">
        <f t="shared" ref="G7:G9" si="3">F7+6</f>
        <v>116</v>
      </c>
      <c r="H7" s="74">
        <f>G7+6</f>
        <v>122</v>
      </c>
      <c r="I7" s="79"/>
      <c r="J7" s="82" t="s">
        <v>233</v>
      </c>
      <c r="K7" s="82" t="s">
        <v>176</v>
      </c>
      <c r="L7" s="82" t="s">
        <v>321</v>
      </c>
      <c r="M7" s="82" t="s">
        <v>179</v>
      </c>
      <c r="N7" s="82" t="s">
        <v>179</v>
      </c>
    </row>
    <row r="8" s="63" customFormat="1" ht="19.5" customHeight="1" spans="1:14">
      <c r="A8" s="72" t="s">
        <v>178</v>
      </c>
      <c r="B8" s="75">
        <f t="shared" si="0"/>
        <v>92</v>
      </c>
      <c r="C8" s="75">
        <f t="shared" si="1"/>
        <v>96</v>
      </c>
      <c r="D8" s="75">
        <v>100</v>
      </c>
      <c r="E8" s="75">
        <f t="shared" si="2"/>
        <v>104</v>
      </c>
      <c r="F8" s="75">
        <f>E8+5</f>
        <v>109</v>
      </c>
      <c r="G8" s="75">
        <f t="shared" si="3"/>
        <v>115</v>
      </c>
      <c r="H8" s="75">
        <f>G8+7</f>
        <v>122</v>
      </c>
      <c r="I8" s="79"/>
      <c r="J8" s="82" t="s">
        <v>236</v>
      </c>
      <c r="K8" s="82" t="s">
        <v>176</v>
      </c>
      <c r="L8" s="82" t="s">
        <v>179</v>
      </c>
      <c r="M8" s="82" t="s">
        <v>234</v>
      </c>
      <c r="N8" s="82" t="s">
        <v>234</v>
      </c>
    </row>
    <row r="9" s="63" customFormat="1" ht="19.5" customHeight="1" spans="1:14">
      <c r="A9" s="72" t="s">
        <v>180</v>
      </c>
      <c r="B9" s="74">
        <f t="shared" si="0"/>
        <v>90</v>
      </c>
      <c r="C9" s="74">
        <f t="shared" si="1"/>
        <v>94</v>
      </c>
      <c r="D9" s="74">
        <v>98</v>
      </c>
      <c r="E9" s="74">
        <f t="shared" si="2"/>
        <v>102</v>
      </c>
      <c r="F9" s="74">
        <f>E9+5</f>
        <v>107</v>
      </c>
      <c r="G9" s="74">
        <f t="shared" si="3"/>
        <v>113</v>
      </c>
      <c r="H9" s="74">
        <f>G9+6</f>
        <v>119</v>
      </c>
      <c r="I9" s="79"/>
      <c r="J9" s="82" t="s">
        <v>237</v>
      </c>
      <c r="K9" s="82" t="s">
        <v>236</v>
      </c>
      <c r="L9" s="82" t="s">
        <v>237</v>
      </c>
      <c r="M9" s="82" t="s">
        <v>181</v>
      </c>
      <c r="N9" s="82" t="s">
        <v>236</v>
      </c>
    </row>
    <row r="10" s="63" customFormat="1" ht="19.5" customHeight="1" spans="1:14">
      <c r="A10" s="72" t="s">
        <v>183</v>
      </c>
      <c r="B10" s="74">
        <f>C10-1</f>
        <v>46</v>
      </c>
      <c r="C10" s="74">
        <f>D10-1</f>
        <v>47</v>
      </c>
      <c r="D10" s="74">
        <v>48</v>
      </c>
      <c r="E10" s="74">
        <f>D10+1</f>
        <v>49</v>
      </c>
      <c r="F10" s="74">
        <f>E10+1</f>
        <v>50</v>
      </c>
      <c r="G10" s="74">
        <f>F10+1.2</f>
        <v>51.2</v>
      </c>
      <c r="H10" s="74">
        <f>G10+1.2</f>
        <v>52.4</v>
      </c>
      <c r="I10" s="79"/>
      <c r="J10" s="82" t="s">
        <v>239</v>
      </c>
      <c r="K10" s="82" t="s">
        <v>184</v>
      </c>
      <c r="L10" s="82" t="s">
        <v>184</v>
      </c>
      <c r="M10" s="82" t="s">
        <v>238</v>
      </c>
      <c r="N10" s="82" t="s">
        <v>184</v>
      </c>
    </row>
    <row r="11" s="63" customFormat="1" ht="19.5" customHeight="1" spans="1:14">
      <c r="A11" s="72" t="s">
        <v>185</v>
      </c>
      <c r="B11" s="74">
        <f>C11-0.5</f>
        <v>18</v>
      </c>
      <c r="C11" s="74">
        <f>D11-0.5</f>
        <v>18.5</v>
      </c>
      <c r="D11" s="74">
        <v>19</v>
      </c>
      <c r="E11" s="74">
        <f t="shared" ref="E11:H11" si="4">D11+0.5</f>
        <v>19.5</v>
      </c>
      <c r="F11" s="74">
        <f t="shared" si="4"/>
        <v>20</v>
      </c>
      <c r="G11" s="74">
        <f t="shared" si="4"/>
        <v>20.5</v>
      </c>
      <c r="H11" s="74">
        <f t="shared" si="4"/>
        <v>21</v>
      </c>
      <c r="I11" s="79"/>
      <c r="J11" s="83" t="s">
        <v>184</v>
      </c>
      <c r="K11" s="83" t="s">
        <v>186</v>
      </c>
      <c r="L11" s="83" t="s">
        <v>186</v>
      </c>
      <c r="M11" s="83" t="s">
        <v>184</v>
      </c>
      <c r="N11" s="83" t="s">
        <v>241</v>
      </c>
    </row>
    <row r="12" s="63" customFormat="1" ht="19.5" customHeight="1" spans="1:14">
      <c r="A12" s="72" t="s">
        <v>187</v>
      </c>
      <c r="B12" s="74">
        <f>C12-0.7</f>
        <v>16.6</v>
      </c>
      <c r="C12" s="74">
        <f>D12-0.7</f>
        <v>17.3</v>
      </c>
      <c r="D12" s="74">
        <v>18</v>
      </c>
      <c r="E12" s="74">
        <f>D12+0.7</f>
        <v>18.7</v>
      </c>
      <c r="F12" s="74">
        <f>E12+0.7</f>
        <v>19.4</v>
      </c>
      <c r="G12" s="74">
        <f>F12+0.95</f>
        <v>20.35</v>
      </c>
      <c r="H12" s="74">
        <f>G12+0.95</f>
        <v>21.3</v>
      </c>
      <c r="I12" s="79"/>
      <c r="J12" s="83" t="s">
        <v>184</v>
      </c>
      <c r="K12" s="83" t="s">
        <v>190</v>
      </c>
      <c r="L12" s="82" t="s">
        <v>186</v>
      </c>
      <c r="M12" s="83" t="s">
        <v>184</v>
      </c>
      <c r="N12" s="83" t="s">
        <v>190</v>
      </c>
    </row>
    <row r="13" s="63" customFormat="1" ht="19.5" customHeight="1" spans="1:14">
      <c r="A13" s="72" t="s">
        <v>191</v>
      </c>
      <c r="B13" s="74">
        <f>C13-0.7</f>
        <v>14.6</v>
      </c>
      <c r="C13" s="74">
        <f>D13-0.7</f>
        <v>15.3</v>
      </c>
      <c r="D13" s="74">
        <v>16</v>
      </c>
      <c r="E13" s="74">
        <f>D13+0.7</f>
        <v>16.7</v>
      </c>
      <c r="F13" s="74">
        <f>E13+0.7</f>
        <v>17.4</v>
      </c>
      <c r="G13" s="74">
        <f>F13+0.95</f>
        <v>18.35</v>
      </c>
      <c r="H13" s="74">
        <f>G13+0.95</f>
        <v>19.3</v>
      </c>
      <c r="I13" s="79"/>
      <c r="J13" s="83" t="s">
        <v>239</v>
      </c>
      <c r="K13" s="83" t="s">
        <v>184</v>
      </c>
      <c r="L13" s="82" t="s">
        <v>244</v>
      </c>
      <c r="M13" s="83" t="s">
        <v>239</v>
      </c>
      <c r="N13" s="83" t="s">
        <v>243</v>
      </c>
    </row>
    <row r="14" s="63" customFormat="1" ht="19.5" customHeight="1" spans="1:14">
      <c r="A14" s="72" t="s">
        <v>194</v>
      </c>
      <c r="B14" s="76">
        <f>C14-0.4</f>
        <v>20.2</v>
      </c>
      <c r="C14" s="76">
        <f>D14-0.4</f>
        <v>20.6</v>
      </c>
      <c r="D14" s="76">
        <v>21</v>
      </c>
      <c r="E14" s="76">
        <f>D14+0.4</f>
        <v>21.4</v>
      </c>
      <c r="F14" s="76">
        <f>E14+0.4</f>
        <v>21.8</v>
      </c>
      <c r="G14" s="76">
        <f>F14+0.6</f>
        <v>22.4</v>
      </c>
      <c r="H14" s="76">
        <f>G14+0.6</f>
        <v>23</v>
      </c>
      <c r="I14" s="79"/>
      <c r="J14" s="83" t="s">
        <v>322</v>
      </c>
      <c r="K14" s="83" t="s">
        <v>247</v>
      </c>
      <c r="L14" s="82" t="s">
        <v>243</v>
      </c>
      <c r="M14" s="83" t="s">
        <v>243</v>
      </c>
      <c r="N14" s="83" t="s">
        <v>323</v>
      </c>
    </row>
    <row r="15" s="63" customFormat="1" ht="19.5" customHeight="1" spans="1:14">
      <c r="A15" s="72" t="s">
        <v>197</v>
      </c>
      <c r="B15" s="76">
        <f>C15-0.2</f>
        <v>10.6</v>
      </c>
      <c r="C15" s="76">
        <f>D15-0.2</f>
        <v>10.8</v>
      </c>
      <c r="D15" s="76">
        <v>11</v>
      </c>
      <c r="E15" s="76">
        <f>D15+0.2</f>
        <v>11.2</v>
      </c>
      <c r="F15" s="76">
        <f>E15+0.2</f>
        <v>11.4</v>
      </c>
      <c r="G15" s="76">
        <f>F15+0.25</f>
        <v>11.65</v>
      </c>
      <c r="H15" s="76">
        <f>G15+0.25</f>
        <v>11.9</v>
      </c>
      <c r="I15" s="79"/>
      <c r="J15" s="83" t="s">
        <v>184</v>
      </c>
      <c r="K15" s="83" t="s">
        <v>239</v>
      </c>
      <c r="L15" s="82" t="s">
        <v>184</v>
      </c>
      <c r="M15" s="83" t="s">
        <v>184</v>
      </c>
      <c r="N15" s="83" t="s">
        <v>324</v>
      </c>
    </row>
    <row r="16" s="63" customFormat="1" ht="19.5" customHeight="1" spans="1:14">
      <c r="A16" s="72" t="s">
        <v>198</v>
      </c>
      <c r="B16" s="76">
        <f>C16</f>
        <v>2</v>
      </c>
      <c r="C16" s="76">
        <f>D16</f>
        <v>2</v>
      </c>
      <c r="D16" s="76">
        <v>2</v>
      </c>
      <c r="E16" s="76">
        <f t="shared" ref="E16:H16" si="5">D16</f>
        <v>2</v>
      </c>
      <c r="F16" s="76">
        <f t="shared" si="5"/>
        <v>2</v>
      </c>
      <c r="G16" s="76">
        <f t="shared" si="5"/>
        <v>2</v>
      </c>
      <c r="H16" s="76">
        <f t="shared" si="5"/>
        <v>2</v>
      </c>
      <c r="I16" s="79"/>
      <c r="J16" s="82" t="s">
        <v>184</v>
      </c>
      <c r="K16" s="82" t="s">
        <v>184</v>
      </c>
      <c r="L16" s="82" t="s">
        <v>184</v>
      </c>
      <c r="M16" s="82" t="s">
        <v>184</v>
      </c>
      <c r="N16" s="82" t="s">
        <v>184</v>
      </c>
    </row>
    <row r="17" s="63" customFormat="1" ht="14.25" spans="1:14">
      <c r="A17" s="77" t="s">
        <v>199</v>
      </c>
      <c r="D17" s="78"/>
      <c r="E17" s="78"/>
      <c r="F17" s="78"/>
      <c r="G17" s="78"/>
      <c r="H17" s="78"/>
      <c r="I17" s="78"/>
      <c r="J17" s="84"/>
      <c r="K17" s="84"/>
      <c r="L17" s="78"/>
      <c r="M17" s="78"/>
      <c r="N17" s="78"/>
    </row>
    <row r="18" s="63" customFormat="1" ht="14.25" spans="1:14">
      <c r="A18" s="63" t="s">
        <v>200</v>
      </c>
      <c r="D18" s="78"/>
      <c r="E18" s="78"/>
      <c r="F18" s="78"/>
      <c r="G18" s="78"/>
      <c r="H18" s="78"/>
      <c r="I18" s="78"/>
      <c r="J18" s="84"/>
      <c r="K18" s="84"/>
      <c r="L18" s="78"/>
      <c r="M18" s="78"/>
      <c r="N18" s="78"/>
    </row>
    <row r="19" s="63" customFormat="1" ht="14.25" spans="1:14">
      <c r="A19" s="78"/>
      <c r="B19" s="78"/>
      <c r="C19" s="78"/>
      <c r="D19" s="78"/>
      <c r="E19" s="78"/>
      <c r="F19" s="78"/>
      <c r="G19" s="78"/>
      <c r="H19" s="78"/>
      <c r="I19" s="78"/>
      <c r="J19" s="85" t="s">
        <v>325</v>
      </c>
      <c r="K19" s="85"/>
      <c r="L19" s="77" t="s">
        <v>202</v>
      </c>
      <c r="M19" s="77"/>
      <c r="N19" s="77" t="s">
        <v>203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2026-01-24T01:21:03Z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</Properties>
</file>