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<sst xmlns="http://schemas.openxmlformats.org/spreadsheetml/2006/main" count="781" uniqueCount="313">
  <si>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</si>
  <si>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</si>
  <si>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</si>
  <si>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</si>
  <si>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</si>
  <si>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</si>
  <si>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</si>
  <si>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</si>
  <si>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</si>
  <si>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</si>
  <si>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</si>
  <si>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</si>
  <si>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</si>
  <si>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</si>
  <si>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</si>
  <si>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</si>
  <si>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</si>
  <si>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</si>
  <si>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</si>
  <si>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</si>
  <si>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</si>
  <si>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</si>
  <si>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</si>
  <si>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佛山航于达</t>
  </si>
  <si>
    <t>订单基础信息</t>
  </si>
  <si>
    <t>生产•出货进度</t>
  </si>
  <si>
    <t>指示•确认资料</t>
  </si>
  <si>
    <t>款号</t>
  </si>
  <si>
    <t>TAJJCN81830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</si>
  <si>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</si>
  <si>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</si>
  <si>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</si>
  <si>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</si>
  <si>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</si>
  <si>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</si>
  <si>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</si>
  <si>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</si>
  <si>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</si>
  <si>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</si>
  <si>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</si>
  <si>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</si>
  <si>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</si>
  <si>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</si>
  <si>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</si>
  <si>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CGDD25102800001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</si>
  <si>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</si>
  <si>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</si>
  <si>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</si>
  <si>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</si>
  <si>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</si>
  <si>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</si>
  <si>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</si>
  <si>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</si>
  <si>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</si>
  <si>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</si>
  <si>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</si>
  <si>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</si>
  <si>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</si>
  <si>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</si>
  <si>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</si>
  <si>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</si>
  <si>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</si>
  <si>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</si>
  <si>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</si>
  <si>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</si>
  <si>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</si>
  <si>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</si>
  <si>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</si>
  <si>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</si>
  <si>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</si>
  <si>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</si>
  <si>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</si>
  <si>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</si>
  <si>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</si>
  <si>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</si>
  <si>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</si>
  <si>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</si>
  <si>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</si>
  <si>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</si>
  <si>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</si>
  <si>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</si>
  <si>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</si>
  <si>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</si>
  <si>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</si>
  <si>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</si>
  <si>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</si>
  <si>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</si>
  <si>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</si>
  <si>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</si>
  <si>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</si>
  <si>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</si>
  <si>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</si>
  <si>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</si>
  <si>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</si>
  <si>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1、门筒不顺直</t>
  </si>
  <si>
    <t>2、袖笼不圆顺</t>
  </si>
  <si>
    <t>3、线头未清干净。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</si>
  <si>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</si>
  <si>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</si>
  <si>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</si>
  <si>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</si>
  <si>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</si>
  <si>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</si>
  <si>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</si>
  <si>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</si>
  <si>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</si>
  <si>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</si>
  <si>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</si>
  <si>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李子柏</t>
  </si>
  <si>
    <t>查验时间</t>
  </si>
  <si>
    <t>工厂负责人</t>
  </si>
  <si>
    <t>陈涛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</si>
  <si>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</si>
  <si>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</si>
  <si>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</si>
  <si>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</si>
  <si>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</si>
  <si>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</si>
  <si>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</si>
  <si>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</si>
  <si>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</si>
  <si>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</si>
  <si>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</si>
  <si>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</si>
  <si>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</si>
  <si>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</si>
  <si>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</si>
  <si>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</si>
  <si>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</si>
  <si>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+0.3</t>
  </si>
  <si>
    <t>-0.5</t>
  </si>
  <si>
    <t>胸围</t>
  </si>
  <si>
    <t>+1</t>
  </si>
  <si>
    <t>腰围</t>
  </si>
  <si>
    <t>106</t>
  </si>
  <si>
    <t>摆围</t>
  </si>
  <si>
    <t>+1.2</t>
  </si>
  <si>
    <t>肩宽</t>
  </si>
  <si>
    <t>+0</t>
  </si>
  <si>
    <t>袖长</t>
  </si>
  <si>
    <t>袖肥/2</t>
  </si>
  <si>
    <t>袖口围/2</t>
  </si>
  <si>
    <t>下领围</t>
  </si>
  <si>
    <t>门禁长</t>
  </si>
  <si>
    <t>门禁宽</t>
  </si>
  <si>
    <t>袖口扁机宽</t>
  </si>
  <si>
    <t>扁机领长</t>
  </si>
  <si>
    <t>验货时间：</t>
  </si>
  <si>
    <t>跟单QC:李子柏</t>
  </si>
  <si>
    <t>工厂负责人：</t>
  </si>
  <si>
    <t>3.尾期验货按单量，5000件一下的齐色错码各测量3件。</t>
  </si>
  <si>
    <t>TOREAD-QC中期检验报告书</t>
  </si>
  <si>
    <t>中山源莱美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</si>
  <si>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</si>
  <si>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</si>
  <si>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</si>
  <si>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</si>
  <si>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</si>
  <si>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</si>
  <si>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</si>
  <si>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</si>
  <si>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</si>
  <si>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</si>
  <si>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</si>
  <si>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</si>
  <si>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</si>
  <si>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</si>
  <si>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</si>
  <si>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</si>
  <si>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</si>
  <si>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</si>
  <si>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TAJJJCN81830</t>
  </si>
  <si>
    <t>产品名称</t>
  </si>
  <si>
    <t>男式外套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</si>
  <si>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</si>
  <si>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</si>
  <si>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</si>
  <si>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</si>
  <si>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</si>
  <si>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</si>
  <si>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</si>
  <si>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</si>
  <si>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</si>
  <si>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</si>
  <si>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</si>
  <si>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</si>
  <si>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</si>
  <si>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</si>
  <si>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</si>
  <si>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</si>
  <si>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</si>
  <si>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</si>
  <si>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</si>
  <si>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</si>
  <si>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</si>
  <si>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</si>
  <si>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</si>
  <si>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</si>
  <si>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</si>
  <si>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</si>
  <si>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</si>
  <si>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</si>
  <si>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</si>
  <si>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</si>
  <si>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</si>
  <si>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</si>
  <si>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</si>
  <si>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</si>
  <si>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</si>
  <si>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</si>
  <si>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</si>
  <si>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</si>
  <si>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</si>
  <si>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</si>
  <si>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</si>
  <si>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</si>
  <si>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</si>
  <si>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</si>
  <si>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</si>
  <si>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</si>
  <si>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</si>
  <si>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</si>
  <si>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</si>
  <si>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</si>
  <si>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</si>
  <si>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包信俊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</si>
  <si>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</si>
  <si>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</si>
  <si>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</si>
  <si>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</si>
  <si>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</si>
  <si>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</si>
  <si>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</si>
  <si>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</si>
  <si>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</si>
  <si>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</si>
  <si>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</si>
  <si>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</si>
  <si>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</si>
  <si>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</si>
  <si>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</si>
  <si>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</si>
  <si>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</si>
  <si>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</si>
  <si>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</si>
  <si>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T400高弹哑光珠地布</t>
  </si>
  <si>
    <t>源莱美</t>
  </si>
  <si>
    <t>YES</t>
  </si>
  <si>
    <t>制表时间：2025年12月5日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</si>
  <si>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</si>
  <si>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</si>
  <si>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</si>
  <si>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</si>
  <si>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</si>
  <si>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</si>
  <si>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</si>
  <si>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</si>
  <si>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</si>
  <si>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</si>
  <si>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</si>
  <si>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径向：-3.2，纬向：-2.8</t>
  </si>
  <si>
    <t>制表时间：2025年12月9日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</si>
  <si>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</si>
  <si>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</si>
  <si>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</si>
  <si>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</si>
  <si>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</si>
  <si>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</si>
  <si>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</si>
  <si>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</si>
  <si>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</si>
  <si>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</si>
  <si>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</si>
  <si>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</si>
  <si>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</si>
  <si>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</si>
  <si>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</si>
  <si>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</si>
  <si>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</si>
  <si>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</si>
  <si>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</si>
  <si>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</si>
  <si>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</si>
  <si>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</si>
  <si>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</si>
  <si>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</si>
  <si>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</si>
  <si>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</si>
  <si>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</si>
  <si>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</si>
  <si>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</si>
  <si>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</si>
  <si>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</si>
  <si>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</si>
  <si>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</si>
  <si>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</si>
  <si>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</si>
  <si>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</si>
  <si>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</si>
  <si>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</si>
  <si>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</si>
  <si>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左前胸/前片右肩</t>
  </si>
  <si>
    <t>烫标/印花</t>
  </si>
  <si>
    <t>合格</t>
  </si>
  <si>
    <t>后幅后领标</t>
  </si>
  <si>
    <t>烫标</t>
  </si>
  <si>
    <t>制表时间：2025年12月13日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</si>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</sst>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6" borderId="7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78" applyNumberFormat="0" applyAlignment="0" applyProtection="0">
      <alignment vertical="center"/>
    </xf>
    <xf numFmtId="0" fontId="42" fillId="8" borderId="79" applyNumberFormat="0" applyAlignment="0" applyProtection="0">
      <alignment vertical="center"/>
    </xf>
    <xf numFmtId="0" fontId="43" fillId="8" borderId="78" applyNumberFormat="0" applyAlignment="0" applyProtection="0">
      <alignment vertical="center"/>
    </xf>
    <xf numFmtId="0" fontId="44" fillId="9" borderId="80" applyNumberFormat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0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0" fontId="11" fillId="3" borderId="11" xfId="5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horizontal="center" vertical="center"/>
    </xf>
    <xf numFmtId="0" fontId="15" fillId="0" borderId="13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 vertical="center"/>
    </xf>
    <xf numFmtId="49" fontId="3" fillId="0" borderId="4" xfId="54" applyNumberFormat="1" applyFont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5" xfId="50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9" fillId="0" borderId="26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0" fillId="0" borderId="2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9" fillId="0" borderId="27" xfId="49" applyFont="1" applyBorder="1">
      <alignment vertical="center"/>
    </xf>
    <xf numFmtId="0" fontId="12" fillId="0" borderId="28" xfId="49" applyFont="1" applyBorder="1" applyAlignment="1">
      <alignment horizontal="center" vertical="center"/>
    </xf>
    <xf numFmtId="0" fontId="19" fillId="0" borderId="28" xfId="49" applyFont="1" applyBorder="1">
      <alignment vertical="center"/>
    </xf>
    <xf numFmtId="0" fontId="20" fillId="0" borderId="28" xfId="49" applyFont="1" applyBorder="1">
      <alignment vertical="center"/>
    </xf>
    <xf numFmtId="0" fontId="20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20" fillId="0" borderId="24" xfId="49" applyFont="1" applyBorder="1" applyAlignment="1">
      <alignment horizontal="left" vertical="center" wrapText="1"/>
    </xf>
    <xf numFmtId="0" fontId="19" fillId="0" borderId="27" xfId="49" applyFont="1" applyBorder="1" applyAlignment="1">
      <alignment horizontal="left" vertical="center"/>
    </xf>
    <xf numFmtId="0" fontId="17" fillId="0" borderId="28" xfId="49" applyBorder="1" applyAlignment="1">
      <alignment horizontal="center" vertical="center"/>
    </xf>
    <xf numFmtId="0" fontId="17" fillId="0" borderId="29" xfId="49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7" fillId="0" borderId="36" xfId="49" applyBorder="1" applyAlignment="1">
      <alignment horizontal="left" vertical="center"/>
    </xf>
    <xf numFmtId="0" fontId="17" fillId="0" borderId="34" xfId="49" applyBorder="1" applyAlignment="1">
      <alignment horizontal="left" vertical="center"/>
    </xf>
    <xf numFmtId="0" fontId="17" fillId="0" borderId="35" xfId="49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center" vertical="center"/>
    </xf>
    <xf numFmtId="58" fontId="20" fillId="0" borderId="28" xfId="49" applyNumberFormat="1" applyFont="1" applyBorder="1">
      <alignment vertical="center"/>
    </xf>
    <xf numFmtId="0" fontId="19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9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7" fillId="0" borderId="21" xfId="49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4" fillId="0" borderId="26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14" fontId="12" fillId="0" borderId="23" xfId="49" applyNumberFormat="1" applyFont="1" applyBorder="1" applyAlignment="1">
      <alignment horizontal="center" vertical="center"/>
    </xf>
    <xf numFmtId="14" fontId="12" fillId="0" borderId="24" xfId="49" applyNumberFormat="1" applyFont="1" applyBorder="1" applyAlignment="1">
      <alignment horizontal="center" vertical="center"/>
    </xf>
    <xf numFmtId="0" fontId="14" fillId="0" borderId="26" xfId="49" applyFont="1" applyBorder="1">
      <alignment vertical="center"/>
    </xf>
    <xf numFmtId="31" fontId="12" fillId="0" borderId="23" xfId="49" applyNumberFormat="1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2" fillId="0" borderId="29" xfId="49" applyFont="1" applyBorder="1" applyAlignment="1">
      <alignment horizontal="center" vertical="center"/>
    </xf>
    <xf numFmtId="0" fontId="14" fillId="0" borderId="28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2" fillId="0" borderId="25" xfId="49" applyFont="1" applyBorder="1" applyAlignment="1">
      <alignment horizontal="left" vertical="center"/>
    </xf>
    <xf numFmtId="0" fontId="17" fillId="0" borderId="23" xfId="49" applyBorder="1" applyAlignment="1">
      <alignment horizontal="left" vertical="center"/>
    </xf>
    <xf numFmtId="0" fontId="17" fillId="0" borderId="23" xfId="49" applyBorder="1">
      <alignment vertical="center"/>
    </xf>
    <xf numFmtId="0" fontId="14" fillId="0" borderId="23" xfId="49" applyFont="1" applyBorder="1">
      <alignment vertical="center"/>
    </xf>
    <xf numFmtId="0" fontId="14" fillId="0" borderId="29" xfId="49" applyFont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12" fillId="0" borderId="49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2" fillId="0" borderId="49" xfId="49" applyFont="1" applyBorder="1">
      <alignment vertical="center"/>
    </xf>
    <xf numFmtId="58" fontId="17" fillId="0" borderId="49" xfId="49" applyNumberFormat="1" applyBorder="1">
      <alignment vertical="center"/>
    </xf>
    <xf numFmtId="0" fontId="21" fillId="0" borderId="49" xfId="49" applyFont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53" applyNumberFormat="1" applyFont="1" applyFill="1" applyBorder="1" applyAlignment="1">
      <alignment horizontal="center" vertical="center"/>
    </xf>
    <xf numFmtId="49" fontId="16" fillId="3" borderId="4" xfId="54" applyNumberFormat="1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7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7" fillId="0" borderId="2" xfId="49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28" fillId="0" borderId="27" xfId="49" applyFont="1" applyBorder="1" applyAlignment="1">
      <alignment vertical="center"/>
    </xf>
    <xf numFmtId="0" fontId="14" fillId="0" borderId="56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4" fillId="0" borderId="53" xfId="49" applyFont="1" applyBorder="1">
      <alignment vertical="center"/>
    </xf>
    <xf numFmtId="0" fontId="17" fillId="0" borderId="54" xfId="49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7" fillId="0" borderId="54" xfId="49" applyBorder="1">
      <alignment vertical="center"/>
    </xf>
    <xf numFmtId="0" fontId="14" fillId="0" borderId="54" xfId="49" applyFont="1" applyBorder="1">
      <alignment vertical="center"/>
    </xf>
    <xf numFmtId="0" fontId="12" fillId="0" borderId="55" xfId="49" applyFont="1" applyBorder="1" applyAlignment="1">
      <alignment horizontal="left" vertical="center"/>
    </xf>
    <xf numFmtId="0" fontId="14" fillId="0" borderId="53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40" xfId="49" applyFont="1" applyBorder="1" applyAlignment="1">
      <alignment horizontal="left" vertical="center" wrapText="1"/>
    </xf>
    <xf numFmtId="0" fontId="14" fillId="0" borderId="41" xfId="49" applyFont="1" applyBorder="1" applyAlignment="1">
      <alignment horizontal="left" vertical="center" wrapText="1"/>
    </xf>
    <xf numFmtId="0" fontId="14" fillId="0" borderId="53" xfId="49" applyFont="1" applyBorder="1" applyAlignment="1">
      <alignment horizontal="left" vertical="center"/>
    </xf>
    <xf numFmtId="0" fontId="14" fillId="0" borderId="54" xfId="49" applyFont="1" applyBorder="1" applyAlignment="1">
      <alignment horizontal="left" vertical="center"/>
    </xf>
    <xf numFmtId="0" fontId="14" fillId="0" borderId="55" xfId="49" applyFont="1" applyBorder="1" applyAlignment="1">
      <alignment horizontal="left" vertical="center"/>
    </xf>
    <xf numFmtId="0" fontId="29" fillId="0" borderId="58" xfId="49" applyFont="1" applyBorder="1" applyAlignment="1">
      <alignment horizontal="left" vertical="center" wrapText="1"/>
    </xf>
    <xf numFmtId="0" fontId="12" fillId="0" borderId="26" xfId="49" applyFont="1" applyBorder="1" applyAlignment="1">
      <alignment horizontal="center" vertical="center"/>
    </xf>
    <xf numFmtId="9" fontId="12" fillId="0" borderId="23" xfId="49" applyNumberFormat="1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9" fontId="12" fillId="0" borderId="32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20" fontId="12" fillId="0" borderId="60" xfId="49" applyNumberFormat="1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0" fontId="12" fillId="0" borderId="62" xfId="49" applyFont="1" applyBorder="1" applyAlignment="1">
      <alignment horizontal="left" vertical="center"/>
    </xf>
    <xf numFmtId="0" fontId="12" fillId="3" borderId="36" xfId="49" applyFont="1" applyFill="1" applyBorder="1" applyAlignment="1">
      <alignment horizontal="left" vertical="center"/>
    </xf>
    <xf numFmtId="0" fontId="12" fillId="3" borderId="34" xfId="49" applyFont="1" applyFill="1" applyBorder="1" applyAlignment="1">
      <alignment horizontal="left" vertical="center"/>
    </xf>
    <xf numFmtId="0" fontId="12" fillId="3" borderId="35" xfId="49" applyFont="1" applyFill="1" applyBorder="1" applyAlignment="1">
      <alignment horizontal="left" vertical="center"/>
    </xf>
    <xf numFmtId="20" fontId="12" fillId="0" borderId="36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30" fillId="0" borderId="49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2" fillId="0" borderId="63" xfId="49" applyFont="1" applyBorder="1">
      <alignment vertical="center"/>
    </xf>
    <xf numFmtId="0" fontId="21" fillId="0" borderId="63" xfId="49" applyFont="1" applyBorder="1">
      <alignment vertical="center"/>
    </xf>
    <xf numFmtId="58" fontId="17" fillId="0" borderId="21" xfId="49" applyNumberForma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64" xfId="49" applyFont="1" applyBorder="1" applyAlignment="1">
      <alignment horizontal="center" vertical="center"/>
    </xf>
    <xf numFmtId="0" fontId="12" fillId="0" borderId="63" xfId="49" applyFont="1" applyBorder="1" applyAlignment="1">
      <alignment horizontal="center" vertical="center"/>
    </xf>
    <xf numFmtId="0" fontId="12" fillId="0" borderId="65" xfId="49" applyFont="1" applyBorder="1" applyAlignment="1">
      <alignment horizontal="center" vertical="center"/>
    </xf>
    <xf numFmtId="0" fontId="12" fillId="0" borderId="66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65" xfId="49" applyFont="1" applyBorder="1" applyAlignment="1">
      <alignment horizontal="left" vertical="center"/>
    </xf>
    <xf numFmtId="0" fontId="17" fillId="0" borderId="63" xfId="49" applyBorder="1">
      <alignment vertical="center"/>
    </xf>
    <xf numFmtId="0" fontId="31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2" fillId="0" borderId="1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4" borderId="2" xfId="0" applyFont="1" applyFill="1" applyBorder="1"/>
    <xf numFmtId="0" fontId="32" fillId="0" borderId="71" xfId="0" applyFont="1" applyBorder="1"/>
    <xf numFmtId="0" fontId="0" fillId="0" borderId="14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68500" y="22002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291450" y="108585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14900" y="21367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81100" y="22002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24800" y="21367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68500" y="2009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53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291450" y="108585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09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10</xdr:row>
          <xdr:rowOff>180975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14900" y="1993900"/>
              <a:ext cx="40005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81100" y="2009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09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12100" y="1924050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2500" y="2200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00150" y="299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00150" y="3184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74850" y="317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8755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0200" y="3171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813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149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1490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43850" y="31718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813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43850" y="298132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1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09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28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0600" y="812800"/>
              <a:ext cx="393700" cy="25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41350"/>
              <a:ext cx="387350" cy="120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107950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12100" y="603250"/>
              <a:ext cx="393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24800" y="800100"/>
              <a:ext cx="40005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43850" y="10287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43850" y="12192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43850" y="1409700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6850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8110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390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14900" y="2390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0450" y="2390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00150" y="9880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00150" y="100584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87550" y="1005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87550" y="98679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0584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78300" y="986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95850" y="100584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95850" y="9867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0584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43850" y="10058400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2500" y="986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43850" y="9867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0450" y="10058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0450" y="9867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79750" y="10058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79750" y="9867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24800" y="2346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3907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0450" y="2200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0450" y="2009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0450" y="10058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87550" y="69151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98750" y="6915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266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72167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55725"/>
              <a:ext cx="387350" cy="434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21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2294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64795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146300"/>
              <a:ext cx="64135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336800"/>
              <a:ext cx="6413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546350"/>
              <a:ext cx="64135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336800"/>
              <a:ext cx="35560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647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489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954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7081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98650"/>
              <a:ext cx="5905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504950"/>
              <a:ext cx="768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50495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504950"/>
              <a:ext cx="3365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546600"/>
              <a:ext cx="4000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2669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4574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1176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336800"/>
              <a:ext cx="501650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56100"/>
              <a:ext cx="1016000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419350"/>
              <a:ext cx="774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641600"/>
              <a:ext cx="6286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606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4320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504950"/>
              <a:ext cx="908050" cy="2222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.15" customHeight="1" spans="2:9">
      <c r="B2" s="352" t="s">
        <v>0</v>
      </c>
      <c r="C2" s="353"/>
      <c r="D2" s="353"/>
      <c r="E2" s="353"/>
      <c r="F2" s="353"/>
      <c r="G2" s="353"/>
      <c r="H2" s="353"/>
      <c r="I2" s="354"/>
    </row>
    <row r="3" ht="28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1"/>
    </row>
    <row r="4" ht="28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2" t="s">
        <v>6</v>
      </c>
      <c r="G4" s="362" t="s">
        <v>7</v>
      </c>
      <c r="H4" s="356" t="s">
        <v>6</v>
      </c>
      <c r="I4" s="363" t="s">
        <v>7</v>
      </c>
    </row>
    <row r="5" ht="28" customHeight="1" spans="2:9">
      <c r="B5" s="364" t="s">
        <v>8</v>
      </c>
      <c r="C5" s="12">
        <v>13</v>
      </c>
      <c r="D5" s="12">
        <v>0</v>
      </c>
      <c r="E5" s="12">
        <v>1</v>
      </c>
      <c r="F5" s="365">
        <v>0</v>
      </c>
      <c r="G5" s="365">
        <v>1</v>
      </c>
      <c r="H5" s="12">
        <v>1</v>
      </c>
      <c r="I5" s="366">
        <v>2</v>
      </c>
    </row>
    <row r="6" ht="28" customHeight="1" spans="2:9">
      <c r="B6" s="364" t="s">
        <v>9</v>
      </c>
      <c r="C6" s="12">
        <v>20</v>
      </c>
      <c r="D6" s="12">
        <v>0</v>
      </c>
      <c r="E6" s="12">
        <v>1</v>
      </c>
      <c r="F6" s="365">
        <v>1</v>
      </c>
      <c r="G6" s="365">
        <v>2</v>
      </c>
      <c r="H6" s="12">
        <v>2</v>
      </c>
      <c r="I6" s="366">
        <v>3</v>
      </c>
    </row>
    <row r="7" ht="28" customHeight="1" spans="2:9">
      <c r="B7" s="364" t="s">
        <v>10</v>
      </c>
      <c r="C7" s="12">
        <v>32</v>
      </c>
      <c r="D7" s="12">
        <v>0</v>
      </c>
      <c r="E7" s="12">
        <v>1</v>
      </c>
      <c r="F7" s="365">
        <v>2</v>
      </c>
      <c r="G7" s="365">
        <v>3</v>
      </c>
      <c r="H7" s="12">
        <v>3</v>
      </c>
      <c r="I7" s="366">
        <v>4</v>
      </c>
    </row>
    <row r="8" ht="28" customHeight="1" spans="2:9">
      <c r="B8" s="364" t="s">
        <v>11</v>
      </c>
      <c r="C8" s="12">
        <v>50</v>
      </c>
      <c r="D8" s="12">
        <v>1</v>
      </c>
      <c r="E8" s="12">
        <v>2</v>
      </c>
      <c r="F8" s="365">
        <v>3</v>
      </c>
      <c r="G8" s="365">
        <v>4</v>
      </c>
      <c r="H8" s="12">
        <v>5</v>
      </c>
      <c r="I8" s="366">
        <v>6</v>
      </c>
    </row>
    <row r="9" ht="28" customHeight="1" spans="2:9">
      <c r="B9" s="364" t="s">
        <v>12</v>
      </c>
      <c r="C9" s="12">
        <v>80</v>
      </c>
      <c r="D9" s="12">
        <v>2</v>
      </c>
      <c r="E9" s="12">
        <v>3</v>
      </c>
      <c r="F9" s="365">
        <v>5</v>
      </c>
      <c r="G9" s="365">
        <v>6</v>
      </c>
      <c r="H9" s="12">
        <v>7</v>
      </c>
      <c r="I9" s="366">
        <v>8</v>
      </c>
    </row>
    <row r="10" ht="28" customHeight="1" spans="2:9">
      <c r="B10" s="364" t="s">
        <v>13</v>
      </c>
      <c r="C10" s="12">
        <v>125</v>
      </c>
      <c r="D10" s="12">
        <v>3</v>
      </c>
      <c r="E10" s="12">
        <v>4</v>
      </c>
      <c r="F10" s="365">
        <v>7</v>
      </c>
      <c r="G10" s="365">
        <v>8</v>
      </c>
      <c r="H10" s="12">
        <v>10</v>
      </c>
      <c r="I10" s="366">
        <v>11</v>
      </c>
    </row>
    <row r="11" ht="28" customHeight="1" spans="2:9">
      <c r="B11" s="364" t="s">
        <v>14</v>
      </c>
      <c r="C11" s="12">
        <v>200</v>
      </c>
      <c r="D11" s="12">
        <v>5</v>
      </c>
      <c r="E11" s="12">
        <v>6</v>
      </c>
      <c r="F11" s="365">
        <v>10</v>
      </c>
      <c r="G11" s="365">
        <v>11</v>
      </c>
      <c r="H11" s="12">
        <v>14</v>
      </c>
      <c r="I11" s="366">
        <v>15</v>
      </c>
    </row>
    <row r="12" ht="28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0">
        <v>22</v>
      </c>
    </row>
    <row r="14" spans="2:9">
      <c r="B14" s="371" t="s">
        <v>16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PageLayoutView="125" workbookViewId="0">
      <selection activeCell="C4" sqref="C4"/>
    </sheetView>
  </sheetViews>
  <sheetFormatPr defaultColWidth="9" defaultRowHeight="15"/>
  <cols>
    <col min="1" max="2" width="7" customWidth="1"/>
    <col min="3" max="3" width="15.8333333333333" customWidth="1"/>
    <col min="4" max="4" width="18.25" customWidth="1"/>
    <col min="5" max="5" width="12.0833333333333" customWidth="1"/>
    <col min="6" max="6" width="14.3333333333333" customWidth="1"/>
    <col min="7" max="10" width="10" customWidth="1"/>
    <col min="11" max="11" width="14.5833333333333" customWidth="1"/>
    <col min="12" max="13" width="10.5833333333333" customWidth="1"/>
  </cols>
  <sheetData>
    <row r="1" ht="27.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229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253</v>
      </c>
      <c r="H2" s="4"/>
      <c r="I2" s="4" t="s">
        <v>254</v>
      </c>
      <c r="J2" s="4"/>
      <c r="K2" s="6" t="s">
        <v>255</v>
      </c>
      <c r="L2" s="46" t="s">
        <v>256</v>
      </c>
      <c r="M2" s="7" t="s">
        <v>257</v>
      </c>
    </row>
    <row r="3" s="1" customFormat="1" ht="16.5" spans="1:13">
      <c r="A3" s="4"/>
      <c r="B3" s="8"/>
      <c r="C3" s="8"/>
      <c r="D3" s="8"/>
      <c r="E3" s="8"/>
      <c r="F3" s="8"/>
      <c r="G3" s="4" t="s">
        <v>258</v>
      </c>
      <c r="H3" s="4" t="s">
        <v>259</v>
      </c>
      <c r="I3" s="4" t="s">
        <v>258</v>
      </c>
      <c r="J3" s="4" t="s">
        <v>259</v>
      </c>
      <c r="K3" s="9"/>
      <c r="L3" s="47"/>
      <c r="M3" s="10"/>
    </row>
    <row r="4" spans="1:13">
      <c r="A4" s="21">
        <v>1</v>
      </c>
      <c r="B4" s="22" t="s">
        <v>246</v>
      </c>
      <c r="C4" s="21">
        <v>251116061</v>
      </c>
      <c r="D4" s="23" t="s">
        <v>245</v>
      </c>
      <c r="E4" s="21" t="s">
        <v>85</v>
      </c>
      <c r="F4" s="24" t="s">
        <v>28</v>
      </c>
      <c r="G4" s="21">
        <v>1.2</v>
      </c>
      <c r="H4" s="21">
        <v>1.2</v>
      </c>
      <c r="I4" s="21">
        <v>2</v>
      </c>
      <c r="J4" s="21">
        <v>1.6</v>
      </c>
      <c r="K4" s="21" t="s">
        <v>260</v>
      </c>
      <c r="L4" s="13" t="s">
        <v>247</v>
      </c>
      <c r="M4" s="13" t="s">
        <v>247</v>
      </c>
    </row>
    <row r="5" spans="1:1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17.5" spans="1:13">
      <c r="A9" s="14" t="s">
        <v>261</v>
      </c>
      <c r="B9" s="15"/>
      <c r="C9" s="15"/>
      <c r="D9" s="15"/>
      <c r="E9" s="16"/>
      <c r="F9" s="17"/>
      <c r="G9" s="29"/>
      <c r="H9" s="14" t="s">
        <v>262</v>
      </c>
      <c r="I9" s="15"/>
      <c r="J9" s="15"/>
      <c r="K9" s="16"/>
      <c r="L9" s="48"/>
      <c r="M9" s="18"/>
    </row>
    <row r="10" ht="112.5" customHeight="1" spans="1:13">
      <c r="A10" s="49" t="s">
        <v>263</v>
      </c>
      <c r="B10" s="4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t="s">
        <v>264</v>
      </c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M1:M3 M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266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35" t="s">
        <v>267</v>
      </c>
      <c r="H2" s="36"/>
      <c r="I2" s="37"/>
      <c r="J2" s="35" t="s">
        <v>268</v>
      </c>
      <c r="K2" s="36"/>
      <c r="L2" s="37"/>
      <c r="M2" s="35" t="s">
        <v>269</v>
      </c>
      <c r="N2" s="36"/>
      <c r="O2" s="37"/>
      <c r="P2" s="35" t="s">
        <v>270</v>
      </c>
      <c r="Q2" s="36"/>
      <c r="R2" s="37"/>
      <c r="S2" s="36" t="s">
        <v>271</v>
      </c>
      <c r="T2" s="36"/>
      <c r="U2" s="37"/>
      <c r="V2" s="31" t="s">
        <v>272</v>
      </c>
      <c r="W2" s="31" t="s">
        <v>243</v>
      </c>
    </row>
    <row r="3" s="1" customFormat="1" ht="16.5" spans="1:23">
      <c r="A3" s="8"/>
      <c r="B3" s="38"/>
      <c r="C3" s="38"/>
      <c r="D3" s="38"/>
      <c r="E3" s="38"/>
      <c r="F3" s="38"/>
      <c r="G3" s="4" t="s">
        <v>273</v>
      </c>
      <c r="H3" s="4" t="s">
        <v>33</v>
      </c>
      <c r="I3" s="4" t="s">
        <v>234</v>
      </c>
      <c r="J3" s="4" t="s">
        <v>273</v>
      </c>
      <c r="K3" s="4" t="s">
        <v>33</v>
      </c>
      <c r="L3" s="4" t="s">
        <v>234</v>
      </c>
      <c r="M3" s="4" t="s">
        <v>273</v>
      </c>
      <c r="N3" s="4" t="s">
        <v>33</v>
      </c>
      <c r="O3" s="4" t="s">
        <v>234</v>
      </c>
      <c r="P3" s="4" t="s">
        <v>273</v>
      </c>
      <c r="Q3" s="4" t="s">
        <v>33</v>
      </c>
      <c r="R3" s="4" t="s">
        <v>234</v>
      </c>
      <c r="S3" s="4" t="s">
        <v>273</v>
      </c>
      <c r="T3" s="4" t="s">
        <v>33</v>
      </c>
      <c r="U3" s="4" t="s">
        <v>234</v>
      </c>
      <c r="V3" s="39"/>
      <c r="W3" s="39"/>
    </row>
    <row r="4" spans="1:23">
      <c r="A4" s="40" t="s">
        <v>274</v>
      </c>
      <c r="B4" s="41"/>
      <c r="C4" s="41"/>
      <c r="D4" s="41"/>
      <c r="E4" s="41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42"/>
      <c r="B5" s="43"/>
      <c r="C5" s="43"/>
      <c r="D5" s="43"/>
      <c r="E5" s="43"/>
      <c r="F5" s="43"/>
      <c r="G5" s="35" t="s">
        <v>275</v>
      </c>
      <c r="H5" s="36"/>
      <c r="I5" s="37"/>
      <c r="J5" s="35" t="s">
        <v>276</v>
      </c>
      <c r="K5" s="36"/>
      <c r="L5" s="37"/>
      <c r="M5" s="35" t="s">
        <v>277</v>
      </c>
      <c r="N5" s="36"/>
      <c r="O5" s="37"/>
      <c r="P5" s="35" t="s">
        <v>278</v>
      </c>
      <c r="Q5" s="36"/>
      <c r="R5" s="37"/>
      <c r="S5" s="36" t="s">
        <v>279</v>
      </c>
      <c r="T5" s="36"/>
      <c r="U5" s="37"/>
      <c r="V5" s="11"/>
      <c r="W5" s="11"/>
    </row>
    <row r="6" spans="1:23">
      <c r="A6" s="42"/>
      <c r="B6" s="43"/>
      <c r="C6" s="43"/>
      <c r="D6" s="43"/>
      <c r="E6" s="43"/>
      <c r="F6" s="43"/>
      <c r="G6" s="4" t="s">
        <v>273</v>
      </c>
      <c r="H6" s="4" t="s">
        <v>33</v>
      </c>
      <c r="I6" s="4" t="s">
        <v>234</v>
      </c>
      <c r="J6" s="4" t="s">
        <v>273</v>
      </c>
      <c r="K6" s="4" t="s">
        <v>33</v>
      </c>
      <c r="L6" s="4" t="s">
        <v>234</v>
      </c>
      <c r="M6" s="4" t="s">
        <v>273</v>
      </c>
      <c r="N6" s="4" t="s">
        <v>33</v>
      </c>
      <c r="O6" s="4" t="s">
        <v>234</v>
      </c>
      <c r="P6" s="4" t="s">
        <v>273</v>
      </c>
      <c r="Q6" s="4" t="s">
        <v>33</v>
      </c>
      <c r="R6" s="4" t="s">
        <v>234</v>
      </c>
      <c r="S6" s="4" t="s">
        <v>273</v>
      </c>
      <c r="T6" s="4" t="s">
        <v>33</v>
      </c>
      <c r="U6" s="4" t="s">
        <v>234</v>
      </c>
      <c r="V6" s="11"/>
      <c r="W6" s="11"/>
    </row>
    <row r="7" spans="1:23">
      <c r="A7" s="44"/>
      <c r="B7" s="45"/>
      <c r="C7" s="45"/>
      <c r="D7" s="45"/>
      <c r="E7" s="45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 t="s">
        <v>280</v>
      </c>
      <c r="B8" s="41"/>
      <c r="C8" s="41"/>
      <c r="D8" s="41"/>
      <c r="E8" s="41"/>
      <c r="F8" s="4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5"/>
      <c r="B9" s="45"/>
      <c r="C9" s="45"/>
      <c r="D9" s="45"/>
      <c r="E9" s="45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 t="s">
        <v>281</v>
      </c>
      <c r="B10" s="41"/>
      <c r="C10" s="41"/>
      <c r="D10" s="41"/>
      <c r="E10" s="41"/>
      <c r="F10" s="4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5"/>
      <c r="C11" s="45"/>
      <c r="D11" s="45"/>
      <c r="E11" s="45"/>
      <c r="F11" s="4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1" t="s">
        <v>282</v>
      </c>
      <c r="B12" s="41"/>
      <c r="C12" s="41"/>
      <c r="D12" s="41"/>
      <c r="E12" s="41"/>
      <c r="F12" s="4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5"/>
      <c r="B13" s="45"/>
      <c r="C13" s="45"/>
      <c r="D13" s="45"/>
      <c r="E13" s="45"/>
      <c r="F13" s="4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1" t="s">
        <v>283</v>
      </c>
      <c r="B14" s="41"/>
      <c r="C14" s="41"/>
      <c r="D14" s="41"/>
      <c r="E14" s="41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5"/>
      <c r="B15" s="45"/>
      <c r="C15" s="45"/>
      <c r="D15" s="45"/>
      <c r="E15" s="45"/>
      <c r="F15" s="4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5" spans="1:23">
      <c r="A17" s="14" t="s">
        <v>284</v>
      </c>
      <c r="B17" s="15"/>
      <c r="C17" s="15"/>
      <c r="D17" s="15"/>
      <c r="E17" s="16"/>
      <c r="F17" s="17"/>
      <c r="G17" s="29"/>
      <c r="H17" s="34"/>
      <c r="I17" s="34"/>
      <c r="J17" s="14" t="s">
        <v>285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0.75" customHeight="1" spans="1:23">
      <c r="A18" s="19" t="s">
        <v>286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t="s">
        <v>264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7.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288</v>
      </c>
      <c r="B2" s="31" t="s">
        <v>230</v>
      </c>
      <c r="C2" s="31" t="s">
        <v>231</v>
      </c>
      <c r="D2" s="31" t="s">
        <v>232</v>
      </c>
      <c r="E2" s="31" t="s">
        <v>233</v>
      </c>
      <c r="F2" s="31" t="s">
        <v>234</v>
      </c>
      <c r="G2" s="30" t="s">
        <v>289</v>
      </c>
      <c r="H2" s="30" t="s">
        <v>290</v>
      </c>
      <c r="I2" s="30" t="s">
        <v>291</v>
      </c>
      <c r="J2" s="30" t="s">
        <v>290</v>
      </c>
      <c r="K2" s="30" t="s">
        <v>292</v>
      </c>
      <c r="L2" s="30" t="s">
        <v>290</v>
      </c>
      <c r="M2" s="31" t="s">
        <v>272</v>
      </c>
      <c r="N2" s="31" t="s">
        <v>243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2" t="s">
        <v>288</v>
      </c>
      <c r="B4" s="33" t="s">
        <v>293</v>
      </c>
      <c r="C4" s="33" t="s">
        <v>273</v>
      </c>
      <c r="D4" s="33" t="s">
        <v>232</v>
      </c>
      <c r="E4" s="31" t="s">
        <v>233</v>
      </c>
      <c r="F4" s="31" t="s">
        <v>234</v>
      </c>
      <c r="G4" s="30" t="s">
        <v>289</v>
      </c>
      <c r="H4" s="30" t="s">
        <v>290</v>
      </c>
      <c r="I4" s="30" t="s">
        <v>291</v>
      </c>
      <c r="J4" s="30" t="s">
        <v>290</v>
      </c>
      <c r="K4" s="30" t="s">
        <v>292</v>
      </c>
      <c r="L4" s="30" t="s">
        <v>290</v>
      </c>
      <c r="M4" s="31" t="s">
        <v>272</v>
      </c>
      <c r="N4" s="31" t="s">
        <v>243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5" spans="1:14">
      <c r="A11" s="14" t="s">
        <v>284</v>
      </c>
      <c r="B11" s="15"/>
      <c r="C11" s="15"/>
      <c r="D11" s="16"/>
      <c r="E11" s="17"/>
      <c r="F11" s="34"/>
      <c r="G11" s="29"/>
      <c r="H11" s="34"/>
      <c r="I11" s="14" t="s">
        <v>285</v>
      </c>
      <c r="J11" s="15"/>
      <c r="K11" s="15"/>
      <c r="L11" s="15"/>
      <c r="M11" s="15"/>
      <c r="N11" s="18"/>
    </row>
    <row r="12" ht="68.25" customHeight="1" spans="1:14">
      <c r="A12" s="19" t="s">
        <v>294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A13" t="s">
        <v>264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PageLayoutView="125" workbookViewId="0">
      <selection activeCell="A15" sqref="A15:L15"/>
    </sheetView>
  </sheetViews>
  <sheetFormatPr defaultColWidth="9" defaultRowHeight="15"/>
  <cols>
    <col min="1" max="1" width="16" customWidth="1"/>
    <col min="2" max="2" width="7" customWidth="1"/>
    <col min="3" max="3" width="16.5" customWidth="1"/>
    <col min="4" max="4" width="19.25" customWidth="1"/>
    <col min="5" max="5" width="12.0833333333333" customWidth="1"/>
    <col min="6" max="6" width="17.8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7.5" spans="1:12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266</v>
      </c>
      <c r="B2" s="5" t="s">
        <v>234</v>
      </c>
      <c r="C2" s="5" t="s">
        <v>230</v>
      </c>
      <c r="D2" s="5" t="s">
        <v>231</v>
      </c>
      <c r="E2" s="5" t="s">
        <v>232</v>
      </c>
      <c r="F2" s="5" t="s">
        <v>233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272</v>
      </c>
      <c r="L2" s="5" t="s">
        <v>243</v>
      </c>
    </row>
    <row r="3" ht="37" customHeight="1" spans="1:12">
      <c r="A3" s="21" t="s">
        <v>300</v>
      </c>
      <c r="B3" s="22" t="s">
        <v>246</v>
      </c>
      <c r="C3" s="21">
        <v>251116061</v>
      </c>
      <c r="D3" s="23" t="s">
        <v>245</v>
      </c>
      <c r="E3" s="21" t="s">
        <v>85</v>
      </c>
      <c r="F3" s="24" t="s">
        <v>28</v>
      </c>
      <c r="G3" s="22" t="s">
        <v>301</v>
      </c>
      <c r="H3" s="22" t="s">
        <v>302</v>
      </c>
      <c r="I3" s="21"/>
      <c r="J3" s="21"/>
      <c r="K3" s="23" t="s">
        <v>303</v>
      </c>
      <c r="L3" s="21" t="s">
        <v>247</v>
      </c>
    </row>
    <row r="4" ht="35" customHeight="1" spans="1:12">
      <c r="A4" s="21" t="s">
        <v>300</v>
      </c>
      <c r="B4" s="22" t="s">
        <v>246</v>
      </c>
      <c r="C4" s="21">
        <v>251116061</v>
      </c>
      <c r="D4" s="23" t="s">
        <v>245</v>
      </c>
      <c r="E4" s="21" t="s">
        <v>85</v>
      </c>
      <c r="F4" s="24" t="s">
        <v>28</v>
      </c>
      <c r="G4" s="22" t="s">
        <v>304</v>
      </c>
      <c r="H4" s="22"/>
      <c r="I4" s="21" t="s">
        <v>305</v>
      </c>
      <c r="J4" s="21"/>
      <c r="K4" s="23" t="s">
        <v>303</v>
      </c>
      <c r="L4" s="21" t="s">
        <v>247</v>
      </c>
    </row>
    <row r="5" ht="22" customHeight="1" spans="1:12">
      <c r="A5" s="21"/>
      <c r="B5" s="22"/>
      <c r="C5" s="23"/>
      <c r="D5" s="23"/>
      <c r="E5" s="23"/>
      <c r="F5" s="21"/>
      <c r="G5" s="22"/>
      <c r="H5" s="22"/>
      <c r="I5" s="21"/>
      <c r="J5" s="22"/>
      <c r="K5" s="23"/>
      <c r="L5" s="21"/>
    </row>
    <row r="6" ht="22" customHeight="1" spans="1:12">
      <c r="A6" s="12"/>
      <c r="B6" s="25"/>
      <c r="C6" s="11"/>
      <c r="D6" s="11"/>
      <c r="E6" s="11"/>
      <c r="F6" s="11"/>
      <c r="G6" s="25"/>
      <c r="H6" s="25"/>
      <c r="I6" s="11"/>
      <c r="J6" s="25"/>
      <c r="K6" s="26"/>
      <c r="L6" s="11"/>
    </row>
    <row r="7" ht="24" customHeight="1" spans="1:12">
      <c r="A7" s="12"/>
      <c r="B7" s="25"/>
      <c r="C7" s="11"/>
      <c r="D7" s="11"/>
      <c r="E7" s="11"/>
      <c r="F7" s="11"/>
      <c r="G7" s="25"/>
      <c r="H7" s="25"/>
      <c r="I7" s="11"/>
      <c r="J7" s="25"/>
      <c r="K7" s="26"/>
      <c r="L7" s="11"/>
    </row>
    <row r="8" ht="22" customHeight="1" spans="1:12">
      <c r="A8" s="12"/>
      <c r="B8" s="25"/>
      <c r="C8" s="11"/>
      <c r="D8" s="25"/>
      <c r="E8" s="27"/>
      <c r="F8" s="28"/>
      <c r="G8" s="25"/>
      <c r="H8" s="25"/>
      <c r="I8" s="11"/>
      <c r="J8" s="25"/>
      <c r="K8" s="26"/>
      <c r="L8" s="11"/>
    </row>
    <row r="9" ht="22" customHeight="1" spans="1:12">
      <c r="A9" s="12"/>
      <c r="B9" s="25"/>
      <c r="C9" s="11"/>
      <c r="D9" s="25"/>
      <c r="E9" s="27"/>
      <c r="F9" s="28"/>
      <c r="G9" s="25"/>
      <c r="H9" s="25"/>
      <c r="I9" s="11"/>
      <c r="J9" s="25"/>
      <c r="K9" s="26"/>
      <c r="L9" s="11"/>
    </row>
    <row r="10" ht="22" customHeight="1" spans="1:12">
      <c r="A10" s="12"/>
      <c r="B10" s="25"/>
      <c r="C10" s="11"/>
      <c r="D10" s="25"/>
      <c r="E10" s="27"/>
      <c r="F10" s="28"/>
      <c r="G10" s="25"/>
      <c r="H10" s="25"/>
      <c r="I10" s="11"/>
      <c r="J10" s="25"/>
      <c r="K10" s="26"/>
      <c r="L10" s="11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="2" customFormat="1" ht="17.5" spans="1:12">
      <c r="A14" s="14" t="s">
        <v>306</v>
      </c>
      <c r="B14" s="15"/>
      <c r="C14" s="15"/>
      <c r="D14" s="15"/>
      <c r="E14" s="16"/>
      <c r="F14" s="17"/>
      <c r="G14" s="29"/>
      <c r="H14" s="14" t="s">
        <v>307</v>
      </c>
      <c r="I14" s="15"/>
      <c r="J14" s="15"/>
      <c r="K14" s="15"/>
      <c r="L14" s="18"/>
    </row>
    <row r="15" ht="79.5" customHeight="1" spans="1:12">
      <c r="A15" s="19" t="s">
        <v>308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t="s">
        <v>264</v>
      </c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F18" sqref="F18"/>
    </sheetView>
  </sheetViews>
  <sheetFormatPr defaultColWidth="9" defaultRowHeight="1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7.5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229</v>
      </c>
      <c r="B2" s="5" t="s">
        <v>234</v>
      </c>
      <c r="C2" s="5" t="s">
        <v>273</v>
      </c>
      <c r="D2" s="5" t="s">
        <v>232</v>
      </c>
      <c r="E2" s="5" t="s">
        <v>233</v>
      </c>
      <c r="F2" s="4" t="s">
        <v>310</v>
      </c>
      <c r="G2" s="4" t="s">
        <v>254</v>
      </c>
      <c r="H2" s="6" t="s">
        <v>255</v>
      </c>
      <c r="I2" s="7" t="s">
        <v>257</v>
      </c>
    </row>
    <row r="3" s="1" customFormat="1" ht="16.5" spans="1:9">
      <c r="A3" s="4"/>
      <c r="B3" s="8"/>
      <c r="C3" s="8"/>
      <c r="D3" s="8"/>
      <c r="E3" s="8"/>
      <c r="F3" s="4" t="s">
        <v>311</v>
      </c>
      <c r="G3" s="4" t="s">
        <v>258</v>
      </c>
      <c r="H3" s="9"/>
      <c r="I3" s="10"/>
    </row>
    <row r="4" spans="1:9">
      <c r="A4" s="11"/>
      <c r="B4" s="12"/>
      <c r="C4" s="11"/>
      <c r="D4" s="11"/>
      <c r="E4" s="13"/>
      <c r="F4" s="11"/>
      <c r="G4" s="11"/>
      <c r="H4" s="11"/>
      <c r="I4" s="13"/>
    </row>
    <row r="5" spans="1:9">
      <c r="A5" s="11"/>
      <c r="B5" s="12"/>
      <c r="C5" s="11"/>
      <c r="D5" s="11"/>
      <c r="E5" s="11"/>
      <c r="F5" s="11"/>
      <c r="G5" s="11"/>
      <c r="H5" s="11"/>
      <c r="I5" s="13"/>
    </row>
    <row r="6" spans="1:9">
      <c r="A6" s="11"/>
      <c r="B6" s="12"/>
      <c r="C6" s="11"/>
      <c r="D6" s="11"/>
      <c r="E6" s="13"/>
      <c r="F6" s="11"/>
      <c r="G6" s="11"/>
      <c r="H6" s="11"/>
      <c r="I6" s="13"/>
    </row>
    <row r="7" spans="1:9">
      <c r="A7" s="11"/>
      <c r="B7" s="12"/>
      <c r="C7" s="11"/>
      <c r="D7" s="11"/>
      <c r="E7" s="11"/>
      <c r="F7" s="11"/>
      <c r="G7" s="11"/>
      <c r="H7" s="11"/>
      <c r="I7" s="13"/>
    </row>
    <row r="8" spans="1:9">
      <c r="A8" s="11"/>
      <c r="B8" s="12"/>
      <c r="C8" s="11"/>
      <c r="D8" s="11"/>
      <c r="E8" s="11"/>
      <c r="F8" s="11"/>
      <c r="G8" s="11"/>
      <c r="H8" s="11"/>
      <c r="I8" s="13"/>
    </row>
    <row r="9" spans="1:9">
      <c r="A9" s="11"/>
      <c r="B9" s="12"/>
      <c r="C9" s="11"/>
      <c r="D9" s="11"/>
      <c r="E9" s="11"/>
      <c r="F9" s="11"/>
      <c r="G9" s="11"/>
      <c r="H9" s="12"/>
      <c r="I9" s="13"/>
    </row>
    <row r="10" spans="1:9">
      <c r="H10" s="12"/>
      <c r="I10" s="12"/>
    </row>
    <row r="11" spans="1:9">
      <c r="A11" s="11"/>
      <c r="B11" s="12"/>
      <c r="C11" s="12"/>
      <c r="D11" s="12"/>
      <c r="E11" s="12"/>
      <c r="F11" s="12"/>
      <c r="G11" s="12"/>
      <c r="H11" s="12"/>
      <c r="I11" s="12"/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="2" customFormat="1" ht="17.5" spans="1:9">
      <c r="A13" s="14" t="s">
        <v>284</v>
      </c>
      <c r="B13" s="15"/>
      <c r="C13" s="15"/>
      <c r="D13" s="16"/>
      <c r="E13" s="17"/>
      <c r="F13" s="14" t="s">
        <v>307</v>
      </c>
      <c r="G13" s="15"/>
      <c r="H13" s="16"/>
      <c r="I13" s="18"/>
    </row>
    <row r="14" ht="39" customHeight="1" spans="1:9">
      <c r="A14" s="19" t="s">
        <v>312</v>
      </c>
      <c r="B14" s="19"/>
      <c r="C14" s="20"/>
      <c r="D14" s="20"/>
      <c r="E14" s="20"/>
      <c r="F14" s="20"/>
      <c r="G14" s="20"/>
      <c r="H14" s="20"/>
      <c r="I14" s="20"/>
    </row>
    <row r="15" spans="1:9">
      <c r="A15" t="s">
        <v>264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53" workbookViewId="0">
      <selection activeCell="A55" sqref="A55:K55"/>
    </sheetView>
  </sheetViews>
  <sheetFormatPr defaultColWidth="10.3333333333333" defaultRowHeight="16.5" customHeight="1"/>
  <cols>
    <col min="1" max="1" width="13.0833333333333" style="95" customWidth="1"/>
    <col min="2" max="2" width="10.3333333333333" style="95"/>
    <col min="3" max="3" width="9.33333333333333" style="95" customWidth="1"/>
    <col min="4" max="4" width="9.58333333333333" style="95" customWidth="1"/>
    <col min="5" max="5" width="9.5" style="95" customWidth="1"/>
    <col min="6" max="6" width="10" style="95" customWidth="1"/>
    <col min="7" max="7" width="11.0833333333333" style="95" customWidth="1"/>
    <col min="8" max="8" width="10.0833333333333" style="95" customWidth="1"/>
    <col min="9" max="9" width="10.3333333333333" style="95"/>
    <col min="10" max="10" width="8" style="95" customWidth="1"/>
    <col min="11" max="11" width="10.5833333333333" style="95" customWidth="1"/>
    <col min="12" max="16384" width="10.3333333333333" style="95"/>
  </cols>
  <sheetData>
    <row r="1" ht="21" spans="1:11">
      <c r="A1" s="277" t="s">
        <v>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" spans="1:11">
      <c r="A2" s="278" t="s">
        <v>18</v>
      </c>
      <c r="B2" s="206" t="s">
        <v>19</v>
      </c>
      <c r="C2" s="206"/>
      <c r="D2" s="279" t="s">
        <v>20</v>
      </c>
      <c r="E2" s="279"/>
      <c r="F2" s="280" t="s">
        <v>21</v>
      </c>
      <c r="G2" s="280"/>
      <c r="H2" s="281" t="s">
        <v>22</v>
      </c>
      <c r="I2" s="282" t="s">
        <v>23</v>
      </c>
      <c r="J2" s="282"/>
      <c r="K2" s="282"/>
    </row>
    <row r="3" ht="15" spans="1:11">
      <c r="A3" s="283" t="s">
        <v>24</v>
      </c>
      <c r="B3" s="283"/>
      <c r="C3" s="283"/>
      <c r="D3" s="279" t="s">
        <v>25</v>
      </c>
      <c r="E3" s="279"/>
      <c r="F3" s="279"/>
      <c r="G3" s="279"/>
      <c r="H3" s="279" t="s">
        <v>26</v>
      </c>
      <c r="I3" s="279"/>
      <c r="J3" s="279"/>
      <c r="K3" s="279"/>
    </row>
    <row r="4" ht="15" spans="1:11">
      <c r="A4" s="281" t="s">
        <v>27</v>
      </c>
      <c r="B4" s="56" t="s">
        <v>28</v>
      </c>
      <c r="C4" s="56"/>
      <c r="D4" s="281" t="s">
        <v>29</v>
      </c>
      <c r="E4" s="281"/>
      <c r="F4" s="207">
        <v>46042</v>
      </c>
      <c r="G4" s="207"/>
      <c r="H4" s="281" t="s">
        <v>30</v>
      </c>
      <c r="I4" s="281"/>
      <c r="J4" s="56" t="s">
        <v>31</v>
      </c>
      <c r="K4" s="56" t="s">
        <v>32</v>
      </c>
    </row>
    <row r="5" ht="15" spans="1:11">
      <c r="A5" s="284" t="s">
        <v>33</v>
      </c>
      <c r="B5" s="56" t="s">
        <v>34</v>
      </c>
      <c r="C5" s="56"/>
      <c r="D5" s="281" t="s">
        <v>35</v>
      </c>
      <c r="E5" s="281"/>
      <c r="F5" s="207">
        <v>45654</v>
      </c>
      <c r="G5" s="207"/>
      <c r="H5" s="281" t="s">
        <v>36</v>
      </c>
      <c r="I5" s="281"/>
      <c r="J5" s="56" t="s">
        <v>31</v>
      </c>
      <c r="K5" s="56" t="s">
        <v>32</v>
      </c>
    </row>
    <row r="6" ht="15" spans="1:11">
      <c r="A6" s="281" t="s">
        <v>37</v>
      </c>
      <c r="B6" s="206">
        <v>1</v>
      </c>
      <c r="C6" s="206">
        <v>6</v>
      </c>
      <c r="D6" s="284" t="s">
        <v>38</v>
      </c>
      <c r="E6" s="284"/>
      <c r="F6" s="207">
        <v>45667</v>
      </c>
      <c r="G6" s="207"/>
      <c r="H6" s="281" t="s">
        <v>39</v>
      </c>
      <c r="I6" s="281"/>
      <c r="J6" s="56" t="s">
        <v>31</v>
      </c>
      <c r="K6" s="56" t="s">
        <v>32</v>
      </c>
    </row>
    <row r="7" ht="15" spans="1:11">
      <c r="A7" s="281" t="s">
        <v>40</v>
      </c>
      <c r="B7" s="206">
        <f>1200+1000+1100</f>
        <v>3300</v>
      </c>
      <c r="C7" s="206"/>
      <c r="D7" s="284" t="s">
        <v>41</v>
      </c>
      <c r="E7" s="285"/>
      <c r="F7" s="207">
        <v>45672</v>
      </c>
      <c r="G7" s="207"/>
      <c r="H7" s="281" t="s">
        <v>42</v>
      </c>
      <c r="I7" s="281"/>
      <c r="J7" s="56" t="s">
        <v>31</v>
      </c>
      <c r="K7" s="56" t="s">
        <v>32</v>
      </c>
    </row>
    <row r="8" ht="15.75" spans="1:11">
      <c r="A8" s="286" t="s">
        <v>43</v>
      </c>
      <c r="B8" s="206" t="s">
        <v>44</v>
      </c>
      <c r="C8" s="206"/>
      <c r="D8" s="281" t="s">
        <v>45</v>
      </c>
      <c r="E8" s="281"/>
      <c r="F8" s="207">
        <v>45675</v>
      </c>
      <c r="G8" s="207"/>
      <c r="H8" s="281" t="s">
        <v>46</v>
      </c>
      <c r="I8" s="281"/>
      <c r="J8" s="56" t="s">
        <v>31</v>
      </c>
      <c r="K8" s="56" t="s">
        <v>32</v>
      </c>
    </row>
    <row r="9" ht="15.75" spans="1:11">
      <c r="A9" s="287" t="s">
        <v>47</v>
      </c>
      <c r="B9" s="288"/>
      <c r="C9" s="288"/>
      <c r="D9" s="288"/>
      <c r="E9" s="288"/>
      <c r="F9" s="288"/>
      <c r="G9" s="288"/>
      <c r="H9" s="288"/>
      <c r="I9" s="288"/>
      <c r="J9" s="288"/>
      <c r="K9" s="289"/>
    </row>
    <row r="10" ht="15.75" spans="1:11">
      <c r="A10" s="256" t="s">
        <v>48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5" spans="1:11">
      <c r="A11" s="290" t="s">
        <v>49</v>
      </c>
      <c r="B11" s="291" t="s">
        <v>50</v>
      </c>
      <c r="C11" s="292" t="s">
        <v>51</v>
      </c>
      <c r="D11" s="293"/>
      <c r="E11" s="294" t="s">
        <v>52</v>
      </c>
      <c r="F11" s="291" t="s">
        <v>50</v>
      </c>
      <c r="G11" s="292" t="s">
        <v>51</v>
      </c>
      <c r="H11" s="292" t="s">
        <v>53</v>
      </c>
      <c r="I11" s="294" t="s">
        <v>54</v>
      </c>
      <c r="J11" s="291" t="s">
        <v>50</v>
      </c>
      <c r="K11" s="295" t="s">
        <v>51</v>
      </c>
    </row>
    <row r="12" ht="15" spans="1:11">
      <c r="A12" s="203" t="s">
        <v>55</v>
      </c>
      <c r="B12" s="225" t="s">
        <v>50</v>
      </c>
      <c r="C12" s="102" t="s">
        <v>51</v>
      </c>
      <c r="D12" s="226"/>
      <c r="E12" s="227" t="s">
        <v>56</v>
      </c>
      <c r="F12" s="225" t="s">
        <v>50</v>
      </c>
      <c r="G12" s="102" t="s">
        <v>51</v>
      </c>
      <c r="H12" s="102" t="s">
        <v>53</v>
      </c>
      <c r="I12" s="227" t="s">
        <v>57</v>
      </c>
      <c r="J12" s="225" t="s">
        <v>50</v>
      </c>
      <c r="K12" s="103" t="s">
        <v>51</v>
      </c>
    </row>
    <row r="13" ht="15" spans="1:11">
      <c r="A13" s="203" t="s">
        <v>58</v>
      </c>
      <c r="B13" s="225" t="s">
        <v>50</v>
      </c>
      <c r="C13" s="102" t="s">
        <v>51</v>
      </c>
      <c r="D13" s="226"/>
      <c r="E13" s="227" t="s">
        <v>59</v>
      </c>
      <c r="F13" s="102" t="s">
        <v>60</v>
      </c>
      <c r="G13" s="102" t="s">
        <v>61</v>
      </c>
      <c r="H13" s="102" t="s">
        <v>53</v>
      </c>
      <c r="I13" s="227" t="s">
        <v>62</v>
      </c>
      <c r="J13" s="225" t="s">
        <v>50</v>
      </c>
      <c r="K13" s="103" t="s">
        <v>51</v>
      </c>
    </row>
    <row r="14" ht="15.75" spans="1:11">
      <c r="A14" s="212" t="s">
        <v>63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8"/>
    </row>
    <row r="15" ht="15.75" spans="1:11">
      <c r="A15" s="256" t="s">
        <v>64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5" spans="1:11">
      <c r="A16" s="296" t="s">
        <v>65</v>
      </c>
      <c r="B16" s="292" t="s">
        <v>60</v>
      </c>
      <c r="C16" s="292" t="s">
        <v>61</v>
      </c>
      <c r="D16" s="297"/>
      <c r="E16" s="298" t="s">
        <v>66</v>
      </c>
      <c r="F16" s="292" t="s">
        <v>60</v>
      </c>
      <c r="G16" s="292" t="s">
        <v>61</v>
      </c>
      <c r="H16" s="299"/>
      <c r="I16" s="298" t="s">
        <v>67</v>
      </c>
      <c r="J16" s="292" t="s">
        <v>60</v>
      </c>
      <c r="K16" s="295" t="s">
        <v>61</v>
      </c>
    </row>
    <row r="17" customHeight="1" spans="1:22">
      <c r="A17" s="208" t="s">
        <v>68</v>
      </c>
      <c r="B17" s="102" t="s">
        <v>60</v>
      </c>
      <c r="C17" s="102" t="s">
        <v>61</v>
      </c>
      <c r="D17" s="108"/>
      <c r="E17" s="209" t="s">
        <v>69</v>
      </c>
      <c r="F17" s="102" t="s">
        <v>60</v>
      </c>
      <c r="G17" s="102" t="s">
        <v>61</v>
      </c>
      <c r="H17" s="300"/>
      <c r="I17" s="209" t="s">
        <v>70</v>
      </c>
      <c r="J17" s="102" t="s">
        <v>60</v>
      </c>
      <c r="K17" s="103" t="s">
        <v>61</v>
      </c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</row>
    <row r="18" ht="18" customHeight="1" spans="1:22">
      <c r="A18" s="302" t="s">
        <v>71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4"/>
    </row>
    <row r="19" ht="18" customHeight="1" spans="1:22">
      <c r="A19" s="256" t="s">
        <v>72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305" t="s">
        <v>73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ht="21.75" customHeight="1" spans="1:22">
      <c r="A21" s="308" t="s">
        <v>74</v>
      </c>
      <c r="B21" s="209" t="s">
        <v>75</v>
      </c>
      <c r="C21" s="209" t="s">
        <v>76</v>
      </c>
      <c r="D21" s="209" t="s">
        <v>77</v>
      </c>
      <c r="E21" s="209" t="s">
        <v>78</v>
      </c>
      <c r="F21" s="209" t="s">
        <v>79</v>
      </c>
      <c r="G21" s="209" t="s">
        <v>80</v>
      </c>
      <c r="H21" s="209" t="s">
        <v>81</v>
      </c>
      <c r="I21" s="209" t="s">
        <v>82</v>
      </c>
      <c r="J21" s="209" t="s">
        <v>83</v>
      </c>
      <c r="K21" s="140" t="s">
        <v>84</v>
      </c>
    </row>
    <row r="22" customHeight="1" spans="1:22">
      <c r="A22" s="309" t="s">
        <v>85</v>
      </c>
      <c r="B22" s="310"/>
      <c r="C22" s="310"/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>
        <v>1</v>
      </c>
      <c r="J22" s="310"/>
      <c r="K22" s="311"/>
    </row>
    <row r="23" customHeight="1" spans="1:22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2"/>
    </row>
    <row r="24" customHeight="1" spans="1:22">
      <c r="K24" s="313"/>
    </row>
    <row r="25" customHeight="1" spans="1:22">
      <c r="A25" s="211"/>
      <c r="B25" s="310"/>
      <c r="C25" s="310"/>
      <c r="D25" s="310"/>
      <c r="E25" s="310"/>
      <c r="F25" s="310"/>
      <c r="G25" s="310"/>
      <c r="H25" s="310"/>
      <c r="I25" s="310"/>
      <c r="J25" s="310"/>
      <c r="K25" s="117"/>
    </row>
    <row r="26" customHeight="1" spans="1:22">
      <c r="A26" s="211"/>
      <c r="B26" s="310"/>
      <c r="C26" s="310"/>
      <c r="D26" s="310"/>
      <c r="E26" s="310"/>
      <c r="F26" s="310"/>
      <c r="G26" s="310"/>
      <c r="H26" s="310"/>
      <c r="I26" s="310"/>
      <c r="J26" s="310"/>
      <c r="K26" s="117"/>
    </row>
    <row r="27" customHeight="1" spans="1:22">
      <c r="A27" s="211"/>
      <c r="B27" s="310"/>
      <c r="C27" s="310"/>
      <c r="D27" s="310"/>
      <c r="E27" s="310"/>
      <c r="F27" s="310"/>
      <c r="G27" s="310"/>
      <c r="H27" s="310"/>
      <c r="I27" s="310"/>
      <c r="J27" s="310"/>
      <c r="K27" s="117"/>
    </row>
    <row r="28" customHeight="1" spans="1:22">
      <c r="A28" s="211"/>
      <c r="B28" s="310"/>
      <c r="C28" s="310"/>
      <c r="D28" s="310"/>
      <c r="E28" s="310"/>
      <c r="F28" s="310"/>
      <c r="G28" s="310"/>
      <c r="H28" s="310"/>
      <c r="I28" s="310"/>
      <c r="J28" s="310"/>
      <c r="K28" s="117"/>
    </row>
    <row r="29" ht="18" customHeight="1" spans="1:22">
      <c r="A29" s="314" t="s">
        <v>86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ht="18.75" customHeight="1" spans="1:22">
      <c r="A30" s="317" t="s">
        <v>87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ht="18.75" customHeight="1" spans="1:22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ht="18" customHeight="1" spans="1:22">
      <c r="A32" s="314" t="s">
        <v>88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15" spans="1:11">
      <c r="A33" s="323" t="s">
        <v>89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ht="15.75" spans="1:11">
      <c r="A34" s="114" t="s">
        <v>90</v>
      </c>
      <c r="B34" s="115"/>
      <c r="C34" s="102" t="s">
        <v>31</v>
      </c>
      <c r="D34" s="102" t="s">
        <v>32</v>
      </c>
      <c r="E34" s="326" t="s">
        <v>91</v>
      </c>
      <c r="F34" s="327"/>
      <c r="G34" s="327"/>
      <c r="H34" s="327"/>
      <c r="I34" s="327"/>
      <c r="J34" s="327"/>
      <c r="K34" s="328"/>
    </row>
    <row r="35" ht="15.75" spans="1:11">
      <c r="A35" s="329" t="s">
        <v>92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" spans="1:11">
      <c r="A36" s="330" t="s">
        <v>93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>
      <c r="A37" s="246" t="s">
        <v>94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>
      <c r="A38" s="246" t="s">
        <v>95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>
      <c r="A39" s="333" t="s">
        <v>96</v>
      </c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ht="1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ht="15" spans="1:11">
      <c r="A41" s="33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ht="1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ht="15" spans="1:11">
      <c r="A43" s="246"/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" spans="1:11">
      <c r="A44" s="246"/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ht="15" spans="1:11">
      <c r="A45" s="246"/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ht="15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48"/>
    </row>
    <row r="47" ht="15.75" spans="1:11">
      <c r="A47" s="240" t="s">
        <v>97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ht="15.75" spans="1:11">
      <c r="A48" s="256" t="s">
        <v>98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5" spans="1:11">
      <c r="A49" s="296" t="s">
        <v>99</v>
      </c>
      <c r="B49" s="292" t="s">
        <v>60</v>
      </c>
      <c r="C49" s="292" t="s">
        <v>61</v>
      </c>
      <c r="D49" s="292" t="s">
        <v>53</v>
      </c>
      <c r="E49" s="298" t="s">
        <v>100</v>
      </c>
      <c r="F49" s="292" t="s">
        <v>60</v>
      </c>
      <c r="G49" s="292" t="s">
        <v>61</v>
      </c>
      <c r="H49" s="292" t="s">
        <v>53</v>
      </c>
      <c r="I49" s="298" t="s">
        <v>101</v>
      </c>
      <c r="J49" s="292" t="s">
        <v>60</v>
      </c>
      <c r="K49" s="295" t="s">
        <v>61</v>
      </c>
    </row>
    <row r="50" ht="15" spans="1:11">
      <c r="A50" s="208" t="s">
        <v>52</v>
      </c>
      <c r="B50" s="102" t="s">
        <v>60</v>
      </c>
      <c r="C50" s="102" t="s">
        <v>61</v>
      </c>
      <c r="D50" s="102" t="s">
        <v>53</v>
      </c>
      <c r="E50" s="209" t="s">
        <v>59</v>
      </c>
      <c r="F50" s="102" t="s">
        <v>60</v>
      </c>
      <c r="G50" s="102" t="s">
        <v>61</v>
      </c>
      <c r="H50" s="102" t="s">
        <v>53</v>
      </c>
      <c r="I50" s="209" t="s">
        <v>70</v>
      </c>
      <c r="J50" s="102" t="s">
        <v>60</v>
      </c>
      <c r="K50" s="103" t="s">
        <v>61</v>
      </c>
    </row>
    <row r="51" ht="15.75" spans="1:11">
      <c r="A51" s="212" t="s">
        <v>102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28"/>
    </row>
    <row r="52" ht="15.75" spans="1:11">
      <c r="A52" s="329" t="s">
        <v>103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</row>
    <row r="53" spans="1:11">
      <c r="A53" s="337" t="s">
        <v>104</v>
      </c>
      <c r="B53" s="331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>
      <c r="A54" s="338" t="s">
        <v>105</v>
      </c>
      <c r="B54" s="339" t="s">
        <v>106</v>
      </c>
      <c r="C54" s="339"/>
      <c r="D54" s="340" t="s">
        <v>107</v>
      </c>
      <c r="E54" s="341" t="s">
        <v>108</v>
      </c>
      <c r="F54" s="342" t="s">
        <v>109</v>
      </c>
      <c r="G54" s="343">
        <v>45665</v>
      </c>
      <c r="H54" s="344" t="s">
        <v>110</v>
      </c>
      <c r="I54" s="345"/>
      <c r="J54" s="346" t="s">
        <v>111</v>
      </c>
      <c r="K54" s="347"/>
    </row>
    <row r="55" spans="1:11">
      <c r="A55" s="329" t="s">
        <v>112</v>
      </c>
      <c r="B55" s="329"/>
      <c r="C55" s="329"/>
      <c r="D55" s="329"/>
      <c r="E55" s="329"/>
      <c r="F55" s="329"/>
      <c r="G55" s="329"/>
      <c r="H55" s="329"/>
      <c r="I55" s="329"/>
      <c r="J55" s="329"/>
      <c r="K55" s="329"/>
    </row>
    <row r="56" ht="15.75" spans="1:11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50"/>
    </row>
    <row r="57" ht="15.75" spans="1:11">
      <c r="A57" s="338" t="s">
        <v>105</v>
      </c>
      <c r="B57" s="339" t="s">
        <v>106</v>
      </c>
      <c r="C57" s="339"/>
      <c r="D57" s="340" t="s">
        <v>107</v>
      </c>
      <c r="E57" s="351"/>
      <c r="F57" s="342" t="s">
        <v>113</v>
      </c>
      <c r="G57" s="343"/>
      <c r="H57" s="344" t="s">
        <v>110</v>
      </c>
      <c r="I57" s="345"/>
      <c r="J57" s="346"/>
      <c r="K57" s="34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J26" sqref="J26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78" t="s">
        <v>114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4">
        <v>2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3"/>
    </row>
    <row r="4" ht="29.15" customHeight="1" spans="1:14">
      <c r="A4" s="63"/>
      <c r="B4" s="78" t="s">
        <v>77</v>
      </c>
      <c r="C4" s="78" t="s">
        <v>78</v>
      </c>
      <c r="D4" s="267" t="s">
        <v>79</v>
      </c>
      <c r="E4" s="72" t="s">
        <v>80</v>
      </c>
      <c r="F4" s="268" t="s">
        <v>81</v>
      </c>
      <c r="G4" s="78" t="s">
        <v>82</v>
      </c>
      <c r="H4" s="64"/>
      <c r="I4" s="171"/>
      <c r="J4" s="171"/>
      <c r="K4" s="181" t="s">
        <v>118</v>
      </c>
      <c r="L4" s="172"/>
      <c r="M4" s="171"/>
      <c r="N4" s="171"/>
    </row>
    <row r="5" ht="29.15" customHeight="1" spans="1:14">
      <c r="A5" s="63"/>
      <c r="B5" s="78" t="s">
        <v>119</v>
      </c>
      <c r="C5" s="78" t="s">
        <v>120</v>
      </c>
      <c r="D5" s="267" t="s">
        <v>121</v>
      </c>
      <c r="E5" s="72" t="s">
        <v>122</v>
      </c>
      <c r="F5" s="268" t="s">
        <v>123</v>
      </c>
      <c r="G5" s="78" t="s">
        <v>124</v>
      </c>
      <c r="H5" s="64"/>
      <c r="I5" s="68"/>
      <c r="J5" s="68"/>
      <c r="K5" s="68" t="s">
        <v>125</v>
      </c>
      <c r="L5" s="68" t="s">
        <v>126</v>
      </c>
      <c r="M5" s="68"/>
      <c r="N5" s="68"/>
    </row>
    <row r="6" ht="29.15" customHeight="1" spans="1:14">
      <c r="A6" s="70" t="s">
        <v>127</v>
      </c>
      <c r="B6" s="71">
        <f>C6-1</f>
        <v>67</v>
      </c>
      <c r="C6" s="71">
        <f>D6-2</f>
        <v>68</v>
      </c>
      <c r="D6" s="267">
        <v>70</v>
      </c>
      <c r="E6" s="80">
        <f>D6+2</f>
        <v>72</v>
      </c>
      <c r="F6" s="269">
        <f>E6+2</f>
        <v>74</v>
      </c>
      <c r="G6" s="71">
        <f>F6+1</f>
        <v>75</v>
      </c>
      <c r="H6" s="64"/>
      <c r="I6" s="74" t="s">
        <v>128</v>
      </c>
      <c r="J6" s="74"/>
      <c r="K6" s="74" t="s">
        <v>129</v>
      </c>
      <c r="L6" s="74" t="s">
        <v>130</v>
      </c>
      <c r="M6" s="74"/>
      <c r="N6" s="74"/>
    </row>
    <row r="7" ht="29.15" customHeight="1" spans="1:14">
      <c r="A7" s="75" t="s">
        <v>131</v>
      </c>
      <c r="B7" s="71">
        <f t="shared" ref="B7:B9" si="0">C7-4</f>
        <v>100</v>
      </c>
      <c r="C7" s="71">
        <f t="shared" ref="C7:C9" si="1">D7-4</f>
        <v>104</v>
      </c>
      <c r="D7" s="270">
        <v>108</v>
      </c>
      <c r="E7" s="80">
        <f t="shared" ref="E7:E9" si="2">D7+4</f>
        <v>112</v>
      </c>
      <c r="F7" s="269">
        <f>E7+4</f>
        <v>116</v>
      </c>
      <c r="G7" s="71">
        <f t="shared" ref="G7:G9" si="3">F7+6</f>
        <v>122</v>
      </c>
      <c r="H7" s="64"/>
      <c r="I7" s="77"/>
      <c r="J7" s="77"/>
      <c r="K7" s="77" t="s">
        <v>132</v>
      </c>
      <c r="L7" s="77" t="s">
        <v>132</v>
      </c>
      <c r="M7" s="77"/>
      <c r="N7" s="77"/>
    </row>
    <row r="8" ht="29.15" customHeight="1" spans="1:14">
      <c r="A8" s="75" t="s">
        <v>133</v>
      </c>
      <c r="B8" s="71">
        <f t="shared" si="0"/>
        <v>98</v>
      </c>
      <c r="C8" s="71">
        <f t="shared" si="1"/>
        <v>102</v>
      </c>
      <c r="D8" s="270" t="s">
        <v>134</v>
      </c>
      <c r="E8" s="80">
        <f t="shared" si="2"/>
        <v>110</v>
      </c>
      <c r="F8" s="269">
        <f>E8+5</f>
        <v>115</v>
      </c>
      <c r="G8" s="71">
        <f t="shared" si="3"/>
        <v>121</v>
      </c>
      <c r="H8" s="64"/>
      <c r="I8" s="77"/>
      <c r="J8" s="77"/>
      <c r="K8" s="77" t="s">
        <v>132</v>
      </c>
      <c r="L8" s="77" t="s">
        <v>132</v>
      </c>
      <c r="M8" s="77"/>
      <c r="N8" s="77"/>
    </row>
    <row r="9" ht="29.15" customHeight="1" spans="1:14">
      <c r="A9" s="75" t="s">
        <v>135</v>
      </c>
      <c r="B9" s="78">
        <f t="shared" si="0"/>
        <v>98</v>
      </c>
      <c r="C9" s="78">
        <f t="shared" si="1"/>
        <v>102</v>
      </c>
      <c r="D9" s="267" t="s">
        <v>134</v>
      </c>
      <c r="E9" s="72">
        <f t="shared" si="2"/>
        <v>110</v>
      </c>
      <c r="F9" s="268">
        <f>E9+5</f>
        <v>115</v>
      </c>
      <c r="G9" s="78">
        <f t="shared" si="3"/>
        <v>121</v>
      </c>
      <c r="H9" s="64"/>
      <c r="I9" s="74"/>
      <c r="J9" s="74"/>
      <c r="K9" s="74" t="s">
        <v>136</v>
      </c>
      <c r="L9" s="74" t="s">
        <v>132</v>
      </c>
      <c r="M9" s="74"/>
      <c r="N9" s="74"/>
    </row>
    <row r="10" ht="29.15" customHeight="1" spans="1:14">
      <c r="A10" s="75" t="s">
        <v>137</v>
      </c>
      <c r="B10" s="80">
        <f>C10-1.2</f>
        <v>43.6</v>
      </c>
      <c r="C10" s="80">
        <f>D10-1.2</f>
        <v>44.8</v>
      </c>
      <c r="D10" s="267">
        <v>46</v>
      </c>
      <c r="E10" s="80">
        <f>D10+1.2</f>
        <v>47.2</v>
      </c>
      <c r="F10" s="269">
        <f>E10+1.2</f>
        <v>48.4</v>
      </c>
      <c r="G10" s="80">
        <f>F10+1.4</f>
        <v>49.8</v>
      </c>
      <c r="H10" s="64"/>
      <c r="I10" s="77"/>
      <c r="J10" s="77"/>
      <c r="K10" s="77" t="s">
        <v>138</v>
      </c>
      <c r="L10" s="77" t="s">
        <v>138</v>
      </c>
      <c r="M10" s="77"/>
      <c r="N10" s="77"/>
    </row>
    <row r="11" ht="29.15" customHeight="1" spans="1:14">
      <c r="A11" s="75" t="s">
        <v>139</v>
      </c>
      <c r="B11" s="80">
        <f>C11-0.5</f>
        <v>19.5</v>
      </c>
      <c r="C11" s="80">
        <f>D11-0.5</f>
        <v>20</v>
      </c>
      <c r="D11" s="267">
        <v>20.5</v>
      </c>
      <c r="E11" s="80">
        <f t="shared" ref="E11:G11" si="4">D11+0.5</f>
        <v>21</v>
      </c>
      <c r="F11" s="269">
        <f t="shared" si="4"/>
        <v>21.5</v>
      </c>
      <c r="G11" s="80">
        <f t="shared" si="4"/>
        <v>22</v>
      </c>
      <c r="H11" s="64"/>
      <c r="I11" s="77"/>
      <c r="J11" s="77"/>
      <c r="K11" s="77" t="s">
        <v>138</v>
      </c>
      <c r="L11" s="77" t="s">
        <v>138</v>
      </c>
      <c r="M11" s="77"/>
      <c r="N11" s="77"/>
    </row>
    <row r="12" ht="29.15" customHeight="1" spans="1:14">
      <c r="A12" s="75" t="s">
        <v>140</v>
      </c>
      <c r="B12" s="80">
        <f>C12-0.7</f>
        <v>18.1</v>
      </c>
      <c r="C12" s="80">
        <f>D12-0.7</f>
        <v>18.8</v>
      </c>
      <c r="D12" s="267">
        <v>19.5</v>
      </c>
      <c r="E12" s="80">
        <f>D12+0.7</f>
        <v>20.2</v>
      </c>
      <c r="F12" s="269">
        <f>E12+0.7</f>
        <v>20.9</v>
      </c>
      <c r="G12" s="80">
        <f>F12+1</f>
        <v>21.9</v>
      </c>
      <c r="H12" s="64"/>
      <c r="I12" s="77"/>
      <c r="J12" s="77"/>
      <c r="K12" s="77" t="s">
        <v>138</v>
      </c>
      <c r="L12" s="77" t="s">
        <v>138</v>
      </c>
      <c r="M12" s="77"/>
      <c r="N12" s="77"/>
    </row>
    <row r="13" ht="29.15" customHeight="1" spans="1:14">
      <c r="A13" s="75" t="s">
        <v>141</v>
      </c>
      <c r="B13" s="80">
        <f>C13-0.7</f>
        <v>16.1</v>
      </c>
      <c r="C13" s="80">
        <f>D13-0.7</f>
        <v>16.8</v>
      </c>
      <c r="D13" s="267">
        <v>17.5</v>
      </c>
      <c r="E13" s="80">
        <f>D13+0.7</f>
        <v>18.2</v>
      </c>
      <c r="F13" s="269">
        <f>E13+0.7</f>
        <v>18.9</v>
      </c>
      <c r="G13" s="80">
        <f>F13+1</f>
        <v>19.9</v>
      </c>
      <c r="H13" s="64"/>
      <c r="I13" s="77"/>
      <c r="J13" s="77"/>
      <c r="K13" s="77" t="s">
        <v>138</v>
      </c>
      <c r="L13" s="77" t="s">
        <v>138</v>
      </c>
      <c r="M13" s="77"/>
      <c r="N13" s="77"/>
    </row>
    <row r="14" ht="29.15" customHeight="1" spans="1:14">
      <c r="A14" s="75" t="s">
        <v>142</v>
      </c>
      <c r="B14" s="80">
        <f>C14-1</f>
        <v>45</v>
      </c>
      <c r="C14" s="80">
        <f>D14-1</f>
        <v>46</v>
      </c>
      <c r="D14" s="267">
        <v>47</v>
      </c>
      <c r="E14" s="80">
        <f>D14+1</f>
        <v>48</v>
      </c>
      <c r="F14" s="269">
        <f>E14+1</f>
        <v>49</v>
      </c>
      <c r="G14" s="80">
        <f>F14+1.5</f>
        <v>50.5</v>
      </c>
      <c r="H14" s="64"/>
      <c r="I14" s="77"/>
      <c r="J14" s="77"/>
      <c r="K14" s="77" t="s">
        <v>138</v>
      </c>
      <c r="L14" s="77" t="s">
        <v>138</v>
      </c>
      <c r="M14" s="77"/>
      <c r="N14" s="77"/>
    </row>
    <row r="15" ht="29.15" customHeight="1" spans="1:14">
      <c r="A15" s="81" t="s">
        <v>143</v>
      </c>
      <c r="B15" s="80">
        <f t="shared" ref="B15:B17" si="5">C15</f>
        <v>14</v>
      </c>
      <c r="C15" s="80">
        <f>D15-0.5</f>
        <v>14</v>
      </c>
      <c r="D15" s="267">
        <v>14.5</v>
      </c>
      <c r="E15" s="80">
        <f t="shared" ref="E15:G15" si="6">D15+0.5</f>
        <v>15</v>
      </c>
      <c r="F15" s="269">
        <f t="shared" si="6"/>
        <v>15.5</v>
      </c>
      <c r="G15" s="80">
        <f t="shared" si="6"/>
        <v>16</v>
      </c>
      <c r="H15" s="64"/>
      <c r="I15" s="77"/>
      <c r="J15" s="77"/>
      <c r="K15" s="77" t="s">
        <v>138</v>
      </c>
      <c r="L15" s="77" t="s">
        <v>138</v>
      </c>
      <c r="M15" s="77"/>
      <c r="N15" s="77"/>
    </row>
    <row r="16" ht="29.15" customHeight="1" spans="1:14">
      <c r="A16" s="81" t="s">
        <v>144</v>
      </c>
      <c r="B16" s="80">
        <f t="shared" si="5"/>
        <v>2.5</v>
      </c>
      <c r="C16" s="80">
        <f>D16</f>
        <v>2.5</v>
      </c>
      <c r="D16" s="267">
        <v>2.5</v>
      </c>
      <c r="E16" s="80">
        <f>D16</f>
        <v>2.5</v>
      </c>
      <c r="F16" s="269">
        <f>D16</f>
        <v>2.5</v>
      </c>
      <c r="G16" s="80">
        <f>D16</f>
        <v>2.5</v>
      </c>
      <c r="H16" s="64"/>
      <c r="I16" s="77"/>
      <c r="J16" s="77"/>
      <c r="K16" s="77" t="s">
        <v>138</v>
      </c>
      <c r="L16" s="77" t="s">
        <v>138</v>
      </c>
      <c r="M16" s="77"/>
      <c r="N16" s="77"/>
    </row>
    <row r="17" ht="29.15" customHeight="1" spans="1:14">
      <c r="A17" s="81" t="s">
        <v>145</v>
      </c>
      <c r="B17" s="71">
        <f t="shared" si="5"/>
        <v>1.8</v>
      </c>
      <c r="C17" s="71">
        <f>D17</f>
        <v>1.8</v>
      </c>
      <c r="D17" s="267">
        <v>1.8</v>
      </c>
      <c r="E17" s="80">
        <f>D17</f>
        <v>1.8</v>
      </c>
      <c r="F17" s="269">
        <f>D17</f>
        <v>1.8</v>
      </c>
      <c r="G17" s="71">
        <f>D17</f>
        <v>1.8</v>
      </c>
      <c r="H17" s="64"/>
      <c r="I17" s="77"/>
      <c r="J17" s="77"/>
      <c r="K17" s="77" t="s">
        <v>138</v>
      </c>
      <c r="L17" s="77" t="s">
        <v>138</v>
      </c>
      <c r="M17" s="77"/>
      <c r="N17" s="77"/>
    </row>
    <row r="18" ht="29.15" customHeight="1" spans="1:14">
      <c r="A18" s="82" t="s">
        <v>146</v>
      </c>
      <c r="B18" s="83">
        <v>42</v>
      </c>
      <c r="C18" s="83">
        <v>43</v>
      </c>
      <c r="D18" s="271">
        <v>44</v>
      </c>
      <c r="E18" s="272">
        <v>45</v>
      </c>
      <c r="F18" s="273">
        <v>46</v>
      </c>
      <c r="G18" s="83">
        <v>47.5</v>
      </c>
      <c r="H18" s="64"/>
      <c r="I18" s="77"/>
      <c r="J18" s="77"/>
      <c r="K18" s="77"/>
      <c r="L18" s="77"/>
      <c r="M18" s="77"/>
      <c r="N18" s="77"/>
    </row>
    <row r="19" ht="29.15" customHeight="1" spans="1:14">
      <c r="A19" s="82"/>
      <c r="B19" s="82"/>
      <c r="C19" s="82"/>
      <c r="D19" s="84"/>
      <c r="E19" s="85"/>
      <c r="F19" s="274"/>
      <c r="G19" s="85"/>
      <c r="H19" s="64"/>
      <c r="I19" s="77"/>
      <c r="J19" s="77"/>
      <c r="K19" s="77"/>
      <c r="L19" s="77"/>
      <c r="M19" s="77"/>
      <c r="N19" s="77"/>
    </row>
    <row r="20" ht="29.15" customHeight="1" spans="1:14">
      <c r="A20" s="82"/>
      <c r="B20" s="82"/>
      <c r="C20" s="82"/>
      <c r="D20" s="84"/>
      <c r="E20" s="85"/>
      <c r="F20" s="274"/>
      <c r="G20" s="85"/>
      <c r="H20" s="64"/>
      <c r="I20" s="77"/>
      <c r="J20" s="77"/>
      <c r="K20" s="77"/>
      <c r="L20" s="77"/>
      <c r="M20" s="77"/>
      <c r="N20" s="77"/>
    </row>
    <row r="21" ht="29.15" customHeight="1" spans="1:14">
      <c r="A21" s="82"/>
      <c r="B21" s="82"/>
      <c r="C21" s="82"/>
      <c r="D21" s="84"/>
      <c r="E21" s="85"/>
      <c r="F21" s="85"/>
      <c r="G21" s="85"/>
      <c r="H21" s="64"/>
      <c r="I21" s="77"/>
      <c r="J21" s="77"/>
      <c r="K21" s="77"/>
      <c r="L21" s="77"/>
      <c r="M21" s="77"/>
      <c r="N21" s="77"/>
    </row>
    <row r="22" ht="29.15" customHeight="1" spans="1:14">
      <c r="A22" s="82"/>
      <c r="B22" s="82"/>
      <c r="C22" s="82"/>
      <c r="D22" s="84"/>
      <c r="E22" s="85"/>
      <c r="F22" s="85"/>
      <c r="G22" s="85"/>
      <c r="H22" s="64"/>
      <c r="I22" s="77"/>
      <c r="J22" s="77"/>
      <c r="K22" s="77"/>
      <c r="L22" s="77"/>
      <c r="M22" s="77"/>
      <c r="N22" s="77"/>
    </row>
    <row r="23" ht="29.15" customHeight="1" spans="1:14">
      <c r="A23" s="83"/>
      <c r="B23" s="83"/>
      <c r="C23" s="83"/>
      <c r="D23" s="83"/>
      <c r="E23" s="83"/>
      <c r="F23" s="83"/>
      <c r="G23" s="83"/>
      <c r="H23" s="64"/>
      <c r="I23" s="185"/>
      <c r="J23" s="185"/>
      <c r="K23" s="77"/>
      <c r="L23" s="185"/>
      <c r="M23" s="185"/>
      <c r="N23" s="185"/>
    </row>
    <row r="24" spans="1:14">
      <c r="A24" s="275"/>
      <c r="B24" s="93"/>
      <c r="C24" s="93"/>
      <c r="D24" s="93"/>
      <c r="E24" s="93"/>
      <c r="F24" s="93"/>
      <c r="G24" s="93"/>
      <c r="H24" s="93"/>
      <c r="I24" s="92" t="s">
        <v>147</v>
      </c>
      <c r="J24" s="276">
        <v>46032</v>
      </c>
      <c r="K24" s="92" t="s">
        <v>148</v>
      </c>
      <c r="L24" s="92"/>
      <c r="M24" s="92" t="s">
        <v>149</v>
      </c>
      <c r="N24" s="52" t="s">
        <v>111</v>
      </c>
    </row>
    <row r="25" ht="19" customHeight="1" spans="1:14">
      <c r="A25" s="52" t="s">
        <v>150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27" sqref="B27"/>
    </sheetView>
  </sheetViews>
  <sheetFormatPr defaultColWidth="10" defaultRowHeight="16.5" customHeight="1"/>
  <cols>
    <col min="1" max="6" width="10" style="95"/>
    <col min="7" max="7" width="12.25" style="95" customWidth="1"/>
    <col min="8" max="16384" width="10" style="95"/>
  </cols>
  <sheetData>
    <row r="1" ht="22.5" customHeight="1" spans="1:11">
      <c r="A1" s="186" t="s">
        <v>151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98" t="s">
        <v>19</v>
      </c>
      <c r="C2" s="98"/>
      <c r="D2" s="188" t="s">
        <v>20</v>
      </c>
      <c r="E2" s="188"/>
      <c r="F2" s="189" t="s">
        <v>21</v>
      </c>
      <c r="G2" s="189"/>
      <c r="H2" s="190" t="s">
        <v>22</v>
      </c>
      <c r="I2" s="191" t="s">
        <v>152</v>
      </c>
      <c r="J2" s="191"/>
      <c r="K2" s="192"/>
    </row>
    <row r="3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customHeight="1" spans="1:11">
      <c r="A4" s="199" t="s">
        <v>27</v>
      </c>
      <c r="B4" s="56" t="s">
        <v>28</v>
      </c>
      <c r="C4" s="56"/>
      <c r="D4" s="199" t="s">
        <v>29</v>
      </c>
      <c r="E4" s="200"/>
      <c r="F4" s="201">
        <v>45468</v>
      </c>
      <c r="G4" s="202"/>
      <c r="H4" s="199" t="s">
        <v>153</v>
      </c>
      <c r="I4" s="200"/>
      <c r="J4" s="102" t="s">
        <v>31</v>
      </c>
      <c r="K4" s="103" t="s">
        <v>32</v>
      </c>
    </row>
    <row r="5" customHeight="1" spans="1:11">
      <c r="A5" s="203" t="s">
        <v>33</v>
      </c>
      <c r="B5" s="56" t="s">
        <v>34</v>
      </c>
      <c r="C5" s="56"/>
      <c r="D5" s="199" t="s">
        <v>154</v>
      </c>
      <c r="E5" s="200"/>
      <c r="F5" s="204">
        <v>45634</v>
      </c>
      <c r="G5" s="205"/>
      <c r="H5" s="199" t="s">
        <v>155</v>
      </c>
      <c r="I5" s="200"/>
      <c r="J5" s="102" t="s">
        <v>31</v>
      </c>
      <c r="K5" s="103" t="s">
        <v>32</v>
      </c>
    </row>
    <row r="6" customHeight="1" spans="1:11">
      <c r="A6" s="199" t="s">
        <v>37</v>
      </c>
      <c r="B6" s="206">
        <v>3</v>
      </c>
      <c r="C6" s="206">
        <v>6</v>
      </c>
      <c r="D6" s="199" t="s">
        <v>156</v>
      </c>
      <c r="E6" s="200"/>
      <c r="F6" s="207">
        <v>45667</v>
      </c>
      <c r="G6" s="207"/>
      <c r="H6" s="208" t="s">
        <v>157</v>
      </c>
      <c r="I6" s="209"/>
      <c r="J6" s="209"/>
      <c r="K6" s="210"/>
    </row>
    <row r="7" customHeight="1" spans="1:11">
      <c r="A7" s="199" t="s">
        <v>40</v>
      </c>
      <c r="B7" s="206">
        <f>1200+1000+1100</f>
        <v>3300</v>
      </c>
      <c r="C7" s="206"/>
      <c r="D7" s="199" t="s">
        <v>158</v>
      </c>
      <c r="E7" s="200"/>
      <c r="F7" s="207">
        <v>45672</v>
      </c>
      <c r="G7" s="207"/>
      <c r="H7" s="211"/>
      <c r="I7" s="102"/>
      <c r="J7" s="102"/>
      <c r="K7" s="103"/>
    </row>
    <row r="8" customHeight="1" spans="1:11">
      <c r="A8" s="212"/>
      <c r="B8" s="119"/>
      <c r="C8" s="213"/>
      <c r="D8" s="212" t="s">
        <v>45</v>
      </c>
      <c r="E8" s="214"/>
      <c r="F8" s="207">
        <v>45675</v>
      </c>
      <c r="G8" s="207"/>
      <c r="H8" s="215"/>
      <c r="I8" s="216"/>
      <c r="J8" s="216"/>
      <c r="K8" s="217"/>
    </row>
    <row r="9" customHeight="1" spans="1:11">
      <c r="A9" s="218" t="s">
        <v>159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49</v>
      </c>
      <c r="B10" s="220" t="s">
        <v>50</v>
      </c>
      <c r="C10" s="221" t="s">
        <v>51</v>
      </c>
      <c r="D10" s="222"/>
      <c r="E10" s="223" t="s">
        <v>54</v>
      </c>
      <c r="F10" s="220" t="s">
        <v>50</v>
      </c>
      <c r="G10" s="221" t="s">
        <v>51</v>
      </c>
      <c r="H10" s="220"/>
      <c r="I10" s="223" t="s">
        <v>52</v>
      </c>
      <c r="J10" s="220" t="s">
        <v>50</v>
      </c>
      <c r="K10" s="224" t="s">
        <v>51</v>
      </c>
    </row>
    <row r="11" customHeight="1" spans="1:11">
      <c r="A11" s="203" t="s">
        <v>55</v>
      </c>
      <c r="B11" s="225" t="s">
        <v>50</v>
      </c>
      <c r="C11" s="102" t="s">
        <v>51</v>
      </c>
      <c r="D11" s="226"/>
      <c r="E11" s="227" t="s">
        <v>57</v>
      </c>
      <c r="F11" s="225" t="s">
        <v>50</v>
      </c>
      <c r="G11" s="102" t="s">
        <v>51</v>
      </c>
      <c r="H11" s="225"/>
      <c r="I11" s="227" t="s">
        <v>62</v>
      </c>
      <c r="J11" s="225" t="s">
        <v>50</v>
      </c>
      <c r="K11" s="103" t="s">
        <v>51</v>
      </c>
    </row>
    <row r="12" customHeight="1" spans="1:11">
      <c r="A12" s="212" t="s">
        <v>160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8"/>
    </row>
    <row r="13" customHeight="1" spans="1:11">
      <c r="A13" s="229" t="s">
        <v>161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104"/>
      <c r="J14" s="104"/>
      <c r="K14" s="139"/>
    </row>
    <row r="15" customHeight="1" spans="1:11">
      <c r="A15" s="142"/>
      <c r="B15" s="143"/>
      <c r="C15" s="143"/>
      <c r="D15" s="232"/>
      <c r="E15" s="233"/>
      <c r="F15" s="143"/>
      <c r="G15" s="143"/>
      <c r="H15" s="232"/>
      <c r="I15" s="165"/>
      <c r="J15" s="234"/>
      <c r="K15" s="235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7"/>
    </row>
    <row r="17" customHeight="1" spans="1:11">
      <c r="A17" s="229" t="s">
        <v>162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104"/>
      <c r="J18" s="104"/>
      <c r="K18" s="139"/>
    </row>
    <row r="19" customHeight="1" spans="1:11">
      <c r="A19" s="142"/>
      <c r="B19" s="143"/>
      <c r="C19" s="143"/>
      <c r="D19" s="232"/>
      <c r="E19" s="233"/>
      <c r="F19" s="143"/>
      <c r="G19" s="143"/>
      <c r="H19" s="232"/>
      <c r="I19" s="165"/>
      <c r="J19" s="234"/>
      <c r="K19" s="235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customHeight="1" spans="1:11">
      <c r="A21" s="236" t="s">
        <v>88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7" t="s">
        <v>89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39"/>
    </row>
    <row r="23" customHeight="1" spans="1:11">
      <c r="A23" s="114" t="s">
        <v>90</v>
      </c>
      <c r="B23" s="115"/>
      <c r="C23" s="102" t="s">
        <v>31</v>
      </c>
      <c r="D23" s="102" t="s">
        <v>32</v>
      </c>
      <c r="E23" s="112"/>
      <c r="F23" s="112"/>
      <c r="G23" s="112"/>
      <c r="H23" s="112"/>
      <c r="I23" s="112"/>
      <c r="J23" s="112"/>
      <c r="K23" s="113"/>
    </row>
    <row r="24" customHeight="1" spans="1:11">
      <c r="A24" s="199" t="s">
        <v>163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3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39"/>
    </row>
    <row r="26" customHeight="1" spans="1:11">
      <c r="A26" s="218" t="s">
        <v>98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3" t="s">
        <v>99</v>
      </c>
      <c r="B27" s="221" t="s">
        <v>60</v>
      </c>
      <c r="C27" s="221" t="s">
        <v>61</v>
      </c>
      <c r="D27" s="221" t="s">
        <v>53</v>
      </c>
      <c r="E27" s="194" t="s">
        <v>100</v>
      </c>
      <c r="F27" s="221" t="s">
        <v>60</v>
      </c>
      <c r="G27" s="221" t="s">
        <v>61</v>
      </c>
      <c r="H27" s="221" t="s">
        <v>53</v>
      </c>
      <c r="I27" s="194" t="s">
        <v>101</v>
      </c>
      <c r="J27" s="221" t="s">
        <v>60</v>
      </c>
      <c r="K27" s="224" t="s">
        <v>61</v>
      </c>
    </row>
    <row r="28" customHeight="1" spans="1:11">
      <c r="A28" s="208" t="s">
        <v>52</v>
      </c>
      <c r="B28" s="102" t="s">
        <v>60</v>
      </c>
      <c r="C28" s="102" t="s">
        <v>61</v>
      </c>
      <c r="D28" s="102" t="s">
        <v>53</v>
      </c>
      <c r="E28" s="209" t="s">
        <v>59</v>
      </c>
      <c r="F28" s="102" t="s">
        <v>60</v>
      </c>
      <c r="G28" s="102" t="s">
        <v>61</v>
      </c>
      <c r="H28" s="102" t="s">
        <v>53</v>
      </c>
      <c r="I28" s="209" t="s">
        <v>70</v>
      </c>
      <c r="J28" s="102" t="s">
        <v>60</v>
      </c>
      <c r="K28" s="103" t="s">
        <v>61</v>
      </c>
    </row>
    <row r="29" customHeight="1" spans="1:11">
      <c r="A29" s="199" t="s">
        <v>164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40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customHeight="1" spans="1:11">
      <c r="A31" s="218" t="s">
        <v>165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ht="17.25" customHeight="1" spans="1:11">
      <c r="A43" s="240" t="s">
        <v>97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customHeight="1" spans="1:11">
      <c r="A44" s="218" t="s">
        <v>166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136" t="s">
        <v>160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8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8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9"/>
    </row>
    <row r="48" ht="21" customHeight="1" spans="1:11">
      <c r="A48" s="249" t="s">
        <v>105</v>
      </c>
      <c r="B48" s="250" t="s">
        <v>106</v>
      </c>
      <c r="C48" s="250"/>
      <c r="D48" s="251" t="s">
        <v>107</v>
      </c>
      <c r="E48" s="252"/>
      <c r="F48" s="251" t="s">
        <v>109</v>
      </c>
      <c r="G48" s="253"/>
      <c r="H48" s="254" t="s">
        <v>110</v>
      </c>
      <c r="I48" s="254"/>
      <c r="J48" s="250"/>
      <c r="K48" s="255"/>
    </row>
    <row r="49" customHeight="1" spans="1:11">
      <c r="A49" s="256" t="s">
        <v>112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61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64"/>
    </row>
    <row r="52" ht="21" customHeight="1" spans="1:11">
      <c r="A52" s="249" t="s">
        <v>105</v>
      </c>
      <c r="B52" s="250" t="s">
        <v>106</v>
      </c>
      <c r="C52" s="250"/>
      <c r="D52" s="251" t="s">
        <v>107</v>
      </c>
      <c r="E52" s="251"/>
      <c r="F52" s="251" t="s">
        <v>109</v>
      </c>
      <c r="G52" s="251"/>
      <c r="H52" s="254" t="s">
        <v>110</v>
      </c>
      <c r="I52" s="254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2" workbookViewId="0">
      <selection activeCell="A6" sqref="A6:G1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78" t="s">
        <v>114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9.15" customHeight="1" spans="1:14">
      <c r="A2" s="180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152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4"/>
      <c r="I4" s="171"/>
      <c r="J4" s="171"/>
      <c r="K4" s="171"/>
      <c r="L4" s="171"/>
      <c r="M4" s="181"/>
      <c r="N4" s="171"/>
    </row>
    <row r="5" ht="29.15" customHeight="1" spans="1:14">
      <c r="A5" s="63"/>
      <c r="B5" s="67" t="s">
        <v>119</v>
      </c>
      <c r="C5" s="67" t="s">
        <v>120</v>
      </c>
      <c r="D5" s="67" t="s">
        <v>121</v>
      </c>
      <c r="E5" s="67" t="s">
        <v>122</v>
      </c>
      <c r="F5" s="67" t="s">
        <v>123</v>
      </c>
      <c r="G5" s="67" t="s">
        <v>124</v>
      </c>
      <c r="H5" s="64"/>
      <c r="I5" s="68"/>
      <c r="J5" s="68"/>
      <c r="K5" s="68"/>
      <c r="L5" s="68"/>
      <c r="M5" s="182"/>
      <c r="N5" s="68"/>
    </row>
    <row r="6" ht="29.15" customHeight="1" spans="1:14">
      <c r="A6" s="70" t="s">
        <v>127</v>
      </c>
      <c r="B6" s="71">
        <f>C6-1</f>
        <v>67</v>
      </c>
      <c r="C6" s="71">
        <f>D6-2</f>
        <v>68</v>
      </c>
      <c r="D6" s="72">
        <v>70</v>
      </c>
      <c r="E6" s="71">
        <f>D6+2</f>
        <v>72</v>
      </c>
      <c r="F6" s="73">
        <f>E6+2</f>
        <v>74</v>
      </c>
      <c r="G6" s="71">
        <f>F6+1</f>
        <v>75</v>
      </c>
      <c r="H6" s="64"/>
      <c r="I6" s="74"/>
      <c r="J6" s="74"/>
      <c r="K6" s="74"/>
      <c r="L6" s="74"/>
      <c r="M6" s="183"/>
      <c r="N6" s="74"/>
    </row>
    <row r="7" ht="29.15" customHeight="1" spans="1:14">
      <c r="A7" s="75" t="s">
        <v>131</v>
      </c>
      <c r="B7" s="71">
        <f t="shared" ref="B7:B9" si="0">C7-4</f>
        <v>100</v>
      </c>
      <c r="C7" s="71">
        <f t="shared" ref="C7:C9" si="1">D7-4</f>
        <v>104</v>
      </c>
      <c r="D7" s="76">
        <v>108</v>
      </c>
      <c r="E7" s="71">
        <f t="shared" ref="E7:E9" si="2">D7+4</f>
        <v>112</v>
      </c>
      <c r="F7" s="73">
        <f>E7+4</f>
        <v>116</v>
      </c>
      <c r="G7" s="71">
        <f t="shared" ref="G7:G9" si="3">F7+6</f>
        <v>122</v>
      </c>
      <c r="H7" s="64"/>
      <c r="I7" s="77"/>
      <c r="J7" s="77"/>
      <c r="K7" s="77"/>
      <c r="L7" s="77"/>
      <c r="M7" s="184"/>
      <c r="N7" s="77"/>
    </row>
    <row r="8" ht="29.15" customHeight="1" spans="1:14">
      <c r="A8" s="75" t="s">
        <v>133</v>
      </c>
      <c r="B8" s="71">
        <f t="shared" si="0"/>
        <v>98</v>
      </c>
      <c r="C8" s="71">
        <f t="shared" si="1"/>
        <v>102</v>
      </c>
      <c r="D8" s="76" t="s">
        <v>134</v>
      </c>
      <c r="E8" s="71">
        <f t="shared" si="2"/>
        <v>110</v>
      </c>
      <c r="F8" s="73">
        <f>E8+5</f>
        <v>115</v>
      </c>
      <c r="G8" s="71">
        <f t="shared" si="3"/>
        <v>121</v>
      </c>
      <c r="H8" s="64"/>
      <c r="I8" s="77"/>
      <c r="J8" s="77"/>
      <c r="K8" s="77"/>
      <c r="L8" s="77"/>
      <c r="M8" s="184"/>
      <c r="N8" s="77"/>
    </row>
    <row r="9" ht="29.15" customHeight="1" spans="1:14">
      <c r="A9" s="75" t="s">
        <v>135</v>
      </c>
      <c r="B9" s="78">
        <f t="shared" si="0"/>
        <v>98</v>
      </c>
      <c r="C9" s="78">
        <f t="shared" si="1"/>
        <v>102</v>
      </c>
      <c r="D9" s="72" t="s">
        <v>134</v>
      </c>
      <c r="E9" s="78">
        <f t="shared" si="2"/>
        <v>110</v>
      </c>
      <c r="F9" s="79">
        <f>E9+5</f>
        <v>115</v>
      </c>
      <c r="G9" s="78">
        <f t="shared" si="3"/>
        <v>121</v>
      </c>
      <c r="H9" s="64"/>
      <c r="I9" s="77"/>
      <c r="J9" s="77"/>
      <c r="K9" s="77"/>
      <c r="L9" s="77"/>
      <c r="M9" s="184"/>
      <c r="N9" s="77"/>
    </row>
    <row r="10" ht="29.15" customHeight="1" spans="1:14">
      <c r="A10" s="75" t="s">
        <v>137</v>
      </c>
      <c r="B10" s="80">
        <f>C10-1.2</f>
        <v>43.6</v>
      </c>
      <c r="C10" s="80">
        <f>D10-1.2</f>
        <v>44.8</v>
      </c>
      <c r="D10" s="72">
        <v>46</v>
      </c>
      <c r="E10" s="80">
        <f>D10+1.2</f>
        <v>47.2</v>
      </c>
      <c r="F10" s="73">
        <f>E10+1.2</f>
        <v>48.4</v>
      </c>
      <c r="G10" s="80">
        <f>F10+1.4</f>
        <v>49.8</v>
      </c>
      <c r="H10" s="64"/>
      <c r="I10" s="77"/>
      <c r="J10" s="77"/>
      <c r="K10" s="77"/>
      <c r="L10" s="77"/>
      <c r="M10" s="184"/>
      <c r="N10" s="77"/>
    </row>
    <row r="11" ht="29.15" customHeight="1" spans="1:14">
      <c r="A11" s="75" t="s">
        <v>139</v>
      </c>
      <c r="B11" s="80">
        <f>C11-0.5</f>
        <v>19.5</v>
      </c>
      <c r="C11" s="80">
        <f>D11-0.5</f>
        <v>20</v>
      </c>
      <c r="D11" s="72">
        <v>20.5</v>
      </c>
      <c r="E11" s="80">
        <f t="shared" ref="E11:G11" si="4">D11+0.5</f>
        <v>21</v>
      </c>
      <c r="F11" s="73">
        <f t="shared" si="4"/>
        <v>21.5</v>
      </c>
      <c r="G11" s="80">
        <f t="shared" si="4"/>
        <v>22</v>
      </c>
      <c r="H11" s="64"/>
      <c r="I11" s="77"/>
      <c r="J11" s="77"/>
      <c r="K11" s="77"/>
      <c r="L11" s="77"/>
      <c r="M11" s="184"/>
      <c r="N11" s="77"/>
    </row>
    <row r="12" ht="29.15" customHeight="1" spans="1:14">
      <c r="A12" s="75" t="s">
        <v>140</v>
      </c>
      <c r="B12" s="80">
        <f>C12-0.7</f>
        <v>18.1</v>
      </c>
      <c r="C12" s="80">
        <f>D12-0.7</f>
        <v>18.8</v>
      </c>
      <c r="D12" s="72">
        <v>19.5</v>
      </c>
      <c r="E12" s="80">
        <f>D12+0.7</f>
        <v>20.2</v>
      </c>
      <c r="F12" s="73">
        <f>E12+0.7</f>
        <v>20.9</v>
      </c>
      <c r="G12" s="80">
        <f>F12+1</f>
        <v>21.9</v>
      </c>
      <c r="H12" s="64"/>
      <c r="I12" s="77"/>
      <c r="J12" s="77"/>
      <c r="K12" s="77"/>
      <c r="L12" s="77"/>
      <c r="M12" s="184"/>
      <c r="N12" s="77"/>
    </row>
    <row r="13" ht="29.15" customHeight="1" spans="1:14">
      <c r="A13" s="75" t="s">
        <v>141</v>
      </c>
      <c r="B13" s="80">
        <f>C13-0.7</f>
        <v>16.1</v>
      </c>
      <c r="C13" s="80">
        <f>D13-0.7</f>
        <v>16.8</v>
      </c>
      <c r="D13" s="72">
        <v>17.5</v>
      </c>
      <c r="E13" s="80">
        <f>D13+0.7</f>
        <v>18.2</v>
      </c>
      <c r="F13" s="73">
        <f>E13+0.7</f>
        <v>18.9</v>
      </c>
      <c r="G13" s="80">
        <f>F13+1</f>
        <v>19.9</v>
      </c>
      <c r="H13" s="64"/>
      <c r="I13" s="77"/>
      <c r="J13" s="77"/>
      <c r="K13" s="77"/>
      <c r="L13" s="77"/>
      <c r="M13" s="184"/>
      <c r="N13" s="77"/>
    </row>
    <row r="14" ht="29.15" customHeight="1" spans="1:14">
      <c r="A14" s="75" t="s">
        <v>142</v>
      </c>
      <c r="B14" s="80">
        <f>C14-1</f>
        <v>45</v>
      </c>
      <c r="C14" s="80">
        <f>D14-1</f>
        <v>46</v>
      </c>
      <c r="D14" s="72">
        <v>47</v>
      </c>
      <c r="E14" s="80">
        <f>D14+1</f>
        <v>48</v>
      </c>
      <c r="F14" s="73">
        <f>E14+1</f>
        <v>49</v>
      </c>
      <c r="G14" s="80">
        <f>F14+1.5</f>
        <v>50.5</v>
      </c>
      <c r="H14" s="64"/>
      <c r="I14" s="77"/>
      <c r="J14" s="77"/>
      <c r="K14" s="77"/>
      <c r="L14" s="77"/>
      <c r="M14" s="184"/>
      <c r="N14" s="77"/>
    </row>
    <row r="15" ht="29.15" customHeight="1" spans="1:14">
      <c r="A15" s="81" t="s">
        <v>143</v>
      </c>
      <c r="B15" s="80">
        <f t="shared" ref="B15:B17" si="5">C15</f>
        <v>14</v>
      </c>
      <c r="C15" s="80">
        <f>D15-0.5</f>
        <v>14</v>
      </c>
      <c r="D15" s="72">
        <v>14.5</v>
      </c>
      <c r="E15" s="80">
        <f t="shared" ref="E15:G15" si="6">D15+0.5</f>
        <v>15</v>
      </c>
      <c r="F15" s="73">
        <f t="shared" si="6"/>
        <v>15.5</v>
      </c>
      <c r="G15" s="80">
        <f t="shared" si="6"/>
        <v>16</v>
      </c>
      <c r="H15" s="64"/>
      <c r="I15" s="77"/>
      <c r="J15" s="77"/>
      <c r="K15" s="77"/>
      <c r="L15" s="77"/>
      <c r="M15" s="184"/>
      <c r="N15" s="77"/>
    </row>
    <row r="16" ht="29.15" customHeight="1" spans="1:14">
      <c r="A16" s="81" t="s">
        <v>144</v>
      </c>
      <c r="B16" s="80">
        <f t="shared" si="5"/>
        <v>2.5</v>
      </c>
      <c r="C16" s="80">
        <f>D16</f>
        <v>2.5</v>
      </c>
      <c r="D16" s="72">
        <v>2.5</v>
      </c>
      <c r="E16" s="80">
        <f>D16</f>
        <v>2.5</v>
      </c>
      <c r="F16" s="73">
        <f>D16</f>
        <v>2.5</v>
      </c>
      <c r="G16" s="80">
        <f>D16</f>
        <v>2.5</v>
      </c>
      <c r="H16" s="64"/>
      <c r="I16" s="77"/>
      <c r="J16" s="77"/>
      <c r="K16" s="77"/>
      <c r="L16" s="77"/>
      <c r="M16" s="184"/>
      <c r="N16" s="77"/>
    </row>
    <row r="17" ht="29.15" customHeight="1" spans="1:14">
      <c r="A17" s="81" t="s">
        <v>145</v>
      </c>
      <c r="B17" s="71">
        <f t="shared" si="5"/>
        <v>1.8</v>
      </c>
      <c r="C17" s="71">
        <f>D17</f>
        <v>1.8</v>
      </c>
      <c r="D17" s="72">
        <v>1.8</v>
      </c>
      <c r="E17" s="71">
        <f>D17</f>
        <v>1.8</v>
      </c>
      <c r="F17" s="73">
        <f>D17</f>
        <v>1.8</v>
      </c>
      <c r="G17" s="71">
        <f>D17</f>
        <v>1.8</v>
      </c>
      <c r="H17" s="64"/>
      <c r="I17" s="74"/>
      <c r="J17" s="74"/>
      <c r="K17" s="74"/>
      <c r="L17" s="74"/>
      <c r="M17" s="183"/>
      <c r="N17" s="74"/>
    </row>
    <row r="18" ht="29.15" customHeight="1" spans="1:14">
      <c r="A18" s="82"/>
      <c r="B18" s="83"/>
      <c r="C18" s="83"/>
      <c r="D18" s="83"/>
      <c r="E18" s="83"/>
      <c r="F18" s="83"/>
      <c r="G18" s="83"/>
      <c r="H18" s="64"/>
      <c r="I18" s="77"/>
      <c r="J18" s="77"/>
      <c r="K18" s="77"/>
      <c r="L18" s="77"/>
      <c r="M18" s="184"/>
      <c r="N18" s="77"/>
    </row>
    <row r="19" ht="29.15" customHeight="1" spans="1:14">
      <c r="A19" s="82"/>
      <c r="B19" s="82"/>
      <c r="C19" s="82"/>
      <c r="D19" s="84"/>
      <c r="E19" s="85"/>
      <c r="F19" s="85"/>
      <c r="G19" s="85"/>
      <c r="H19" s="64"/>
      <c r="I19" s="77"/>
      <c r="J19" s="77"/>
      <c r="K19" s="77"/>
      <c r="L19" s="77"/>
      <c r="M19" s="184"/>
      <c r="N19" s="77"/>
    </row>
    <row r="20" ht="29.15" customHeight="1" spans="1:14">
      <c r="A20" s="82"/>
      <c r="B20" s="82"/>
      <c r="C20" s="82"/>
      <c r="D20" s="84"/>
      <c r="E20" s="85"/>
      <c r="F20" s="85"/>
      <c r="G20" s="85"/>
      <c r="H20" s="64"/>
      <c r="I20" s="77"/>
      <c r="J20" s="77"/>
      <c r="K20" s="77"/>
      <c r="L20" s="77"/>
      <c r="M20" s="184"/>
      <c r="N20" s="77"/>
    </row>
    <row r="21" ht="29.15" customHeight="1" spans="1:14">
      <c r="A21" s="82"/>
      <c r="B21" s="82"/>
      <c r="C21" s="82"/>
      <c r="D21" s="84"/>
      <c r="E21" s="85"/>
      <c r="F21" s="85"/>
      <c r="G21" s="85"/>
      <c r="H21" s="64"/>
      <c r="I21" s="77"/>
      <c r="J21" s="77"/>
      <c r="K21" s="77"/>
      <c r="L21" s="77"/>
      <c r="M21" s="184"/>
      <c r="N21" s="77"/>
    </row>
    <row r="22" ht="29.15" customHeight="1" spans="1:14">
      <c r="A22" s="82"/>
      <c r="B22" s="82"/>
      <c r="C22" s="82"/>
      <c r="D22" s="84"/>
      <c r="E22" s="85"/>
      <c r="F22" s="85"/>
      <c r="G22" s="85"/>
      <c r="H22" s="64"/>
      <c r="I22" s="77"/>
      <c r="J22" s="77"/>
      <c r="K22" s="77"/>
      <c r="L22" s="77"/>
      <c r="M22" s="184"/>
      <c r="N22" s="77"/>
    </row>
    <row r="23" ht="29.15" customHeight="1" spans="1:14">
      <c r="A23" s="86"/>
      <c r="B23" s="83"/>
      <c r="C23" s="83"/>
      <c r="D23" s="83"/>
      <c r="E23" s="83"/>
      <c r="F23" s="83"/>
      <c r="G23" s="83"/>
      <c r="H23" s="87"/>
      <c r="I23" s="185"/>
      <c r="J23" s="185"/>
      <c r="K23" s="77"/>
      <c r="L23" s="185"/>
      <c r="M23" s="185"/>
      <c r="N23" s="185"/>
    </row>
    <row r="24" ht="15.75" spans="1:14">
      <c r="A24" s="92" t="s">
        <v>160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167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168</v>
      </c>
      <c r="B26" s="93"/>
      <c r="C26" s="93"/>
      <c r="D26" s="93"/>
      <c r="E26" s="93"/>
      <c r="F26" s="93"/>
      <c r="G26" s="93"/>
      <c r="H26" s="93"/>
      <c r="I26" s="92" t="s">
        <v>147</v>
      </c>
      <c r="J26" s="94"/>
      <c r="K26" s="92" t="s">
        <v>169</v>
      </c>
      <c r="L26" s="92"/>
      <c r="M26" s="92" t="s">
        <v>149</v>
      </c>
    </row>
    <row r="27" ht="19" customHeight="1" spans="1:14">
      <c r="A27" s="5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6" sqref="A6:G1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152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4"/>
      <c r="I4" s="171"/>
      <c r="J4" s="171"/>
      <c r="K4" s="171"/>
      <c r="L4" s="171"/>
      <c r="M4" s="171"/>
      <c r="N4" s="172"/>
    </row>
    <row r="5" ht="29.15" customHeight="1" spans="1:14">
      <c r="A5" s="63"/>
      <c r="B5" s="67" t="s">
        <v>119</v>
      </c>
      <c r="C5" s="67" t="s">
        <v>120</v>
      </c>
      <c r="D5" s="67" t="s">
        <v>121</v>
      </c>
      <c r="E5" s="67" t="s">
        <v>122</v>
      </c>
      <c r="F5" s="67" t="s">
        <v>123</v>
      </c>
      <c r="G5" s="67" t="s">
        <v>124</v>
      </c>
      <c r="H5" s="64"/>
      <c r="I5" s="68"/>
      <c r="J5" s="68"/>
      <c r="K5" s="68"/>
      <c r="L5" s="68"/>
      <c r="M5" s="68"/>
      <c r="N5" s="69"/>
    </row>
    <row r="6" ht="29.15" customHeight="1" spans="1:14">
      <c r="A6" s="70" t="s">
        <v>127</v>
      </c>
      <c r="B6" s="71">
        <f>C6-1</f>
        <v>67</v>
      </c>
      <c r="C6" s="71">
        <f>D6-2</f>
        <v>68</v>
      </c>
      <c r="D6" s="72">
        <v>70</v>
      </c>
      <c r="E6" s="71">
        <f>D6+2</f>
        <v>72</v>
      </c>
      <c r="F6" s="73">
        <f>E6+2</f>
        <v>74</v>
      </c>
      <c r="G6" s="71">
        <f>F6+1</f>
        <v>75</v>
      </c>
      <c r="H6" s="64"/>
      <c r="I6" s="74"/>
      <c r="J6" s="74"/>
      <c r="K6" s="74"/>
      <c r="L6" s="74"/>
      <c r="M6" s="74"/>
      <c r="N6" s="173"/>
    </row>
    <row r="7" ht="29.15" customHeight="1" spans="1:14">
      <c r="A7" s="75" t="s">
        <v>131</v>
      </c>
      <c r="B7" s="71">
        <f t="shared" ref="B7:B9" si="0">C7-4</f>
        <v>100</v>
      </c>
      <c r="C7" s="71">
        <f t="shared" ref="C7:C9" si="1">D7-4</f>
        <v>104</v>
      </c>
      <c r="D7" s="76">
        <v>108</v>
      </c>
      <c r="E7" s="71">
        <f t="shared" ref="E7:E9" si="2">D7+4</f>
        <v>112</v>
      </c>
      <c r="F7" s="73">
        <f>E7+4</f>
        <v>116</v>
      </c>
      <c r="G7" s="71">
        <f t="shared" ref="G7:G9" si="3">F7+6</f>
        <v>122</v>
      </c>
      <c r="H7" s="64"/>
      <c r="I7" s="77"/>
      <c r="J7" s="77"/>
      <c r="K7" s="77"/>
      <c r="L7" s="77"/>
      <c r="M7" s="77"/>
      <c r="N7" s="174"/>
    </row>
    <row r="8" ht="29.15" customHeight="1" spans="1:14">
      <c r="A8" s="75" t="s">
        <v>133</v>
      </c>
      <c r="B8" s="71">
        <f t="shared" si="0"/>
        <v>98</v>
      </c>
      <c r="C8" s="71">
        <f t="shared" si="1"/>
        <v>102</v>
      </c>
      <c r="D8" s="76" t="s">
        <v>134</v>
      </c>
      <c r="E8" s="71">
        <f t="shared" si="2"/>
        <v>110</v>
      </c>
      <c r="F8" s="73">
        <f>E8+5</f>
        <v>115</v>
      </c>
      <c r="G8" s="71">
        <f t="shared" si="3"/>
        <v>121</v>
      </c>
      <c r="H8" s="64"/>
      <c r="I8" s="77"/>
      <c r="J8" s="77"/>
      <c r="K8" s="77"/>
      <c r="L8" s="77"/>
      <c r="M8" s="77"/>
      <c r="N8" s="175"/>
    </row>
    <row r="9" ht="29.15" customHeight="1" spans="1:14">
      <c r="A9" s="75" t="s">
        <v>135</v>
      </c>
      <c r="B9" s="78">
        <f t="shared" si="0"/>
        <v>98</v>
      </c>
      <c r="C9" s="78">
        <f t="shared" si="1"/>
        <v>102</v>
      </c>
      <c r="D9" s="72" t="s">
        <v>134</v>
      </c>
      <c r="E9" s="78">
        <f t="shared" si="2"/>
        <v>110</v>
      </c>
      <c r="F9" s="79">
        <f>E9+5</f>
        <v>115</v>
      </c>
      <c r="G9" s="78">
        <f t="shared" si="3"/>
        <v>121</v>
      </c>
      <c r="H9" s="64"/>
      <c r="I9" s="74"/>
      <c r="J9" s="74"/>
      <c r="K9" s="74"/>
      <c r="L9" s="74"/>
      <c r="M9" s="74"/>
      <c r="N9" s="176"/>
    </row>
    <row r="10" ht="29.15" customHeight="1" spans="1:14">
      <c r="A10" s="75" t="s">
        <v>137</v>
      </c>
      <c r="B10" s="80">
        <f>C10-1.2</f>
        <v>43.6</v>
      </c>
      <c r="C10" s="80">
        <f>D10-1.2</f>
        <v>44.8</v>
      </c>
      <c r="D10" s="72">
        <v>46</v>
      </c>
      <c r="E10" s="80">
        <f>D10+1.2</f>
        <v>47.2</v>
      </c>
      <c r="F10" s="73">
        <f>E10+1.2</f>
        <v>48.4</v>
      </c>
      <c r="G10" s="80">
        <f>F10+1.4</f>
        <v>49.8</v>
      </c>
      <c r="H10" s="64"/>
      <c r="I10" s="74"/>
      <c r="J10" s="74"/>
      <c r="K10" s="74"/>
      <c r="L10" s="74"/>
      <c r="M10" s="74"/>
      <c r="N10" s="176"/>
    </row>
    <row r="11" ht="29.15" customHeight="1" spans="1:14">
      <c r="A11" s="75" t="s">
        <v>139</v>
      </c>
      <c r="B11" s="80">
        <f>C11-0.5</f>
        <v>19.5</v>
      </c>
      <c r="C11" s="80">
        <f>D11-0.5</f>
        <v>20</v>
      </c>
      <c r="D11" s="72">
        <v>20.5</v>
      </c>
      <c r="E11" s="80">
        <f t="shared" ref="E11:G11" si="4">D11+0.5</f>
        <v>21</v>
      </c>
      <c r="F11" s="73">
        <f t="shared" si="4"/>
        <v>21.5</v>
      </c>
      <c r="G11" s="80">
        <f t="shared" si="4"/>
        <v>22</v>
      </c>
      <c r="H11" s="64"/>
      <c r="I11" s="74"/>
      <c r="J11" s="74"/>
      <c r="K11" s="74"/>
      <c r="L11" s="74"/>
      <c r="M11" s="74"/>
      <c r="N11" s="176"/>
    </row>
    <row r="12" ht="29.15" customHeight="1" spans="1:14">
      <c r="A12" s="75" t="s">
        <v>140</v>
      </c>
      <c r="B12" s="80">
        <f>C12-0.7</f>
        <v>18.1</v>
      </c>
      <c r="C12" s="80">
        <f>D12-0.7</f>
        <v>18.8</v>
      </c>
      <c r="D12" s="72">
        <v>19.5</v>
      </c>
      <c r="E12" s="80">
        <f>D12+0.7</f>
        <v>20.2</v>
      </c>
      <c r="F12" s="73">
        <f>E12+0.7</f>
        <v>20.9</v>
      </c>
      <c r="G12" s="80">
        <f>F12+1</f>
        <v>21.9</v>
      </c>
      <c r="H12" s="64"/>
      <c r="I12" s="74"/>
      <c r="J12" s="74"/>
      <c r="K12" s="74"/>
      <c r="L12" s="74"/>
      <c r="M12" s="74"/>
      <c r="N12" s="176"/>
    </row>
    <row r="13" ht="29.15" customHeight="1" spans="1:14">
      <c r="A13" s="75" t="s">
        <v>141</v>
      </c>
      <c r="B13" s="80">
        <f>C13-0.7</f>
        <v>16.1</v>
      </c>
      <c r="C13" s="80">
        <f>D13-0.7</f>
        <v>16.8</v>
      </c>
      <c r="D13" s="72">
        <v>17.5</v>
      </c>
      <c r="E13" s="80">
        <f>D13+0.7</f>
        <v>18.2</v>
      </c>
      <c r="F13" s="73">
        <f>E13+0.7</f>
        <v>18.9</v>
      </c>
      <c r="G13" s="80">
        <f>F13+1</f>
        <v>19.9</v>
      </c>
      <c r="H13" s="64"/>
      <c r="I13" s="77"/>
      <c r="J13" s="77"/>
      <c r="K13" s="77"/>
      <c r="L13" s="77"/>
      <c r="M13" s="77"/>
      <c r="N13" s="175"/>
    </row>
    <row r="14" ht="29.15" customHeight="1" spans="1:14">
      <c r="A14" s="75" t="s">
        <v>142</v>
      </c>
      <c r="B14" s="80">
        <f>C14-1</f>
        <v>45</v>
      </c>
      <c r="C14" s="80">
        <f>D14-1</f>
        <v>46</v>
      </c>
      <c r="D14" s="72">
        <v>47</v>
      </c>
      <c r="E14" s="80">
        <f>D14+1</f>
        <v>48</v>
      </c>
      <c r="F14" s="73">
        <f>E14+1</f>
        <v>49</v>
      </c>
      <c r="G14" s="80">
        <f>F14+1.5</f>
        <v>50.5</v>
      </c>
      <c r="H14" s="64"/>
      <c r="I14" s="77"/>
      <c r="J14" s="77"/>
      <c r="K14" s="77"/>
      <c r="L14" s="77"/>
      <c r="M14" s="77"/>
      <c r="N14" s="175"/>
    </row>
    <row r="15" ht="29.15" customHeight="1" spans="1:14">
      <c r="A15" s="81" t="s">
        <v>143</v>
      </c>
      <c r="B15" s="80">
        <f t="shared" ref="B15:B17" si="5">C15</f>
        <v>14</v>
      </c>
      <c r="C15" s="80">
        <f>D15-0.5</f>
        <v>14</v>
      </c>
      <c r="D15" s="72">
        <v>14.5</v>
      </c>
      <c r="E15" s="80">
        <f t="shared" ref="E15:G15" si="6">D15+0.5</f>
        <v>15</v>
      </c>
      <c r="F15" s="73">
        <f t="shared" si="6"/>
        <v>15.5</v>
      </c>
      <c r="G15" s="80">
        <f t="shared" si="6"/>
        <v>16</v>
      </c>
      <c r="H15" s="64"/>
      <c r="I15" s="77"/>
      <c r="J15" s="77"/>
      <c r="K15" s="77"/>
      <c r="L15" s="77"/>
      <c r="M15" s="77"/>
      <c r="N15" s="175"/>
    </row>
    <row r="16" ht="29.15" customHeight="1" spans="1:14">
      <c r="A16" s="81" t="s">
        <v>144</v>
      </c>
      <c r="B16" s="80">
        <f t="shared" si="5"/>
        <v>2.5</v>
      </c>
      <c r="C16" s="80">
        <f>D16</f>
        <v>2.5</v>
      </c>
      <c r="D16" s="72">
        <v>2.5</v>
      </c>
      <c r="E16" s="80">
        <f>D16</f>
        <v>2.5</v>
      </c>
      <c r="F16" s="73">
        <f>D16</f>
        <v>2.5</v>
      </c>
      <c r="G16" s="80">
        <f>D16</f>
        <v>2.5</v>
      </c>
      <c r="H16" s="64"/>
      <c r="I16" s="77"/>
      <c r="J16" s="77"/>
      <c r="K16" s="77"/>
      <c r="L16" s="77"/>
      <c r="M16" s="77"/>
      <c r="N16" s="175"/>
    </row>
    <row r="17" ht="29.15" customHeight="1" spans="1:14">
      <c r="A17" s="81" t="s">
        <v>145</v>
      </c>
      <c r="B17" s="71">
        <f t="shared" si="5"/>
        <v>1.8</v>
      </c>
      <c r="C17" s="71">
        <f>D17</f>
        <v>1.8</v>
      </c>
      <c r="D17" s="72">
        <v>1.8</v>
      </c>
      <c r="E17" s="71">
        <f>D17</f>
        <v>1.8</v>
      </c>
      <c r="F17" s="73">
        <f>D17</f>
        <v>1.8</v>
      </c>
      <c r="G17" s="71">
        <f>D17</f>
        <v>1.8</v>
      </c>
      <c r="H17" s="64"/>
      <c r="I17" s="77"/>
      <c r="J17" s="77"/>
      <c r="K17" s="77"/>
      <c r="L17" s="77"/>
      <c r="M17" s="77"/>
      <c r="N17" s="175"/>
    </row>
    <row r="18" ht="29.15" customHeight="1" spans="1:14">
      <c r="A18" s="82"/>
      <c r="B18" s="83"/>
      <c r="C18" s="83"/>
      <c r="D18" s="83"/>
      <c r="E18" s="83"/>
      <c r="F18" s="83"/>
      <c r="G18" s="83"/>
      <c r="H18" s="64"/>
      <c r="I18" s="77"/>
      <c r="J18" s="77"/>
      <c r="K18" s="77"/>
      <c r="L18" s="77"/>
      <c r="M18" s="77"/>
      <c r="N18" s="175"/>
    </row>
    <row r="19" ht="29.15" customHeight="1" spans="1:14">
      <c r="A19" s="82"/>
      <c r="B19" s="82"/>
      <c r="C19" s="82"/>
      <c r="D19" s="84"/>
      <c r="E19" s="85"/>
      <c r="F19" s="85"/>
      <c r="G19" s="85"/>
      <c r="H19" s="64"/>
      <c r="I19" s="77"/>
      <c r="J19" s="77"/>
      <c r="K19" s="77"/>
      <c r="L19" s="77"/>
      <c r="M19" s="77"/>
      <c r="N19" s="175"/>
    </row>
    <row r="20" ht="29.15" customHeight="1" spans="1:14">
      <c r="A20" s="177"/>
      <c r="B20" s="82"/>
      <c r="C20" s="82"/>
      <c r="D20" s="84"/>
      <c r="E20" s="85"/>
      <c r="F20" s="85"/>
      <c r="G20" s="85"/>
      <c r="H20" s="64"/>
      <c r="I20" s="77"/>
      <c r="J20" s="77"/>
      <c r="K20" s="77"/>
      <c r="L20" s="77"/>
      <c r="M20" s="77"/>
      <c r="N20" s="175"/>
    </row>
    <row r="21" ht="29.15" customHeight="1" spans="1:14">
      <c r="A21" s="82"/>
      <c r="B21" s="82"/>
      <c r="C21" s="82"/>
      <c r="D21" s="84"/>
      <c r="E21" s="85"/>
      <c r="F21" s="85"/>
      <c r="G21" s="85"/>
      <c r="H21" s="64"/>
      <c r="I21" s="77"/>
      <c r="J21" s="77"/>
      <c r="K21" s="77"/>
      <c r="L21" s="77"/>
      <c r="M21" s="77"/>
      <c r="N21" s="175"/>
    </row>
    <row r="22" ht="29.15" customHeight="1" spans="1:14">
      <c r="A22" s="82"/>
      <c r="B22" s="82"/>
      <c r="C22" s="82"/>
      <c r="D22" s="84"/>
      <c r="E22" s="85"/>
      <c r="F22" s="85"/>
      <c r="G22" s="85"/>
      <c r="H22" s="64"/>
      <c r="I22" s="77"/>
      <c r="J22" s="77"/>
      <c r="K22" s="77"/>
      <c r="L22" s="77"/>
      <c r="M22" s="77"/>
      <c r="N22" s="175"/>
    </row>
    <row r="23" ht="29.15" customHeight="1" spans="1:14">
      <c r="A23" s="86"/>
      <c r="B23" s="86"/>
      <c r="C23" s="86"/>
      <c r="D23" s="86"/>
      <c r="E23" s="86"/>
      <c r="F23" s="86"/>
      <c r="G23" s="86"/>
      <c r="H23" s="87"/>
      <c r="I23" s="88"/>
      <c r="J23" s="89"/>
      <c r="K23" s="90"/>
      <c r="L23" s="89"/>
      <c r="M23" s="89"/>
      <c r="N23" s="91"/>
    </row>
    <row r="24" ht="15.75" spans="1:14">
      <c r="A24" s="92" t="s">
        <v>160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167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168</v>
      </c>
      <c r="B26" s="93"/>
      <c r="C26" s="93"/>
      <c r="D26" s="93"/>
      <c r="E26" s="93"/>
      <c r="F26" s="93"/>
      <c r="G26" s="93"/>
      <c r="H26" s="93"/>
      <c r="I26" s="92" t="s">
        <v>147</v>
      </c>
      <c r="J26" s="94"/>
      <c r="K26" s="92" t="s">
        <v>169</v>
      </c>
      <c r="L26" s="92"/>
      <c r="M26" s="92" t="s">
        <v>149</v>
      </c>
    </row>
    <row r="27" ht="19" customHeight="1" spans="1:14">
      <c r="A27" s="5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E42" sqref="E42"/>
    </sheetView>
  </sheetViews>
  <sheetFormatPr defaultColWidth="10.0833333333333" defaultRowHeight="15"/>
  <cols>
    <col min="1" max="1" width="9.58333333333333" style="95" customWidth="1"/>
    <col min="2" max="2" width="11.0833333333333" style="95" customWidth="1"/>
    <col min="3" max="3" width="9.08333333333333" style="95" customWidth="1"/>
    <col min="4" max="4" width="9.5" style="95" customWidth="1"/>
    <col min="5" max="5" width="11.3333333333333" style="95" customWidth="1"/>
    <col min="6" max="6" width="10.3333333333333" style="95" customWidth="1"/>
    <col min="7" max="7" width="9.5" style="95" customWidth="1"/>
    <col min="8" max="8" width="9.08333333333333" style="95" customWidth="1"/>
    <col min="9" max="9" width="8.08333333333333" style="95" customWidth="1"/>
    <col min="10" max="10" width="10.5" style="95" customWidth="1"/>
    <col min="11" max="11" width="12.0833333333333" style="95" customWidth="1"/>
    <col min="12" max="16384" width="10.0833333333333" style="95"/>
  </cols>
  <sheetData>
    <row r="1" ht="26.25" spans="1:11">
      <c r="A1" s="96" t="s">
        <v>170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.75" spans="1:11">
      <c r="A2" s="97" t="s">
        <v>18</v>
      </c>
      <c r="B2" s="98" t="s">
        <v>19</v>
      </c>
      <c r="C2" s="98"/>
      <c r="D2" s="99" t="s">
        <v>27</v>
      </c>
      <c r="E2" s="100" t="s">
        <v>171</v>
      </c>
      <c r="F2" s="101" t="s">
        <v>172</v>
      </c>
      <c r="G2" s="102" t="s">
        <v>173</v>
      </c>
      <c r="H2" s="103"/>
      <c r="I2" s="104" t="s">
        <v>22</v>
      </c>
      <c r="J2" s="105" t="s">
        <v>152</v>
      </c>
      <c r="K2" s="106"/>
    </row>
    <row r="3" spans="1:11">
      <c r="A3" s="107" t="s">
        <v>40</v>
      </c>
      <c r="B3" s="108">
        <v>3300</v>
      </c>
      <c r="C3" s="108"/>
      <c r="D3" s="109" t="s">
        <v>174</v>
      </c>
      <c r="E3" s="110">
        <v>45689</v>
      </c>
      <c r="F3" s="111"/>
      <c r="G3" s="111"/>
      <c r="H3" s="112" t="s">
        <v>175</v>
      </c>
      <c r="I3" s="112"/>
      <c r="J3" s="112"/>
      <c r="K3" s="113"/>
    </row>
    <row r="4" spans="1:11">
      <c r="A4" s="114" t="s">
        <v>37</v>
      </c>
      <c r="B4" s="108">
        <v>3</v>
      </c>
      <c r="C4" s="108">
        <v>6</v>
      </c>
      <c r="D4" s="115" t="s">
        <v>176</v>
      </c>
      <c r="E4" s="111"/>
      <c r="F4" s="111"/>
      <c r="G4" s="111"/>
      <c r="H4" s="115" t="s">
        <v>177</v>
      </c>
      <c r="I4" s="115"/>
      <c r="J4" s="116" t="s">
        <v>31</v>
      </c>
      <c r="K4" s="117" t="s">
        <v>32</v>
      </c>
    </row>
    <row r="5" spans="1:11">
      <c r="A5" s="114" t="s">
        <v>178</v>
      </c>
      <c r="B5" s="108"/>
      <c r="C5" s="108"/>
      <c r="D5" s="109" t="s">
        <v>179</v>
      </c>
      <c r="E5" s="109" t="s">
        <v>180</v>
      </c>
      <c r="F5" s="109" t="s">
        <v>181</v>
      </c>
      <c r="G5" s="109" t="s">
        <v>182</v>
      </c>
      <c r="H5" s="115" t="s">
        <v>183</v>
      </c>
      <c r="I5" s="115"/>
      <c r="J5" s="116" t="s">
        <v>31</v>
      </c>
      <c r="K5" s="117" t="s">
        <v>32</v>
      </c>
    </row>
    <row r="6" ht="15.75" spans="1:11">
      <c r="A6" s="118" t="s">
        <v>184</v>
      </c>
      <c r="B6" s="119"/>
      <c r="C6" s="119"/>
      <c r="D6" s="120" t="s">
        <v>185</v>
      </c>
      <c r="E6" s="121"/>
      <c r="F6" s="122"/>
      <c r="G6" s="120"/>
      <c r="H6" s="123" t="s">
        <v>186</v>
      </c>
      <c r="I6" s="123"/>
      <c r="J6" s="122" t="s">
        <v>31</v>
      </c>
      <c r="K6" s="124" t="s">
        <v>32</v>
      </c>
    </row>
    <row r="7" ht="15.7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187</v>
      </c>
      <c r="B8" s="101" t="s">
        <v>188</v>
      </c>
      <c r="C8" s="101" t="s">
        <v>189</v>
      </c>
      <c r="D8" s="101" t="s">
        <v>190</v>
      </c>
      <c r="E8" s="101" t="s">
        <v>191</v>
      </c>
      <c r="F8" s="101" t="s">
        <v>192</v>
      </c>
      <c r="G8" s="129"/>
      <c r="H8" s="130"/>
      <c r="I8" s="130"/>
      <c r="J8" s="130"/>
      <c r="K8" s="131"/>
    </row>
    <row r="9" spans="1:11">
      <c r="A9" s="114" t="s">
        <v>193</v>
      </c>
      <c r="B9" s="115"/>
      <c r="C9" s="116" t="s">
        <v>31</v>
      </c>
      <c r="D9" s="116" t="s">
        <v>32</v>
      </c>
      <c r="E9" s="109" t="s">
        <v>194</v>
      </c>
      <c r="F9" s="132" t="s">
        <v>195</v>
      </c>
      <c r="G9" s="133"/>
      <c r="H9" s="134"/>
      <c r="I9" s="134"/>
      <c r="J9" s="134"/>
      <c r="K9" s="135"/>
    </row>
    <row r="10" spans="1:11">
      <c r="A10" s="114" t="s">
        <v>196</v>
      </c>
      <c r="B10" s="115"/>
      <c r="C10" s="116" t="s">
        <v>31</v>
      </c>
      <c r="D10" s="116" t="s">
        <v>32</v>
      </c>
      <c r="E10" s="109" t="s">
        <v>197</v>
      </c>
      <c r="F10" s="132" t="s">
        <v>198</v>
      </c>
      <c r="G10" s="133" t="s">
        <v>199</v>
      </c>
      <c r="H10" s="134"/>
      <c r="I10" s="134"/>
      <c r="J10" s="134"/>
      <c r="K10" s="135"/>
    </row>
    <row r="11" spans="1:11">
      <c r="A11" s="136" t="s">
        <v>159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7" t="s">
        <v>54</v>
      </c>
      <c r="B12" s="116" t="s">
        <v>50</v>
      </c>
      <c r="C12" s="116" t="s">
        <v>51</v>
      </c>
      <c r="D12" s="132"/>
      <c r="E12" s="109" t="s">
        <v>52</v>
      </c>
      <c r="F12" s="116" t="s">
        <v>50</v>
      </c>
      <c r="G12" s="116" t="s">
        <v>51</v>
      </c>
      <c r="H12" s="116"/>
      <c r="I12" s="109" t="s">
        <v>200</v>
      </c>
      <c r="J12" s="116" t="s">
        <v>50</v>
      </c>
      <c r="K12" s="117" t="s">
        <v>51</v>
      </c>
    </row>
    <row r="13" spans="1:11">
      <c r="A13" s="107" t="s">
        <v>57</v>
      </c>
      <c r="B13" s="116" t="s">
        <v>50</v>
      </c>
      <c r="C13" s="116" t="s">
        <v>51</v>
      </c>
      <c r="D13" s="132"/>
      <c r="E13" s="109" t="s">
        <v>62</v>
      </c>
      <c r="F13" s="116" t="s">
        <v>50</v>
      </c>
      <c r="G13" s="116" t="s">
        <v>51</v>
      </c>
      <c r="H13" s="116"/>
      <c r="I13" s="109" t="s">
        <v>201</v>
      </c>
      <c r="J13" s="116" t="s">
        <v>50</v>
      </c>
      <c r="K13" s="117" t="s">
        <v>51</v>
      </c>
    </row>
    <row r="14" ht="15.75" spans="1:11">
      <c r="A14" s="118" t="s">
        <v>202</v>
      </c>
      <c r="B14" s="122" t="s">
        <v>50</v>
      </c>
      <c r="C14" s="122" t="s">
        <v>51</v>
      </c>
      <c r="D14" s="121"/>
      <c r="E14" s="120" t="s">
        <v>203</v>
      </c>
      <c r="F14" s="122" t="s">
        <v>50</v>
      </c>
      <c r="G14" s="122" t="s">
        <v>51</v>
      </c>
      <c r="H14" s="122"/>
      <c r="I14" s="120" t="s">
        <v>204</v>
      </c>
      <c r="J14" s="122" t="s">
        <v>50</v>
      </c>
      <c r="K14" s="124" t="s">
        <v>51</v>
      </c>
    </row>
    <row r="15" ht="15.7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97" t="s">
        <v>205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39"/>
    </row>
    <row r="17" spans="1:11">
      <c r="A17" s="114" t="s">
        <v>206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0"/>
    </row>
    <row r="18" spans="1:11">
      <c r="A18" s="114" t="s">
        <v>207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0"/>
    </row>
    <row r="19" spans="1:11">
      <c r="A19" s="141"/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4" t="s">
        <v>90</v>
      </c>
      <c r="B24" s="115"/>
      <c r="C24" s="116" t="s">
        <v>31</v>
      </c>
      <c r="D24" s="116" t="s">
        <v>32</v>
      </c>
      <c r="E24" s="112"/>
      <c r="F24" s="112"/>
      <c r="G24" s="112"/>
      <c r="H24" s="112"/>
      <c r="I24" s="112"/>
      <c r="J24" s="112"/>
      <c r="K24" s="113"/>
    </row>
    <row r="25" ht="15.75" spans="1:11">
      <c r="A25" s="148" t="s">
        <v>208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  <row r="26" ht="15.7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209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42" t="s">
        <v>210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211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ht="14" customHeight="1" spans="1:11">
      <c r="A30" s="142" t="s">
        <v>212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ht="14" customHeight="1" spans="1:11">
      <c r="A31" s="142" t="s">
        <v>213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ht="14" customHeight="1" spans="1:11">
      <c r="A32" s="142" t="s">
        <v>214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14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ht="14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14" customHeight="1" spans="1:11">
      <c r="A35" s="15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4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ht="18.75" customHeight="1" spans="1:11">
      <c r="A37" s="162" t="s">
        <v>215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ht="18.75" customHeight="1" spans="1:11">
      <c r="A38" s="114" t="s">
        <v>216</v>
      </c>
      <c r="B38" s="115"/>
      <c r="C38" s="115"/>
      <c r="D38" s="112" t="s">
        <v>217</v>
      </c>
      <c r="E38" s="112"/>
      <c r="F38" s="165" t="s">
        <v>218</v>
      </c>
      <c r="G38" s="166"/>
      <c r="H38" s="115" t="s">
        <v>219</v>
      </c>
      <c r="I38" s="115"/>
      <c r="J38" s="115" t="s">
        <v>220</v>
      </c>
      <c r="K38" s="140"/>
    </row>
    <row r="39" ht="18.75" customHeight="1" spans="1:11">
      <c r="A39" s="114" t="s">
        <v>160</v>
      </c>
      <c r="B39" s="115" t="s">
        <v>221</v>
      </c>
      <c r="C39" s="115"/>
      <c r="D39" s="115"/>
      <c r="E39" s="115"/>
      <c r="F39" s="115"/>
      <c r="G39" s="115"/>
      <c r="H39" s="115"/>
      <c r="I39" s="115"/>
      <c r="J39" s="115"/>
      <c r="K39" s="140"/>
    </row>
    <row r="40" ht="31" customHeight="1" spans="1:11">
      <c r="A40" s="114" t="s">
        <v>222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40"/>
    </row>
    <row r="41" ht="18.75" customHeight="1" spans="1:1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40"/>
    </row>
    <row r="42" ht="32.15" customHeight="1" spans="1:11">
      <c r="A42" s="118" t="s">
        <v>105</v>
      </c>
      <c r="B42" s="167" t="s">
        <v>223</v>
      </c>
      <c r="C42" s="167"/>
      <c r="D42" s="120" t="s">
        <v>224</v>
      </c>
      <c r="E42" s="121"/>
      <c r="F42" s="120" t="s">
        <v>109</v>
      </c>
      <c r="G42" s="168"/>
      <c r="H42" s="169" t="s">
        <v>110</v>
      </c>
      <c r="I42" s="169"/>
      <c r="J42" s="167" t="s">
        <v>225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7" sqref="J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60" t="s">
        <v>22</v>
      </c>
      <c r="J2" s="61" t="s">
        <v>152</v>
      </c>
      <c r="K2" s="61"/>
      <c r="L2" s="61"/>
      <c r="M2" s="61"/>
      <c r="N2" s="62"/>
    </row>
    <row r="3" ht="29.15" customHeight="1" spans="1:14">
      <c r="A3" s="63" t="s">
        <v>115</v>
      </c>
      <c r="B3" s="63" t="s">
        <v>116</v>
      </c>
      <c r="C3" s="63"/>
      <c r="D3" s="63"/>
      <c r="E3" s="63"/>
      <c r="F3" s="63"/>
      <c r="G3" s="63"/>
      <c r="H3" s="64"/>
      <c r="I3" s="63" t="s">
        <v>117</v>
      </c>
      <c r="J3" s="63"/>
      <c r="K3" s="63"/>
      <c r="L3" s="63"/>
      <c r="M3" s="63"/>
      <c r="N3" s="65"/>
    </row>
    <row r="4" ht="29.15" customHeight="1" spans="1:14">
      <c r="A4" s="63"/>
      <c r="B4" s="66" t="s">
        <v>77</v>
      </c>
      <c r="C4" s="66" t="s">
        <v>78</v>
      </c>
      <c r="D4" s="67" t="s">
        <v>79</v>
      </c>
      <c r="E4" s="66" t="s">
        <v>80</v>
      </c>
      <c r="F4" s="66" t="s">
        <v>81</v>
      </c>
      <c r="G4" s="66" t="s">
        <v>82</v>
      </c>
      <c r="H4" s="64"/>
      <c r="I4" s="63"/>
      <c r="J4" s="66" t="s">
        <v>78</v>
      </c>
      <c r="K4" s="67" t="s">
        <v>79</v>
      </c>
      <c r="L4" s="66" t="s">
        <v>80</v>
      </c>
      <c r="M4" s="66" t="s">
        <v>81</v>
      </c>
      <c r="N4" s="66" t="s">
        <v>82</v>
      </c>
    </row>
    <row r="5" ht="29.15" customHeight="1" spans="1:14">
      <c r="A5" s="63"/>
      <c r="B5" s="67" t="s">
        <v>119</v>
      </c>
      <c r="C5" s="67" t="s">
        <v>120</v>
      </c>
      <c r="D5" s="67" t="s">
        <v>121</v>
      </c>
      <c r="E5" s="67" t="s">
        <v>122</v>
      </c>
      <c r="F5" s="67" t="s">
        <v>123</v>
      </c>
      <c r="G5" s="67" t="s">
        <v>124</v>
      </c>
      <c r="H5" s="64"/>
      <c r="I5" s="68"/>
      <c r="J5" s="68"/>
      <c r="K5" s="68"/>
      <c r="L5" s="68"/>
      <c r="M5" s="68"/>
      <c r="N5" s="69"/>
    </row>
    <row r="6" ht="29.15" customHeight="1" spans="1:14">
      <c r="A6" s="70" t="s">
        <v>127</v>
      </c>
      <c r="B6" s="71">
        <f>C6-1</f>
        <v>67</v>
      </c>
      <c r="C6" s="71">
        <f>D6-2</f>
        <v>68</v>
      </c>
      <c r="D6" s="72">
        <v>70</v>
      </c>
      <c r="E6" s="71">
        <f>D6+2</f>
        <v>72</v>
      </c>
      <c r="F6" s="73">
        <f>E6+2</f>
        <v>74</v>
      </c>
      <c r="G6" s="71">
        <f>F6+1</f>
        <v>75</v>
      </c>
      <c r="H6" s="64"/>
      <c r="I6" s="74"/>
      <c r="J6" s="74"/>
      <c r="K6" s="74"/>
      <c r="L6" s="74"/>
      <c r="M6" s="74"/>
      <c r="N6" s="74"/>
    </row>
    <row r="7" ht="29.15" customHeight="1" spans="1:14">
      <c r="A7" s="75" t="s">
        <v>131</v>
      </c>
      <c r="B7" s="71">
        <f t="shared" ref="B7:B9" si="0">C7-4</f>
        <v>100</v>
      </c>
      <c r="C7" s="71">
        <f t="shared" ref="C7:C9" si="1">D7-4</f>
        <v>104</v>
      </c>
      <c r="D7" s="76">
        <v>108</v>
      </c>
      <c r="E7" s="71">
        <f t="shared" ref="E7:E9" si="2">D7+4</f>
        <v>112</v>
      </c>
      <c r="F7" s="73">
        <f>E7+4</f>
        <v>116</v>
      </c>
      <c r="G7" s="71">
        <f t="shared" ref="G7:G9" si="3">F7+6</f>
        <v>122</v>
      </c>
      <c r="H7" s="64"/>
      <c r="I7" s="77"/>
      <c r="J7" s="77"/>
      <c r="K7" s="77"/>
      <c r="L7" s="77"/>
      <c r="M7" s="77"/>
      <c r="N7" s="77"/>
    </row>
    <row r="8" ht="29.15" customHeight="1" spans="1:14">
      <c r="A8" s="75" t="s">
        <v>133</v>
      </c>
      <c r="B8" s="71">
        <f t="shared" si="0"/>
        <v>98</v>
      </c>
      <c r="C8" s="71">
        <f t="shared" si="1"/>
        <v>102</v>
      </c>
      <c r="D8" s="76" t="s">
        <v>134</v>
      </c>
      <c r="E8" s="71">
        <f t="shared" si="2"/>
        <v>110</v>
      </c>
      <c r="F8" s="73">
        <f>E8+5</f>
        <v>115</v>
      </c>
      <c r="G8" s="71">
        <f t="shared" si="3"/>
        <v>121</v>
      </c>
      <c r="H8" s="64"/>
      <c r="I8" s="77"/>
      <c r="J8" s="77"/>
      <c r="K8" s="77"/>
      <c r="L8" s="77"/>
      <c r="M8" s="77"/>
      <c r="N8" s="77"/>
    </row>
    <row r="9" ht="29.15" customHeight="1" spans="1:14">
      <c r="A9" s="75" t="s">
        <v>135</v>
      </c>
      <c r="B9" s="78">
        <f t="shared" si="0"/>
        <v>98</v>
      </c>
      <c r="C9" s="78">
        <f t="shared" si="1"/>
        <v>102</v>
      </c>
      <c r="D9" s="72" t="s">
        <v>134</v>
      </c>
      <c r="E9" s="78">
        <f t="shared" si="2"/>
        <v>110</v>
      </c>
      <c r="F9" s="79">
        <f>E9+5</f>
        <v>115</v>
      </c>
      <c r="G9" s="78">
        <f t="shared" si="3"/>
        <v>121</v>
      </c>
      <c r="H9" s="64"/>
      <c r="I9" s="77"/>
      <c r="J9" s="77"/>
      <c r="K9" s="77"/>
      <c r="L9" s="77"/>
      <c r="M9" s="77"/>
      <c r="N9" s="77"/>
    </row>
    <row r="10" ht="29.15" customHeight="1" spans="1:14">
      <c r="A10" s="75" t="s">
        <v>137</v>
      </c>
      <c r="B10" s="80">
        <f>C10-1.2</f>
        <v>43.6</v>
      </c>
      <c r="C10" s="80">
        <f>D10-1.2</f>
        <v>44.8</v>
      </c>
      <c r="D10" s="72">
        <v>46</v>
      </c>
      <c r="E10" s="80">
        <f>D10+1.2</f>
        <v>47.2</v>
      </c>
      <c r="F10" s="73">
        <f>E10+1.2</f>
        <v>48.4</v>
      </c>
      <c r="G10" s="80">
        <f>F10+1.4</f>
        <v>49.8</v>
      </c>
      <c r="H10" s="64"/>
      <c r="I10" s="77"/>
      <c r="J10" s="77"/>
      <c r="K10" s="77"/>
      <c r="L10" s="77"/>
      <c r="M10" s="77"/>
      <c r="N10" s="77"/>
    </row>
    <row r="11" ht="29.15" customHeight="1" spans="1:14">
      <c r="A11" s="75" t="s">
        <v>139</v>
      </c>
      <c r="B11" s="80">
        <f>C11-0.5</f>
        <v>19.5</v>
      </c>
      <c r="C11" s="80">
        <f>D11-0.5</f>
        <v>20</v>
      </c>
      <c r="D11" s="72">
        <v>20.5</v>
      </c>
      <c r="E11" s="80">
        <f t="shared" ref="E11:G11" si="4">D11+0.5</f>
        <v>21</v>
      </c>
      <c r="F11" s="73">
        <f t="shared" si="4"/>
        <v>21.5</v>
      </c>
      <c r="G11" s="80">
        <f t="shared" si="4"/>
        <v>22</v>
      </c>
      <c r="H11" s="64"/>
      <c r="I11" s="77"/>
      <c r="J11" s="77"/>
      <c r="K11" s="77"/>
      <c r="L11" s="77"/>
      <c r="M11" s="77"/>
      <c r="N11" s="77"/>
    </row>
    <row r="12" ht="29.15" customHeight="1" spans="1:14">
      <c r="A12" s="75" t="s">
        <v>140</v>
      </c>
      <c r="B12" s="80">
        <f>C12-0.7</f>
        <v>18.1</v>
      </c>
      <c r="C12" s="80">
        <f>D12-0.7</f>
        <v>18.8</v>
      </c>
      <c r="D12" s="72">
        <v>19.5</v>
      </c>
      <c r="E12" s="80">
        <f>D12+0.7</f>
        <v>20.2</v>
      </c>
      <c r="F12" s="73">
        <f>E12+0.7</f>
        <v>20.9</v>
      </c>
      <c r="G12" s="80">
        <f>F12+1</f>
        <v>21.9</v>
      </c>
      <c r="H12" s="64"/>
      <c r="I12" s="77"/>
      <c r="J12" s="77"/>
      <c r="K12" s="77"/>
      <c r="L12" s="77"/>
      <c r="M12" s="77"/>
      <c r="N12" s="77"/>
    </row>
    <row r="13" ht="29.15" customHeight="1" spans="1:14">
      <c r="A13" s="75" t="s">
        <v>141</v>
      </c>
      <c r="B13" s="80">
        <f>C13-0.7</f>
        <v>16.1</v>
      </c>
      <c r="C13" s="80">
        <f>D13-0.7</f>
        <v>16.8</v>
      </c>
      <c r="D13" s="72">
        <v>17.5</v>
      </c>
      <c r="E13" s="80">
        <f>D13+0.7</f>
        <v>18.2</v>
      </c>
      <c r="F13" s="73">
        <f>E13+0.7</f>
        <v>18.9</v>
      </c>
      <c r="G13" s="80">
        <f>F13+1</f>
        <v>19.9</v>
      </c>
      <c r="H13" s="64"/>
      <c r="I13" s="77"/>
      <c r="J13" s="77"/>
      <c r="K13" s="77"/>
      <c r="L13" s="77"/>
      <c r="M13" s="77"/>
      <c r="N13" s="77"/>
    </row>
    <row r="14" ht="29.15" customHeight="1" spans="1:14">
      <c r="A14" s="75" t="s">
        <v>142</v>
      </c>
      <c r="B14" s="80">
        <f>C14-1</f>
        <v>45</v>
      </c>
      <c r="C14" s="80">
        <f>D14-1</f>
        <v>46</v>
      </c>
      <c r="D14" s="72">
        <v>47</v>
      </c>
      <c r="E14" s="80">
        <f>D14+1</f>
        <v>48</v>
      </c>
      <c r="F14" s="73">
        <f>E14+1</f>
        <v>49</v>
      </c>
      <c r="G14" s="80">
        <f>F14+1.5</f>
        <v>50.5</v>
      </c>
      <c r="H14" s="64"/>
      <c r="I14" s="77"/>
      <c r="J14" s="77"/>
      <c r="K14" s="77"/>
      <c r="L14" s="77"/>
      <c r="M14" s="77"/>
      <c r="N14" s="77"/>
    </row>
    <row r="15" ht="29.15" customHeight="1" spans="1:14">
      <c r="A15" s="81" t="s">
        <v>143</v>
      </c>
      <c r="B15" s="80">
        <f t="shared" ref="B15:B17" si="5">C15</f>
        <v>14</v>
      </c>
      <c r="C15" s="80">
        <f>D15-0.5</f>
        <v>14</v>
      </c>
      <c r="D15" s="72">
        <v>14.5</v>
      </c>
      <c r="E15" s="80">
        <f t="shared" ref="E15:G15" si="6">D15+0.5</f>
        <v>15</v>
      </c>
      <c r="F15" s="73">
        <f t="shared" si="6"/>
        <v>15.5</v>
      </c>
      <c r="G15" s="80">
        <f t="shared" si="6"/>
        <v>16</v>
      </c>
      <c r="H15" s="64"/>
      <c r="I15" s="77"/>
      <c r="J15" s="77"/>
      <c r="K15" s="77"/>
      <c r="L15" s="77"/>
      <c r="M15" s="77"/>
      <c r="N15" s="77"/>
    </row>
    <row r="16" ht="29.15" customHeight="1" spans="1:14">
      <c r="A16" s="81" t="s">
        <v>144</v>
      </c>
      <c r="B16" s="80">
        <f t="shared" si="5"/>
        <v>2.5</v>
      </c>
      <c r="C16" s="80">
        <f>D16</f>
        <v>2.5</v>
      </c>
      <c r="D16" s="72">
        <v>2.5</v>
      </c>
      <c r="E16" s="80">
        <f>D16</f>
        <v>2.5</v>
      </c>
      <c r="F16" s="73">
        <f>D16</f>
        <v>2.5</v>
      </c>
      <c r="G16" s="80">
        <f>D16</f>
        <v>2.5</v>
      </c>
      <c r="H16" s="64"/>
      <c r="I16" s="77"/>
      <c r="J16" s="77"/>
      <c r="K16" s="77"/>
      <c r="L16" s="77"/>
      <c r="M16" s="77"/>
      <c r="N16" s="77"/>
    </row>
    <row r="17" ht="29.15" customHeight="1" spans="1:14">
      <c r="A17" s="81" t="s">
        <v>145</v>
      </c>
      <c r="B17" s="71">
        <f t="shared" si="5"/>
        <v>1.8</v>
      </c>
      <c r="C17" s="71">
        <f>D17</f>
        <v>1.8</v>
      </c>
      <c r="D17" s="72">
        <v>1.8</v>
      </c>
      <c r="E17" s="71">
        <f>D17</f>
        <v>1.8</v>
      </c>
      <c r="F17" s="73">
        <f>D17</f>
        <v>1.8</v>
      </c>
      <c r="G17" s="71">
        <f>D17</f>
        <v>1.8</v>
      </c>
      <c r="H17" s="64"/>
      <c r="I17" s="77"/>
      <c r="J17" s="77"/>
      <c r="K17" s="77"/>
      <c r="L17" s="77"/>
      <c r="M17" s="77"/>
      <c r="N17" s="77"/>
    </row>
    <row r="18" ht="29.15" customHeight="1" spans="1:14">
      <c r="A18" s="82"/>
      <c r="B18" s="83"/>
      <c r="C18" s="83"/>
      <c r="D18" s="83"/>
      <c r="E18" s="83"/>
      <c r="F18" s="83"/>
      <c r="G18" s="83"/>
      <c r="H18" s="64"/>
      <c r="I18" s="77"/>
      <c r="J18" s="77"/>
      <c r="K18" s="77"/>
      <c r="L18" s="77"/>
      <c r="M18" s="77"/>
      <c r="N18" s="77"/>
    </row>
    <row r="19" ht="29.15" customHeight="1" spans="1:14">
      <c r="A19" s="82"/>
      <c r="B19" s="82"/>
      <c r="C19" s="82"/>
      <c r="D19" s="84"/>
      <c r="E19" s="85"/>
      <c r="F19" s="85"/>
      <c r="G19" s="85"/>
      <c r="H19" s="64"/>
      <c r="I19" s="77"/>
      <c r="J19" s="77"/>
      <c r="K19" s="77"/>
      <c r="L19" s="77"/>
      <c r="M19" s="77"/>
      <c r="N19" s="77"/>
    </row>
    <row r="20" ht="29.15" customHeight="1" spans="1:14">
      <c r="A20" s="82"/>
      <c r="B20" s="82"/>
      <c r="C20" s="82"/>
      <c r="D20" s="84"/>
      <c r="E20" s="85"/>
      <c r="F20" s="85"/>
      <c r="G20" s="85"/>
      <c r="H20" s="64"/>
      <c r="I20" s="74"/>
      <c r="J20" s="74"/>
      <c r="K20" s="74"/>
      <c r="L20" s="74"/>
      <c r="M20" s="74"/>
      <c r="N20" s="74"/>
    </row>
    <row r="21" ht="29.15" customHeight="1" spans="1:14">
      <c r="A21" s="82"/>
      <c r="B21" s="82"/>
      <c r="C21" s="82"/>
      <c r="D21" s="84"/>
      <c r="E21" s="85"/>
      <c r="F21" s="85"/>
      <c r="G21" s="85"/>
      <c r="H21" s="64"/>
      <c r="I21" s="77"/>
      <c r="J21" s="77"/>
      <c r="K21" s="77"/>
      <c r="L21" s="77"/>
      <c r="M21" s="77"/>
      <c r="N21" s="77"/>
    </row>
    <row r="22" ht="29.15" customHeight="1" spans="1:14">
      <c r="A22" s="82"/>
      <c r="B22" s="82"/>
      <c r="C22" s="82"/>
      <c r="D22" s="84"/>
      <c r="E22" s="85"/>
      <c r="F22" s="85"/>
      <c r="G22" s="85"/>
      <c r="H22" s="64"/>
      <c r="I22" s="77"/>
      <c r="J22" s="77"/>
      <c r="K22" s="77"/>
      <c r="L22" s="77"/>
      <c r="M22" s="77"/>
      <c r="N22" s="77"/>
    </row>
    <row r="23" ht="29.15" customHeight="1" spans="1:14">
      <c r="A23" s="86"/>
      <c r="B23" s="86"/>
      <c r="C23" s="86"/>
      <c r="D23" s="86"/>
      <c r="E23" s="86"/>
      <c r="F23" s="86"/>
      <c r="G23" s="86"/>
      <c r="H23" s="87"/>
      <c r="I23" s="88"/>
      <c r="J23" s="89"/>
      <c r="K23" s="90"/>
      <c r="L23" s="89"/>
      <c r="M23" s="89"/>
      <c r="N23" s="91"/>
    </row>
    <row r="24" ht="15.75" spans="1:14">
      <c r="A24" s="92" t="s">
        <v>160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5" spans="1:14">
      <c r="A25" s="52" t="s">
        <v>167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ht="15" spans="1:14">
      <c r="A26" s="93" t="s">
        <v>168</v>
      </c>
      <c r="B26" s="93"/>
      <c r="C26" s="93"/>
      <c r="D26" s="93"/>
      <c r="E26" s="93"/>
      <c r="F26" s="93"/>
      <c r="G26" s="93"/>
      <c r="H26" s="93"/>
      <c r="I26" s="92" t="s">
        <v>226</v>
      </c>
      <c r="J26" s="94"/>
      <c r="K26" s="92" t="s">
        <v>227</v>
      </c>
      <c r="L26" s="92"/>
      <c r="M26" s="92" t="s">
        <v>149</v>
      </c>
      <c r="N26" s="52" t="s">
        <v>225</v>
      </c>
    </row>
    <row r="27" ht="19" customHeight="1" spans="1:14">
      <c r="A27" s="5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PageLayoutView="125" topLeftCell="C1" workbookViewId="0">
      <selection activeCell="I5" sqref="I5"/>
    </sheetView>
  </sheetViews>
  <sheetFormatPr defaultColWidth="9" defaultRowHeight="15"/>
  <cols>
    <col min="1" max="1" width="7" customWidth="1"/>
    <col min="2" max="2" width="16.0833333333333" customWidth="1"/>
    <col min="3" max="3" width="19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7.5" spans="1:15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229</v>
      </c>
      <c r="B2" s="5" t="s">
        <v>230</v>
      </c>
      <c r="C2" s="5" t="s">
        <v>231</v>
      </c>
      <c r="D2" s="5" t="s">
        <v>232</v>
      </c>
      <c r="E2" s="5" t="s">
        <v>233</v>
      </c>
      <c r="F2" s="5" t="s">
        <v>234</v>
      </c>
      <c r="G2" s="5" t="s">
        <v>235</v>
      </c>
      <c r="H2" s="5" t="s">
        <v>236</v>
      </c>
      <c r="I2" s="4" t="s">
        <v>237</v>
      </c>
      <c r="J2" s="4" t="s">
        <v>238</v>
      </c>
      <c r="K2" s="4" t="s">
        <v>239</v>
      </c>
      <c r="L2" s="4" t="s">
        <v>240</v>
      </c>
      <c r="M2" s="4" t="s">
        <v>241</v>
      </c>
      <c r="N2" s="5" t="s">
        <v>242</v>
      </c>
      <c r="O2" s="5" t="s">
        <v>243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8"/>
      <c r="O3" s="8"/>
    </row>
    <row r="4" spans="1:15">
      <c r="A4" s="21">
        <v>1</v>
      </c>
      <c r="B4" s="21">
        <v>251116061</v>
      </c>
      <c r="C4" s="23" t="s">
        <v>245</v>
      </c>
      <c r="D4" s="21" t="s">
        <v>85</v>
      </c>
      <c r="E4" s="24" t="s">
        <v>28</v>
      </c>
      <c r="F4" s="50" t="s">
        <v>246</v>
      </c>
      <c r="G4" s="21"/>
      <c r="H4" s="21"/>
      <c r="I4" s="21">
        <v>1</v>
      </c>
      <c r="J4" s="21">
        <v>0</v>
      </c>
      <c r="K4" s="21">
        <v>1</v>
      </c>
      <c r="L4" s="21">
        <v>0</v>
      </c>
      <c r="M4" s="21"/>
      <c r="N4" s="21"/>
      <c r="O4" s="21" t="s">
        <v>247</v>
      </c>
    </row>
    <row r="5" spans="1:15">
      <c r="A5" s="11"/>
      <c r="B5" s="11"/>
      <c r="C5" s="11"/>
      <c r="D5" s="11"/>
      <c r="E5" s="11"/>
      <c r="F5" s="50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1"/>
      <c r="B6" s="11"/>
      <c r="C6" s="11"/>
      <c r="D6" s="11"/>
      <c r="E6" s="11"/>
      <c r="F6" s="50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50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50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50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50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="2" customFormat="1" ht="17.5" spans="1:15">
      <c r="A17" s="48" t="s">
        <v>248</v>
      </c>
      <c r="B17" s="51"/>
      <c r="C17" s="51"/>
      <c r="D17" s="18"/>
      <c r="E17" s="17"/>
      <c r="F17" s="34"/>
      <c r="G17" s="34"/>
      <c r="H17" s="34"/>
      <c r="I17" s="29"/>
      <c r="J17" s="14" t="s">
        <v>249</v>
      </c>
      <c r="K17" s="15"/>
      <c r="L17" s="15"/>
      <c r="M17" s="16"/>
      <c r="N17" s="51"/>
      <c r="O17" s="18"/>
    </row>
    <row r="18" ht="63" customHeight="1" spans="1:15">
      <c r="A18" s="19" t="s">
        <v>250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t="s">
        <v>251</v>
      </c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启航</cp:lastModifiedBy>
  <dcterms:created xsi:type="dcterms:W3CDTF">2020-03-11T01:34:00Z</dcterms:created>
  <dcterms:modified xsi:type="dcterms:W3CDTF">2026-01-20T05:43:59Z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