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 tabRatio="727" firstSheet="5" activeTab="1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<sst xmlns="http://schemas.openxmlformats.org/spreadsheetml/2006/main" count="893" uniqueCount="323">
  <si>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</si>
  <si>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</si>
  <si>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</si>
  <si>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</si>
  <si>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</si>
  <si>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</si>
  <si>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</si>
  <si>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</si>
  <si>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</si>
  <si>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</si>
  <si>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</si>
  <si>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</si>
  <si>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</si>
  <si>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</si>
  <si>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</si>
  <si>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</si>
  <si>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</si>
  <si>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</si>
  <si>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</si>
  <si>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</si>
  <si>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</si>
  <si>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</si>
  <si>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</si>
  <si>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</si>
  <si>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</si>
  <si>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</si>
  <si>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</si>
  <si>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</si>
  <si>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TAJJCN82831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</si>
  <si>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</si>
  <si>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</si>
  <si>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</si>
  <si>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</si>
  <si>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</si>
  <si>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</si>
  <si>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</si>
  <si>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</si>
  <si>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</si>
  <si>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</si>
  <si>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</si>
  <si>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</si>
  <si>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</si>
  <si>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</si>
  <si>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</si>
  <si>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</si>
  <si>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</si>
  <si>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</si>
  <si>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</si>
  <si>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</si>
  <si>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</si>
  <si>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</si>
  <si>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</si>
  <si>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</si>
  <si>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</si>
  <si>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</si>
  <si>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</si>
  <si>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</si>
  <si>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</si>
  <si>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</si>
  <si>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</si>
  <si>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</si>
  <si>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</si>
  <si>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</si>
  <si>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</si>
  <si>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</si>
  <si>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</si>
  <si>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</si>
  <si>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</si>
  <si>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</si>
  <si>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</si>
  <si>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</si>
  <si>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</si>
  <si>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</si>
  <si>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</si>
  <si>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</si>
  <si>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</si>
  <si>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</si>
  <si>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</si>
  <si>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</si>
  <si>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</si>
  <si>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</si>
  <si>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</si>
  <si>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</si>
  <si>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</si>
  <si>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</si>
  <si>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</si>
  <si>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</si>
  <si>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瓷瓦粉，XL，5件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</si>
  <si>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</si>
  <si>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</si>
  <si>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</si>
  <si>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</si>
  <si>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</si>
  <si>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</si>
  <si>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1、领嘴压线大小</t>
  </si>
  <si>
    <t>2、门筒不顺直</t>
  </si>
  <si>
    <t>3、袖口封线大小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</si>
  <si>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</si>
  <si>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</si>
  <si>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</si>
  <si>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</si>
  <si>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</si>
  <si>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</si>
  <si>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</si>
  <si>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</si>
  <si>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</si>
  <si>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</si>
  <si>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</si>
  <si>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李子柏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</si>
  <si>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</si>
  <si>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</si>
  <si>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</si>
  <si>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</si>
  <si>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</si>
  <si>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</si>
  <si>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</si>
  <si>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</si>
  <si>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</si>
  <si>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（瓷瓦粉/XL）（首件）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</si>
  <si>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</si>
  <si>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</si>
  <si>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</si>
  <si>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</si>
  <si>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</si>
  <si>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</si>
  <si>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</si>
  <si>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</si>
  <si>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</si>
  <si>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+0.8</t>
  </si>
  <si>
    <t>+0.6</t>
  </si>
  <si>
    <t>胸围</t>
  </si>
  <si>
    <t>92</t>
  </si>
  <si>
    <t>+1</t>
  </si>
  <si>
    <t>腰围</t>
  </si>
  <si>
    <t>88</t>
  </si>
  <si>
    <t>摆围</t>
  </si>
  <si>
    <t>94</t>
  </si>
  <si>
    <t>肩宽</t>
  </si>
  <si>
    <t>+0.5</t>
  </si>
  <si>
    <t>+0.2</t>
  </si>
  <si>
    <t>短袖长</t>
  </si>
  <si>
    <t>袖肥/2</t>
  </si>
  <si>
    <t>+0</t>
  </si>
  <si>
    <t>袖口围/2</t>
  </si>
  <si>
    <t>下领围</t>
  </si>
  <si>
    <t>前门禁长</t>
  </si>
  <si>
    <t>前门禁宽</t>
  </si>
  <si>
    <t>扁机宽</t>
  </si>
  <si>
    <t>验货时间：</t>
  </si>
  <si>
    <t>跟单QC:李子柏</t>
  </si>
  <si>
    <t>工厂负责人：</t>
  </si>
  <si>
    <t>3.尾期验货按单量，5000件一下的齐色错码各测量3件。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</si>
  <si>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</si>
  <si>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</si>
  <si>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</si>
  <si>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</si>
  <si>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</si>
  <si>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</si>
  <si>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</si>
  <si>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</si>
  <si>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</si>
  <si>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</si>
  <si>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</si>
  <si>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S-M-L-XL-XXL每码数10件。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</si>
  <si>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</si>
  <si>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</si>
  <si>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</si>
  <si>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</si>
  <si>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1.前期问题已经改善.</t>
  </si>
  <si>
    <t>2.夹底骨位错位。</t>
  </si>
  <si>
    <t>3.脏污。</t>
  </si>
  <si>
    <t>【整改的严重缺陷及整改复核时间】</t>
  </si>
  <si>
    <t>+1.5</t>
  </si>
  <si>
    <t>+2</t>
  </si>
  <si>
    <t>/</t>
  </si>
  <si>
    <t>+0.7</t>
  </si>
  <si>
    <t>+0.4</t>
  </si>
  <si>
    <t>-0.3</t>
  </si>
  <si>
    <t>-0.5</t>
  </si>
  <si>
    <t xml:space="preserve">    1. 初期请洗测2-3件，有问题的另加测量数量。</t>
  </si>
  <si>
    <t>2.中期验货需要齐色码洗水测试，并填写洗水前后尺寸</t>
  </si>
  <si>
    <t>验货时间：2026-1-19</t>
  </si>
  <si>
    <t>中山源莱美</t>
  </si>
  <si>
    <t>跟单QC:</t>
  </si>
  <si>
    <t>QC出货报告书</t>
  </si>
  <si>
    <t>TAJCN82831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</si>
  <si>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</si>
  <si>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</si>
  <si>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</si>
  <si>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</si>
  <si>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</si>
  <si>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</si>
  <si>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</si>
  <si>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</si>
  <si>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</si>
  <si>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</si>
  <si>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</si>
  <si>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</si>
  <si>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</si>
  <si>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</si>
  <si>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</si>
  <si>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</si>
  <si>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</si>
  <si>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</si>
  <si>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</si>
  <si>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</si>
  <si>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</si>
  <si>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</si>
  <si>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</si>
  <si>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</si>
  <si>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</si>
  <si>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</si>
  <si>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</si>
  <si>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</si>
  <si>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</si>
  <si>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</si>
  <si>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</si>
  <si>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</si>
  <si>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</si>
  <si>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</si>
  <si>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</si>
  <si>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</si>
  <si>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</si>
  <si>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1.领尖长短1件。</t>
  </si>
  <si>
    <t>2.后领烫唛不平直1件。</t>
  </si>
  <si>
    <t>3.线头未剪干净2件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</si>
  <si>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</si>
  <si>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</si>
  <si>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</si>
  <si>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</si>
  <si>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</si>
  <si>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</si>
  <si>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</si>
  <si>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</si>
  <si>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</si>
  <si>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</si>
  <si>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包信俊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</si>
  <si>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</si>
  <si>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</si>
  <si>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</si>
  <si>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</si>
  <si>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</si>
  <si>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</si>
  <si>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</si>
  <si>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</si>
  <si>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</si>
  <si>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</si>
  <si>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</si>
  <si>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</si>
  <si>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</si>
  <si>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</si>
  <si>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</si>
  <si>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</si>
  <si>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</si>
  <si>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</si>
  <si>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源莱美</t>
  </si>
  <si>
    <t>合格</t>
  </si>
  <si>
    <t>YES</t>
  </si>
  <si>
    <t>制表时间：2025年12月9日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</si>
  <si>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</si>
  <si>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</si>
  <si>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</si>
  <si>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</si>
  <si>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</si>
  <si>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</si>
  <si>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</si>
  <si>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</si>
  <si>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</si>
  <si>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</si>
  <si>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</si>
  <si>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径向：-0.9，纬向：7.4</t>
  </si>
  <si>
    <t>制表时间：2025年12月15日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</si>
  <si>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</si>
  <si>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</si>
  <si>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</si>
  <si>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</si>
  <si>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</si>
  <si>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</si>
  <si>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</si>
  <si>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</si>
  <si>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</si>
  <si>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</si>
  <si>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</si>
  <si>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</si>
  <si>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</si>
  <si>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</si>
  <si>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</si>
  <si>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</si>
  <si>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</si>
  <si>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</si>
  <si>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</si>
  <si>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</si>
  <si>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</si>
  <si>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</si>
  <si>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</si>
  <si>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</si>
  <si>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</si>
  <si>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</si>
  <si>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</si>
  <si>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</si>
  <si>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</si>
  <si>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</si>
  <si>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</si>
  <si>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</si>
  <si>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</si>
  <si>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</si>
  <si>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</si>
  <si>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</si>
  <si>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</si>
  <si>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</si>
  <si>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</si>
  <si>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前幅左胸</t>
  </si>
  <si>
    <t>前幅左胸压标</t>
  </si>
  <si>
    <t>前幅右肩</t>
  </si>
  <si>
    <t>右肩压胶条</t>
  </si>
  <si>
    <t>后幅后领</t>
  </si>
  <si>
    <t>压烫后领标</t>
  </si>
  <si>
    <t>制表时间：2025年12月18日</t>
  </si>
  <si>
    <t>测试人签名：熊小玲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</si>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</sst>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7" borderId="6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1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10" borderId="73" applyNumberFormat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0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1" fillId="3" borderId="11" xfId="50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0" fontId="13" fillId="0" borderId="12" xfId="53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13" fillId="0" borderId="13" xfId="53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/>
    </xf>
    <xf numFmtId="49" fontId="10" fillId="3" borderId="2" xfId="50" applyNumberFormat="1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5" xfId="49" applyFont="1" applyBorder="1" applyAlignment="1">
      <alignment horizontal="center" vertical="top"/>
    </xf>
    <xf numFmtId="0" fontId="19" fillId="0" borderId="16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19" fillId="0" borderId="18" xfId="49" applyFont="1" applyBorder="1">
      <alignment vertical="center"/>
    </xf>
    <xf numFmtId="0" fontId="19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0" fontId="12" fillId="0" borderId="2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58" fontId="20" fillId="0" borderId="21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6" xfId="49" applyFont="1" applyBorder="1">
      <alignment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 wrapText="1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7" fillId="0" borderId="25" xfId="49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0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0" fontId="23" fillId="0" borderId="15" xfId="49" applyFont="1" applyBorder="1" applyAlignment="1">
      <alignment horizontal="center" vertical="top"/>
    </xf>
    <xf numFmtId="0" fontId="21" fillId="0" borderId="39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7" fillId="0" borderId="17" xfId="49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5" fillId="0" borderId="16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5" fillId="0" borderId="20" xfId="49" applyFont="1" applyBorder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2" fillId="0" borderId="25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16" xfId="49" applyFont="1" applyBorder="1">
      <alignment vertical="center"/>
    </xf>
    <xf numFmtId="0" fontId="17" fillId="0" borderId="18" xfId="49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7" fillId="0" borderId="18" xfId="49" applyBorder="1">
      <alignment vertical="center"/>
    </xf>
    <xf numFmtId="0" fontId="15" fillId="0" borderId="18" xfId="49" applyFont="1" applyBorder="1">
      <alignment vertical="center"/>
    </xf>
    <xf numFmtId="0" fontId="12" fillId="0" borderId="19" xfId="49" applyFont="1" applyBorder="1" applyAlignment="1">
      <alignment horizontal="left" vertical="center"/>
    </xf>
    <xf numFmtId="0" fontId="17" fillId="0" borderId="21" xfId="49" applyBorder="1" applyAlignment="1">
      <alignment horizontal="left" vertical="center"/>
    </xf>
    <xf numFmtId="0" fontId="17" fillId="0" borderId="21" xfId="49" applyBorder="1">
      <alignment vertical="center"/>
    </xf>
    <xf numFmtId="0" fontId="15" fillId="0" borderId="21" xfId="49" applyFont="1" applyBorder="1">
      <alignment vertical="center"/>
    </xf>
    <xf numFmtId="0" fontId="15" fillId="0" borderId="25" xfId="49" applyFont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12" fillId="0" borderId="42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12" fillId="0" borderId="42" xfId="49" applyFont="1" applyBorder="1">
      <alignment vertical="center"/>
    </xf>
    <xf numFmtId="58" fontId="17" fillId="0" borderId="42" xfId="49" applyNumberFormat="1" applyBorder="1">
      <alignment vertical="center"/>
    </xf>
    <xf numFmtId="0" fontId="21" fillId="0" borderId="42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7" fillId="0" borderId="42" xfId="49" applyBorder="1" applyAlignment="1">
      <alignment horizontal="center" vertical="center"/>
    </xf>
    <xf numFmtId="0" fontId="17" fillId="0" borderId="43" xfId="49" applyBorder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6" fillId="0" borderId="2" xfId="53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6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5" fillId="0" borderId="2" xfId="49" applyFont="1" applyBorder="1" applyAlignment="1">
      <alignment horizontal="left" vertical="center"/>
    </xf>
    <xf numFmtId="0" fontId="17" fillId="0" borderId="2" xfId="49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15" fillId="0" borderId="2" xfId="49" applyFont="1" applyBorder="1">
      <alignment vertical="center"/>
    </xf>
    <xf numFmtId="0" fontId="17" fillId="0" borderId="2" xfId="49" applyBorder="1">
      <alignment vertical="center"/>
    </xf>
    <xf numFmtId="0" fontId="27" fillId="0" borderId="23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5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5" fillId="0" borderId="47" xfId="49" applyFont="1" applyBorder="1">
      <alignment vertical="center"/>
    </xf>
    <xf numFmtId="0" fontId="12" fillId="0" borderId="48" xfId="49" applyFont="1" applyBorder="1" applyAlignment="1">
      <alignment horizontal="left" vertical="center"/>
    </xf>
    <xf numFmtId="0" fontId="15" fillId="0" borderId="46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5" fillId="0" borderId="0" xfId="49" applyFo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 wrapText="1"/>
    </xf>
    <xf numFmtId="0" fontId="12" fillId="0" borderId="20" xfId="49" applyFont="1" applyBorder="1" applyAlignment="1">
      <alignment horizontal="center" vertical="center"/>
    </xf>
    <xf numFmtId="9" fontId="12" fillId="0" borderId="21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 wrapText="1"/>
    </xf>
    <xf numFmtId="0" fontId="24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7" xfId="49" applyNumberFormat="1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9" fillId="3" borderId="53" xfId="49" applyFont="1" applyFill="1" applyBorder="1" applyAlignment="1">
      <alignment horizontal="left" vertical="center"/>
    </xf>
    <xf numFmtId="0" fontId="29" fillId="3" borderId="54" xfId="49" applyFont="1" applyFill="1" applyBorder="1" applyAlignment="1">
      <alignment horizontal="left" vertical="center"/>
    </xf>
    <xf numFmtId="0" fontId="29" fillId="3" borderId="55" xfId="49" applyFont="1" applyFill="1" applyBorder="1" applyAlignment="1">
      <alignment horizontal="left" vertical="center"/>
    </xf>
    <xf numFmtId="20" fontId="12" fillId="0" borderId="53" xfId="49" applyNumberFormat="1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21" fillId="0" borderId="39" xfId="49" applyFont="1" applyBorder="1">
      <alignment vertical="center"/>
    </xf>
    <xf numFmtId="0" fontId="29" fillId="0" borderId="42" xfId="49" applyFont="1" applyBorder="1" applyAlignment="1">
      <alignment horizontal="center" vertical="center"/>
    </xf>
    <xf numFmtId="0" fontId="21" fillId="0" borderId="17" xfId="49" applyFont="1" applyBorder="1">
      <alignment vertical="center"/>
    </xf>
    <xf numFmtId="0" fontId="12" fillId="0" borderId="56" xfId="49" applyFont="1" applyBorder="1">
      <alignment vertical="center"/>
    </xf>
    <xf numFmtId="0" fontId="21" fillId="0" borderId="56" xfId="49" applyFont="1" applyBorder="1">
      <alignment vertical="center"/>
    </xf>
    <xf numFmtId="58" fontId="17" fillId="0" borderId="17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2" fillId="0" borderId="59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7" fillId="0" borderId="56" xfId="49" applyBorder="1">
      <alignment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1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5" borderId="2" xfId="0" applyFont="1" applyFill="1" applyBorder="1"/>
    <xf numFmtId="0" fontId="31" fillId="0" borderId="64" xfId="0" applyFont="1" applyBorder="1"/>
    <xf numFmtId="0" fontId="0" fillId="0" borderId="1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0" borderId="67" xfId="0" applyBorder="1"/>
    <xf numFmtId="0" fontId="0" fillId="6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43100" y="22002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266050" y="107918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89500" y="21367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55700" y="22002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99400" y="21367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43100" y="2009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266050" y="107918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46550" y="2009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89500" y="1993900"/>
              <a:ext cx="4000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275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55700" y="2009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0750" y="2009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86700" y="1924050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200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4750" y="299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4750" y="3184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49450" y="317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215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14800" y="317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08450" y="29813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895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8950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18450" y="3171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18450" y="29813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409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28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12800"/>
              <a:ext cx="393700" cy="25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8850" y="641350"/>
              <a:ext cx="387350" cy="120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107950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86700" y="603250"/>
              <a:ext cx="393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99400" y="800100"/>
              <a:ext cx="40005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18450" y="10287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18450" y="12192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18450" y="140970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4310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5570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4655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89500" y="2390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390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4750" y="982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4750" y="100012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2150" y="1000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2150" y="98107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65600" y="100012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52900" y="9810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70450" y="1000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70450" y="98107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100012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18450" y="10001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9810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18450" y="98107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00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810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4350" y="1000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4350" y="9810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99400" y="2346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0750" y="2390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00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09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00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2150" y="69151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3350" y="6915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66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216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55725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2294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479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463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3368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463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3368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89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954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7081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986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5049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5049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5049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546600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66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574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3368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5610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4193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416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606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4320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5049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32" t="s">
        <v>0</v>
      </c>
      <c r="C2" s="333"/>
      <c r="D2" s="333"/>
      <c r="E2" s="333"/>
      <c r="F2" s="333"/>
      <c r="G2" s="333"/>
      <c r="H2" s="333"/>
      <c r="I2" s="334"/>
    </row>
    <row r="3" ht="28" customHeight="1" spans="2:9">
      <c r="B3" s="335"/>
      <c r="C3" s="336"/>
      <c r="D3" s="337" t="s">
        <v>1</v>
      </c>
      <c r="E3" s="338"/>
      <c r="F3" s="339" t="s">
        <v>2</v>
      </c>
      <c r="G3" s="340"/>
      <c r="H3" s="337" t="s">
        <v>3</v>
      </c>
      <c r="I3" s="341"/>
    </row>
    <row r="4" ht="28" customHeight="1" spans="2:9">
      <c r="B4" s="335" t="s">
        <v>4</v>
      </c>
      <c r="C4" s="336" t="s">
        <v>5</v>
      </c>
      <c r="D4" s="336" t="s">
        <v>6</v>
      </c>
      <c r="E4" s="336" t="s">
        <v>7</v>
      </c>
      <c r="F4" s="342" t="s">
        <v>6</v>
      </c>
      <c r="G4" s="342" t="s">
        <v>7</v>
      </c>
      <c r="H4" s="336" t="s">
        <v>6</v>
      </c>
      <c r="I4" s="343" t="s">
        <v>7</v>
      </c>
    </row>
    <row r="5" ht="28" customHeight="1" spans="2:9">
      <c r="B5" s="344" t="s">
        <v>8</v>
      </c>
      <c r="C5" s="12">
        <v>13</v>
      </c>
      <c r="D5" s="12">
        <v>0</v>
      </c>
      <c r="E5" s="12">
        <v>1</v>
      </c>
      <c r="F5" s="345">
        <v>0</v>
      </c>
      <c r="G5" s="345">
        <v>1</v>
      </c>
      <c r="H5" s="12">
        <v>1</v>
      </c>
      <c r="I5" s="346">
        <v>2</v>
      </c>
    </row>
    <row r="6" ht="28" customHeight="1" spans="2:9">
      <c r="B6" s="344" t="s">
        <v>9</v>
      </c>
      <c r="C6" s="12">
        <v>20</v>
      </c>
      <c r="D6" s="12">
        <v>0</v>
      </c>
      <c r="E6" s="12">
        <v>1</v>
      </c>
      <c r="F6" s="345">
        <v>1</v>
      </c>
      <c r="G6" s="345">
        <v>2</v>
      </c>
      <c r="H6" s="12">
        <v>2</v>
      </c>
      <c r="I6" s="346">
        <v>3</v>
      </c>
    </row>
    <row r="7" ht="28" customHeight="1" spans="2:9">
      <c r="B7" s="344" t="s">
        <v>10</v>
      </c>
      <c r="C7" s="12">
        <v>32</v>
      </c>
      <c r="D7" s="12">
        <v>0</v>
      </c>
      <c r="E7" s="12">
        <v>1</v>
      </c>
      <c r="F7" s="345">
        <v>2</v>
      </c>
      <c r="G7" s="345">
        <v>3</v>
      </c>
      <c r="H7" s="12">
        <v>3</v>
      </c>
      <c r="I7" s="346">
        <v>4</v>
      </c>
    </row>
    <row r="8" ht="28" customHeight="1" spans="2:9">
      <c r="B8" s="344" t="s">
        <v>11</v>
      </c>
      <c r="C8" s="12">
        <v>50</v>
      </c>
      <c r="D8" s="12">
        <v>1</v>
      </c>
      <c r="E8" s="12">
        <v>2</v>
      </c>
      <c r="F8" s="345">
        <v>3</v>
      </c>
      <c r="G8" s="345">
        <v>4</v>
      </c>
      <c r="H8" s="12">
        <v>5</v>
      </c>
      <c r="I8" s="346">
        <v>6</v>
      </c>
    </row>
    <row r="9" ht="28" customHeight="1" spans="2:9">
      <c r="B9" s="344" t="s">
        <v>12</v>
      </c>
      <c r="C9" s="12">
        <v>80</v>
      </c>
      <c r="D9" s="12">
        <v>2</v>
      </c>
      <c r="E9" s="12">
        <v>3</v>
      </c>
      <c r="F9" s="345">
        <v>5</v>
      </c>
      <c r="G9" s="345">
        <v>6</v>
      </c>
      <c r="H9" s="12">
        <v>7</v>
      </c>
      <c r="I9" s="346">
        <v>8</v>
      </c>
    </row>
    <row r="10" ht="28" customHeight="1" spans="2:9">
      <c r="B10" s="344" t="s">
        <v>13</v>
      </c>
      <c r="C10" s="12">
        <v>125</v>
      </c>
      <c r="D10" s="12">
        <v>3</v>
      </c>
      <c r="E10" s="12">
        <v>4</v>
      </c>
      <c r="F10" s="345">
        <v>7</v>
      </c>
      <c r="G10" s="345">
        <v>8</v>
      </c>
      <c r="H10" s="12">
        <v>10</v>
      </c>
      <c r="I10" s="346">
        <v>11</v>
      </c>
    </row>
    <row r="11" ht="28" customHeight="1" spans="2:9">
      <c r="B11" s="344" t="s">
        <v>14</v>
      </c>
      <c r="C11" s="12">
        <v>200</v>
      </c>
      <c r="D11" s="12">
        <v>5</v>
      </c>
      <c r="E11" s="12">
        <v>6</v>
      </c>
      <c r="F11" s="345">
        <v>10</v>
      </c>
      <c r="G11" s="345">
        <v>11</v>
      </c>
      <c r="H11" s="12">
        <v>14</v>
      </c>
      <c r="I11" s="346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0">
        <v>22</v>
      </c>
    </row>
    <row r="14" spans="2:9">
      <c r="B14" s="351" t="s">
        <v>16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topLeftCell="B1" workbookViewId="0">
      <selection activeCell="C4" sqref="C4"/>
    </sheetView>
  </sheetViews>
  <sheetFormatPr defaultColWidth="9" defaultRowHeight="15"/>
  <cols>
    <col min="1" max="2" width="7" customWidth="1"/>
    <col min="3" max="3" width="15.0833333333333" customWidth="1"/>
    <col min="4" max="4" width="19.3333333333333" customWidth="1"/>
    <col min="5" max="5" width="12.0833333333333" customWidth="1"/>
    <col min="6" max="6" width="14.3333333333333" customWidth="1"/>
    <col min="7" max="10" width="10" customWidth="1"/>
    <col min="11" max="11" width="12.1666666666667" customWidth="1"/>
    <col min="12" max="13" width="10.5833333333333" customWidth="1"/>
  </cols>
  <sheetData>
    <row r="1" ht="27.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263</v>
      </c>
      <c r="H2" s="4"/>
      <c r="I2" s="4" t="s">
        <v>264</v>
      </c>
      <c r="J2" s="4"/>
      <c r="K2" s="6" t="s">
        <v>265</v>
      </c>
      <c r="L2" s="46" t="s">
        <v>266</v>
      </c>
      <c r="M2" s="7" t="s">
        <v>267</v>
      </c>
    </row>
    <row r="3" s="1" customFormat="1" ht="16.5" spans="1:13">
      <c r="A3" s="4"/>
      <c r="B3" s="8"/>
      <c r="C3" s="8"/>
      <c r="D3" s="8"/>
      <c r="E3" s="8"/>
      <c r="F3" s="8"/>
      <c r="G3" s="4" t="s">
        <v>268</v>
      </c>
      <c r="H3" s="4" t="s">
        <v>269</v>
      </c>
      <c r="I3" s="4" t="s">
        <v>268</v>
      </c>
      <c r="J3" s="4" t="s">
        <v>269</v>
      </c>
      <c r="K3" s="9"/>
      <c r="L3" s="47"/>
      <c r="M3" s="10"/>
    </row>
    <row r="4" ht="21" customHeight="1" spans="1:13">
      <c r="A4" s="22">
        <v>1</v>
      </c>
      <c r="B4" s="22" t="s">
        <v>255</v>
      </c>
      <c r="C4" s="23">
        <v>251116062</v>
      </c>
      <c r="D4" s="23" t="s">
        <v>254</v>
      </c>
      <c r="E4" s="23" t="s">
        <v>85</v>
      </c>
      <c r="F4" s="11" t="s">
        <v>28</v>
      </c>
      <c r="G4" s="22">
        <v>0.4</v>
      </c>
      <c r="H4" s="22">
        <v>3.4</v>
      </c>
      <c r="I4" s="22">
        <v>0.5</v>
      </c>
      <c r="J4" s="22">
        <v>4</v>
      </c>
      <c r="K4" s="22" t="s">
        <v>270</v>
      </c>
      <c r="L4" s="22" t="s">
        <v>256</v>
      </c>
      <c r="M4" s="22" t="s">
        <v>257</v>
      </c>
    </row>
    <row r="5" spans="1:13">
      <c r="A5" s="21"/>
      <c r="B5" s="22"/>
      <c r="C5" s="23"/>
      <c r="D5" s="23"/>
      <c r="E5" s="23"/>
      <c r="F5" s="11"/>
      <c r="G5" s="21"/>
      <c r="H5" s="21"/>
      <c r="I5" s="21"/>
      <c r="J5" s="21"/>
      <c r="K5" s="21"/>
      <c r="L5" s="21"/>
      <c r="M5" s="22"/>
    </row>
    <row r="6" spans="1:13">
      <c r="A6" s="21"/>
      <c r="B6" s="22"/>
      <c r="C6" s="11"/>
      <c r="D6" s="23"/>
      <c r="E6" s="11"/>
      <c r="F6" s="11"/>
      <c r="G6" s="21"/>
      <c r="H6" s="21"/>
      <c r="I6" s="21"/>
      <c r="J6" s="21"/>
      <c r="K6" s="21"/>
      <c r="L6" s="21"/>
      <c r="M6" s="22"/>
    </row>
    <row r="7" spans="1:13">
      <c r="A7" s="22"/>
      <c r="B7" s="22"/>
      <c r="C7" s="11"/>
      <c r="D7" s="23"/>
      <c r="E7" s="11"/>
      <c r="F7" s="11"/>
      <c r="G7" s="21"/>
      <c r="H7" s="21"/>
      <c r="I7" s="21"/>
      <c r="J7" s="21"/>
      <c r="K7" s="21"/>
      <c r="L7" s="21"/>
      <c r="M7" s="22"/>
    </row>
    <row r="8" spans="1:13">
      <c r="A8" s="21"/>
      <c r="B8" s="22"/>
      <c r="C8" s="11"/>
      <c r="D8" s="23"/>
      <c r="E8" s="11"/>
      <c r="F8" s="11"/>
      <c r="G8" s="21"/>
      <c r="H8" s="21"/>
      <c r="I8" s="21"/>
      <c r="J8" s="21"/>
      <c r="K8" s="21"/>
      <c r="L8" s="11"/>
      <c r="M8" s="22"/>
    </row>
    <row r="9" spans="1:13">
      <c r="A9" s="21"/>
      <c r="B9" s="22"/>
      <c r="C9" s="11"/>
      <c r="D9" s="23"/>
      <c r="E9" s="11"/>
      <c r="F9" s="11"/>
      <c r="G9" s="21"/>
      <c r="H9" s="21"/>
      <c r="I9" s="21"/>
      <c r="J9" s="21"/>
      <c r="K9" s="21"/>
      <c r="L9" s="12"/>
      <c r="M9" s="2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7.5" spans="1:13">
      <c r="A11" s="14" t="s">
        <v>271</v>
      </c>
      <c r="B11" s="15"/>
      <c r="C11" s="15"/>
      <c r="D11" s="15"/>
      <c r="E11" s="16"/>
      <c r="F11" s="17"/>
      <c r="G11" s="29"/>
      <c r="H11" s="14" t="s">
        <v>272</v>
      </c>
      <c r="I11" s="15"/>
      <c r="J11" s="15"/>
      <c r="K11" s="16"/>
      <c r="L11" s="48"/>
      <c r="M11" s="18"/>
    </row>
    <row r="12" ht="112.5" customHeight="1" spans="1:13">
      <c r="A12" s="49" t="s">
        <v>273</v>
      </c>
      <c r="B12" s="4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>
      <c r="A13" t="s">
        <v>274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276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35" t="s">
        <v>277</v>
      </c>
      <c r="H2" s="36"/>
      <c r="I2" s="37"/>
      <c r="J2" s="35" t="s">
        <v>278</v>
      </c>
      <c r="K2" s="36"/>
      <c r="L2" s="37"/>
      <c r="M2" s="35" t="s">
        <v>279</v>
      </c>
      <c r="N2" s="36"/>
      <c r="O2" s="37"/>
      <c r="P2" s="35" t="s">
        <v>280</v>
      </c>
      <c r="Q2" s="36"/>
      <c r="R2" s="37"/>
      <c r="S2" s="36" t="s">
        <v>281</v>
      </c>
      <c r="T2" s="36"/>
      <c r="U2" s="37"/>
      <c r="V2" s="31" t="s">
        <v>282</v>
      </c>
      <c r="W2" s="31" t="s">
        <v>252</v>
      </c>
    </row>
    <row r="3" s="1" customFormat="1" ht="16.5" spans="1:23">
      <c r="A3" s="8"/>
      <c r="B3" s="38"/>
      <c r="C3" s="38"/>
      <c r="D3" s="38"/>
      <c r="E3" s="38"/>
      <c r="F3" s="38"/>
      <c r="G3" s="4" t="s">
        <v>283</v>
      </c>
      <c r="H3" s="4" t="s">
        <v>33</v>
      </c>
      <c r="I3" s="4" t="s">
        <v>243</v>
      </c>
      <c r="J3" s="4" t="s">
        <v>283</v>
      </c>
      <c r="K3" s="4" t="s">
        <v>33</v>
      </c>
      <c r="L3" s="4" t="s">
        <v>243</v>
      </c>
      <c r="M3" s="4" t="s">
        <v>283</v>
      </c>
      <c r="N3" s="4" t="s">
        <v>33</v>
      </c>
      <c r="O3" s="4" t="s">
        <v>243</v>
      </c>
      <c r="P3" s="4" t="s">
        <v>283</v>
      </c>
      <c r="Q3" s="4" t="s">
        <v>33</v>
      </c>
      <c r="R3" s="4" t="s">
        <v>243</v>
      </c>
      <c r="S3" s="4" t="s">
        <v>283</v>
      </c>
      <c r="T3" s="4" t="s">
        <v>33</v>
      </c>
      <c r="U3" s="4" t="s">
        <v>243</v>
      </c>
      <c r="V3" s="39"/>
      <c r="W3" s="39"/>
    </row>
    <row r="4" spans="1:23">
      <c r="A4" s="40" t="s">
        <v>284</v>
      </c>
      <c r="B4" s="41"/>
      <c r="C4" s="41"/>
      <c r="D4" s="41"/>
      <c r="E4" s="41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42"/>
      <c r="B5" s="43"/>
      <c r="C5" s="43"/>
      <c r="D5" s="43"/>
      <c r="E5" s="43"/>
      <c r="F5" s="43"/>
      <c r="G5" s="35" t="s">
        <v>285</v>
      </c>
      <c r="H5" s="36"/>
      <c r="I5" s="37"/>
      <c r="J5" s="35" t="s">
        <v>286</v>
      </c>
      <c r="K5" s="36"/>
      <c r="L5" s="37"/>
      <c r="M5" s="35" t="s">
        <v>287</v>
      </c>
      <c r="N5" s="36"/>
      <c r="O5" s="37"/>
      <c r="P5" s="35" t="s">
        <v>288</v>
      </c>
      <c r="Q5" s="36"/>
      <c r="R5" s="37"/>
      <c r="S5" s="36" t="s">
        <v>289</v>
      </c>
      <c r="T5" s="36"/>
      <c r="U5" s="37"/>
      <c r="V5" s="11"/>
      <c r="W5" s="11"/>
    </row>
    <row r="6" spans="1:23">
      <c r="A6" s="42"/>
      <c r="B6" s="43"/>
      <c r="C6" s="43"/>
      <c r="D6" s="43"/>
      <c r="E6" s="43"/>
      <c r="F6" s="43"/>
      <c r="G6" s="4" t="s">
        <v>283</v>
      </c>
      <c r="H6" s="4" t="s">
        <v>33</v>
      </c>
      <c r="I6" s="4" t="s">
        <v>243</v>
      </c>
      <c r="J6" s="4" t="s">
        <v>283</v>
      </c>
      <c r="K6" s="4" t="s">
        <v>33</v>
      </c>
      <c r="L6" s="4" t="s">
        <v>243</v>
      </c>
      <c r="M6" s="4" t="s">
        <v>283</v>
      </c>
      <c r="N6" s="4" t="s">
        <v>33</v>
      </c>
      <c r="O6" s="4" t="s">
        <v>243</v>
      </c>
      <c r="P6" s="4" t="s">
        <v>283</v>
      </c>
      <c r="Q6" s="4" t="s">
        <v>33</v>
      </c>
      <c r="R6" s="4" t="s">
        <v>243</v>
      </c>
      <c r="S6" s="4" t="s">
        <v>283</v>
      </c>
      <c r="T6" s="4" t="s">
        <v>33</v>
      </c>
      <c r="U6" s="4" t="s">
        <v>243</v>
      </c>
      <c r="V6" s="11"/>
      <c r="W6" s="11"/>
    </row>
    <row r="7" spans="1:23">
      <c r="A7" s="44"/>
      <c r="B7" s="45"/>
      <c r="C7" s="45"/>
      <c r="D7" s="45"/>
      <c r="E7" s="45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 t="s">
        <v>290</v>
      </c>
      <c r="B8" s="41"/>
      <c r="C8" s="41"/>
      <c r="D8" s="41"/>
      <c r="E8" s="41"/>
      <c r="F8" s="4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5"/>
      <c r="B9" s="45"/>
      <c r="C9" s="45"/>
      <c r="D9" s="45"/>
      <c r="E9" s="45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 t="s">
        <v>291</v>
      </c>
      <c r="B10" s="41"/>
      <c r="C10" s="41"/>
      <c r="D10" s="41"/>
      <c r="E10" s="41"/>
      <c r="F10" s="4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5"/>
      <c r="C11" s="45"/>
      <c r="D11" s="45"/>
      <c r="E11" s="45"/>
      <c r="F11" s="4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1" t="s">
        <v>292</v>
      </c>
      <c r="B12" s="41"/>
      <c r="C12" s="41"/>
      <c r="D12" s="41"/>
      <c r="E12" s="41"/>
      <c r="F12" s="4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5"/>
      <c r="B13" s="45"/>
      <c r="C13" s="45"/>
      <c r="D13" s="45"/>
      <c r="E13" s="45"/>
      <c r="F13" s="4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1" t="s">
        <v>293</v>
      </c>
      <c r="B14" s="41"/>
      <c r="C14" s="41"/>
      <c r="D14" s="41"/>
      <c r="E14" s="41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5"/>
      <c r="B15" s="45"/>
      <c r="C15" s="45"/>
      <c r="D15" s="45"/>
      <c r="E15" s="45"/>
      <c r="F15" s="4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5" spans="1:23">
      <c r="A17" s="14" t="s">
        <v>294</v>
      </c>
      <c r="B17" s="15"/>
      <c r="C17" s="15"/>
      <c r="D17" s="15"/>
      <c r="E17" s="16"/>
      <c r="F17" s="17"/>
      <c r="G17" s="29"/>
      <c r="H17" s="34"/>
      <c r="I17" s="34"/>
      <c r="J17" s="14" t="s">
        <v>295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0.75" customHeight="1" spans="1:23">
      <c r="A18" s="19" t="s">
        <v>296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t="s">
        <v>274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298</v>
      </c>
      <c r="B2" s="31" t="s">
        <v>239</v>
      </c>
      <c r="C2" s="31" t="s">
        <v>240</v>
      </c>
      <c r="D2" s="31" t="s">
        <v>241</v>
      </c>
      <c r="E2" s="31" t="s">
        <v>242</v>
      </c>
      <c r="F2" s="31" t="s">
        <v>243</v>
      </c>
      <c r="G2" s="30" t="s">
        <v>299</v>
      </c>
      <c r="H2" s="30" t="s">
        <v>300</v>
      </c>
      <c r="I2" s="30" t="s">
        <v>301</v>
      </c>
      <c r="J2" s="30" t="s">
        <v>300</v>
      </c>
      <c r="K2" s="30" t="s">
        <v>302</v>
      </c>
      <c r="L2" s="30" t="s">
        <v>300</v>
      </c>
      <c r="M2" s="31" t="s">
        <v>282</v>
      </c>
      <c r="N2" s="31" t="s">
        <v>252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2" t="s">
        <v>298</v>
      </c>
      <c r="B4" s="33" t="s">
        <v>303</v>
      </c>
      <c r="C4" s="33" t="s">
        <v>283</v>
      </c>
      <c r="D4" s="33" t="s">
        <v>241</v>
      </c>
      <c r="E4" s="31" t="s">
        <v>242</v>
      </c>
      <c r="F4" s="31" t="s">
        <v>243</v>
      </c>
      <c r="G4" s="30" t="s">
        <v>299</v>
      </c>
      <c r="H4" s="30" t="s">
        <v>300</v>
      </c>
      <c r="I4" s="30" t="s">
        <v>301</v>
      </c>
      <c r="J4" s="30" t="s">
        <v>300</v>
      </c>
      <c r="K4" s="30" t="s">
        <v>302</v>
      </c>
      <c r="L4" s="30" t="s">
        <v>300</v>
      </c>
      <c r="M4" s="31" t="s">
        <v>282</v>
      </c>
      <c r="N4" s="31" t="s">
        <v>252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5" spans="1:14">
      <c r="A11" s="14" t="s">
        <v>294</v>
      </c>
      <c r="B11" s="15"/>
      <c r="C11" s="15"/>
      <c r="D11" s="16"/>
      <c r="E11" s="17"/>
      <c r="F11" s="34"/>
      <c r="G11" s="29"/>
      <c r="H11" s="34"/>
      <c r="I11" s="14" t="s">
        <v>295</v>
      </c>
      <c r="J11" s="15"/>
      <c r="K11" s="15"/>
      <c r="L11" s="15"/>
      <c r="M11" s="15"/>
      <c r="N11" s="18"/>
    </row>
    <row r="12" ht="68.25" customHeight="1" spans="1:14">
      <c r="A12" s="19" t="s">
        <v>304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A13" t="s">
        <v>274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PageLayoutView="125" workbookViewId="0">
      <selection activeCell="D15" sqref="D15"/>
    </sheetView>
  </sheetViews>
  <sheetFormatPr defaultColWidth="9" defaultRowHeight="15"/>
  <cols>
    <col min="1" max="1" width="16" customWidth="1"/>
    <col min="2" max="2" width="7" customWidth="1"/>
    <col min="3" max="3" width="14.5833333333333" customWidth="1"/>
    <col min="4" max="4" width="19.7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2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282</v>
      </c>
      <c r="L2" s="5" t="s">
        <v>252</v>
      </c>
    </row>
    <row r="3" ht="44" customHeight="1" spans="1:12">
      <c r="A3" s="21" t="s">
        <v>310</v>
      </c>
      <c r="B3" s="22" t="s">
        <v>255</v>
      </c>
      <c r="C3" s="23">
        <v>251116062</v>
      </c>
      <c r="D3" s="23" t="s">
        <v>254</v>
      </c>
      <c r="E3" s="23" t="s">
        <v>85</v>
      </c>
      <c r="F3" s="21" t="s">
        <v>28</v>
      </c>
      <c r="G3" s="22" t="s">
        <v>311</v>
      </c>
      <c r="H3" s="22" t="s">
        <v>312</v>
      </c>
      <c r="I3" s="21"/>
      <c r="J3" s="21"/>
      <c r="K3" s="23" t="s">
        <v>256</v>
      </c>
      <c r="L3" s="21" t="s">
        <v>257</v>
      </c>
    </row>
    <row r="4" ht="45" customHeight="1" spans="1:12">
      <c r="A4" s="21" t="s">
        <v>310</v>
      </c>
      <c r="B4" s="22" t="s">
        <v>255</v>
      </c>
      <c r="C4" s="23">
        <v>251116062</v>
      </c>
      <c r="D4" s="23" t="s">
        <v>254</v>
      </c>
      <c r="E4" s="23" t="s">
        <v>85</v>
      </c>
      <c r="F4" s="21" t="s">
        <v>28</v>
      </c>
      <c r="G4" s="22" t="s">
        <v>313</v>
      </c>
      <c r="H4" s="22"/>
      <c r="I4" s="21" t="s">
        <v>314</v>
      </c>
      <c r="J4" s="21"/>
      <c r="K4" s="23" t="s">
        <v>256</v>
      </c>
      <c r="L4" s="21" t="s">
        <v>257</v>
      </c>
    </row>
    <row r="5" ht="44" customHeight="1" spans="1:12">
      <c r="A5" s="21" t="s">
        <v>310</v>
      </c>
      <c r="B5" s="22" t="s">
        <v>255</v>
      </c>
      <c r="C5" s="23">
        <v>251116062</v>
      </c>
      <c r="D5" s="23" t="s">
        <v>254</v>
      </c>
      <c r="E5" s="23" t="s">
        <v>85</v>
      </c>
      <c r="F5" s="21" t="s">
        <v>28</v>
      </c>
      <c r="G5" s="22" t="s">
        <v>315</v>
      </c>
      <c r="H5" s="22"/>
      <c r="I5" s="21"/>
      <c r="J5" s="21" t="s">
        <v>316</v>
      </c>
      <c r="K5" s="23" t="s">
        <v>256</v>
      </c>
      <c r="L5" s="21" t="s">
        <v>257</v>
      </c>
    </row>
    <row r="6" ht="22" customHeight="1" spans="1:12">
      <c r="A6" s="21"/>
      <c r="B6" s="22"/>
      <c r="C6" s="24"/>
      <c r="D6" s="23"/>
      <c r="E6" s="21"/>
      <c r="F6" s="21"/>
      <c r="G6" s="22"/>
      <c r="H6" s="22"/>
      <c r="I6" s="21"/>
      <c r="J6" s="21"/>
      <c r="K6" s="23"/>
      <c r="L6" s="21"/>
    </row>
    <row r="7" ht="22" customHeight="1" spans="1:12">
      <c r="A7" s="21"/>
      <c r="B7" s="22"/>
      <c r="C7" s="24"/>
      <c r="D7" s="23"/>
      <c r="E7" s="21"/>
      <c r="F7" s="21"/>
      <c r="G7" s="22"/>
      <c r="H7" s="22"/>
      <c r="I7" s="21"/>
      <c r="J7" s="21"/>
      <c r="K7" s="23"/>
      <c r="L7" s="21"/>
    </row>
    <row r="8" ht="24" customHeight="1" spans="1:12">
      <c r="A8" s="21"/>
      <c r="B8" s="22"/>
      <c r="C8" s="24"/>
      <c r="D8" s="23"/>
      <c r="E8" s="21"/>
      <c r="F8" s="21"/>
      <c r="G8" s="22"/>
      <c r="H8" s="22"/>
      <c r="I8" s="21"/>
      <c r="J8" s="21"/>
      <c r="K8" s="23"/>
      <c r="L8" s="21"/>
    </row>
    <row r="9" ht="22" customHeight="1" spans="1:12">
      <c r="A9" s="21"/>
      <c r="B9" s="22"/>
      <c r="C9" s="24"/>
      <c r="D9" s="23"/>
      <c r="E9" s="21"/>
      <c r="F9" s="21"/>
      <c r="G9" s="22"/>
      <c r="H9" s="22"/>
      <c r="I9" s="21"/>
      <c r="J9" s="21"/>
      <c r="K9" s="23"/>
      <c r="L9" s="21"/>
    </row>
    <row r="10" ht="22" customHeight="1" spans="1:12">
      <c r="A10" s="21"/>
      <c r="B10" s="22"/>
      <c r="C10" s="24"/>
      <c r="D10" s="23"/>
      <c r="E10" s="21"/>
      <c r="F10" s="21"/>
      <c r="G10" s="22"/>
      <c r="H10" s="22"/>
      <c r="I10" s="21"/>
      <c r="J10" s="21"/>
      <c r="K10" s="23"/>
      <c r="L10" s="21"/>
    </row>
    <row r="11" ht="22" customHeight="1" spans="1:12">
      <c r="A11" s="21"/>
      <c r="B11" s="22"/>
      <c r="C11" s="24"/>
      <c r="D11" s="23"/>
      <c r="E11" s="21"/>
      <c r="F11" s="21"/>
      <c r="G11" s="22"/>
      <c r="H11" s="22"/>
      <c r="I11" s="21"/>
      <c r="J11" s="21"/>
      <c r="K11" s="23"/>
      <c r="L11" s="11"/>
    </row>
    <row r="12" spans="1:12">
      <c r="A12" s="12"/>
      <c r="B12" s="25"/>
      <c r="C12" s="11"/>
      <c r="D12" s="11"/>
      <c r="E12" s="11"/>
      <c r="F12" s="11"/>
      <c r="G12" s="25"/>
      <c r="H12" s="25"/>
      <c r="I12" s="11"/>
      <c r="J12" s="25"/>
      <c r="K12" s="26"/>
      <c r="L12" s="11"/>
    </row>
    <row r="13" spans="1:12">
      <c r="A13" s="12"/>
      <c r="B13" s="25"/>
      <c r="C13" s="11"/>
      <c r="D13" s="25"/>
      <c r="E13" s="27"/>
      <c r="F13" s="28"/>
      <c r="G13" s="25"/>
      <c r="H13" s="25"/>
      <c r="I13" s="11"/>
      <c r="J13" s="25"/>
      <c r="K13" s="26"/>
      <c r="L13" s="11"/>
    </row>
    <row r="14" spans="1:12">
      <c r="A14" s="12"/>
      <c r="B14" s="25"/>
      <c r="C14" s="11"/>
      <c r="D14" s="25"/>
      <c r="E14" s="27"/>
      <c r="F14" s="28"/>
      <c r="G14" s="25"/>
      <c r="H14" s="25"/>
      <c r="I14" s="11"/>
      <c r="J14" s="25"/>
      <c r="K14" s="26"/>
      <c r="L14" s="11"/>
    </row>
    <row r="15" s="2" customFormat="1" spans="1:12">
      <c r="A15" s="12"/>
      <c r="B15" s="25"/>
      <c r="C15" s="11"/>
      <c r="D15" s="25"/>
      <c r="E15" s="27"/>
      <c r="F15" s="28"/>
      <c r="G15" s="25"/>
      <c r="H15" s="25"/>
      <c r="I15" s="11"/>
      <c r="J15" s="25"/>
      <c r="K15" s="26"/>
      <c r="L15" s="11"/>
    </row>
    <row r="16" ht="79.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17.5" spans="1:12">
      <c r="A19" s="14" t="s">
        <v>317</v>
      </c>
      <c r="B19" s="15"/>
      <c r="C19" s="15"/>
      <c r="D19" s="15"/>
      <c r="E19" s="16"/>
      <c r="F19" s="17"/>
      <c r="G19" s="29"/>
      <c r="H19" s="14" t="s">
        <v>318</v>
      </c>
      <c r="I19" s="15"/>
      <c r="J19" s="15"/>
      <c r="K19" s="15"/>
      <c r="L19" s="18"/>
    </row>
  </sheetData>
  <mergeCells count="4">
    <mergeCell ref="A1:J1"/>
    <mergeCell ref="A19:E19"/>
    <mergeCell ref="F19:G19"/>
    <mergeCell ref="H19:J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7" sqref="I7:I9"/>
    </sheetView>
  </sheetViews>
  <sheetFormatPr defaultColWidth="9" defaultRowHeight="1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283</v>
      </c>
      <c r="D2" s="5" t="s">
        <v>241</v>
      </c>
      <c r="E2" s="5" t="s">
        <v>242</v>
      </c>
      <c r="F2" s="4" t="s">
        <v>320</v>
      </c>
      <c r="G2" s="4" t="s">
        <v>264</v>
      </c>
      <c r="H2" s="6" t="s">
        <v>265</v>
      </c>
      <c r="I2" s="7" t="s">
        <v>267</v>
      </c>
    </row>
    <row r="3" s="1" customFormat="1" ht="16.5" spans="1:9">
      <c r="A3" s="4"/>
      <c r="B3" s="8"/>
      <c r="C3" s="8"/>
      <c r="D3" s="8"/>
      <c r="E3" s="8"/>
      <c r="F3" s="4" t="s">
        <v>321</v>
      </c>
      <c r="G3" s="4" t="s">
        <v>268</v>
      </c>
      <c r="H3" s="9"/>
      <c r="I3" s="10"/>
    </row>
    <row r="4" spans="1:9">
      <c r="A4" s="11">
        <v>1</v>
      </c>
      <c r="B4" s="12" t="s">
        <v>255</v>
      </c>
      <c r="C4" s="11"/>
      <c r="D4" s="11"/>
      <c r="E4" s="13"/>
      <c r="F4" s="11"/>
      <c r="G4" s="11"/>
      <c r="H4" s="11"/>
      <c r="I4" s="13" t="s">
        <v>257</v>
      </c>
    </row>
    <row r="5" spans="1:9">
      <c r="A5" s="11">
        <v>2</v>
      </c>
      <c r="B5" s="12" t="s">
        <v>255</v>
      </c>
      <c r="C5" s="11"/>
      <c r="D5" s="11"/>
      <c r="E5" s="11"/>
      <c r="F5" s="11"/>
      <c r="G5" s="11"/>
      <c r="H5" s="11"/>
      <c r="I5" s="13" t="s">
        <v>257</v>
      </c>
    </row>
    <row r="6" spans="1:9">
      <c r="A6" s="11">
        <v>3</v>
      </c>
      <c r="B6" s="12" t="s">
        <v>255</v>
      </c>
      <c r="C6" s="11"/>
      <c r="D6" s="11"/>
      <c r="E6" s="13"/>
      <c r="F6" s="11"/>
      <c r="G6" s="11"/>
      <c r="H6" s="11"/>
      <c r="I6" s="13" t="s">
        <v>257</v>
      </c>
    </row>
    <row r="7" spans="1:9">
      <c r="A7" s="11"/>
      <c r="B7" s="12"/>
      <c r="C7" s="11"/>
      <c r="D7" s="11"/>
      <c r="E7" s="11"/>
      <c r="F7" s="11"/>
      <c r="G7" s="11"/>
      <c r="H7" s="11"/>
      <c r="I7" s="13"/>
    </row>
    <row r="8" spans="1:9">
      <c r="A8" s="11"/>
      <c r="B8" s="12"/>
      <c r="C8" s="11"/>
      <c r="D8" s="11"/>
      <c r="E8" s="11"/>
      <c r="F8" s="11"/>
      <c r="G8" s="11"/>
      <c r="H8" s="11"/>
      <c r="I8" s="13"/>
    </row>
    <row r="9" spans="1:9">
      <c r="A9" s="11"/>
      <c r="B9" s="12"/>
      <c r="C9" s="11"/>
      <c r="D9" s="11"/>
      <c r="E9" s="11"/>
      <c r="F9" s="11"/>
      <c r="G9" s="11"/>
      <c r="H9" s="12"/>
      <c r="I9" s="13"/>
    </row>
    <row r="10" spans="1:9">
      <c r="H10" s="12"/>
      <c r="I10" s="12"/>
    </row>
    <row r="11" spans="1:9">
      <c r="A11" s="11"/>
      <c r="B11" s="12"/>
      <c r="C11" s="12"/>
      <c r="D11" s="12"/>
      <c r="E11" s="12"/>
      <c r="F11" s="12"/>
      <c r="G11" s="12"/>
      <c r="H11" s="12"/>
      <c r="I11" s="12"/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="2" customFormat="1" ht="17.5" spans="1:9">
      <c r="A13" s="14" t="s">
        <v>294</v>
      </c>
      <c r="B13" s="15"/>
      <c r="C13" s="15"/>
      <c r="D13" s="16"/>
      <c r="E13" s="17"/>
      <c r="F13" s="14" t="s">
        <v>318</v>
      </c>
      <c r="G13" s="15"/>
      <c r="H13" s="16"/>
      <c r="I13" s="18"/>
    </row>
    <row r="14" ht="39" customHeight="1" spans="1:9">
      <c r="A14" s="19" t="s">
        <v>322</v>
      </c>
      <c r="B14" s="19"/>
      <c r="C14" s="20"/>
      <c r="D14" s="20"/>
      <c r="E14" s="20"/>
      <c r="F14" s="20"/>
      <c r="G14" s="20"/>
      <c r="H14" s="20"/>
      <c r="I14" s="20"/>
    </row>
    <row r="15" spans="1:9">
      <c r="A15" t="s">
        <v>274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49" workbookViewId="0">
      <selection activeCell="G54" sqref="G54"/>
    </sheetView>
  </sheetViews>
  <sheetFormatPr defaultColWidth="10.3333333333333" defaultRowHeight="16.5" customHeight="1"/>
  <cols>
    <col min="1" max="1" width="12.75" style="95" customWidth="1"/>
    <col min="2" max="2" width="10.3333333333333" style="95"/>
    <col min="3" max="3" width="9.33333333333333" style="95" customWidth="1"/>
    <col min="4" max="4" width="9.58333333333333" style="95" customWidth="1"/>
    <col min="5" max="5" width="9.5" style="95" customWidth="1"/>
    <col min="6" max="6" width="10" style="95" customWidth="1"/>
    <col min="7" max="7" width="11.0833333333333" style="95" customWidth="1"/>
    <col min="8" max="8" width="10.0833333333333" style="95" customWidth="1"/>
    <col min="9" max="9" width="10.3333333333333" style="95"/>
    <col min="10" max="10" width="8" style="95" customWidth="1"/>
    <col min="11" max="11" width="10.5833333333333" style="95" customWidth="1"/>
    <col min="12" max="16384" width="10.3333333333333" style="95"/>
  </cols>
  <sheetData>
    <row r="1" ht="21" spans="1:11">
      <c r="A1" s="257" t="s">
        <v>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5" spans="1:11">
      <c r="A2" s="258" t="s">
        <v>18</v>
      </c>
      <c r="B2" s="106" t="s">
        <v>19</v>
      </c>
      <c r="C2" s="106"/>
      <c r="D2" s="259" t="s">
        <v>20</v>
      </c>
      <c r="E2" s="259"/>
      <c r="F2" s="260" t="s">
        <v>21</v>
      </c>
      <c r="G2" s="260"/>
      <c r="H2" s="261" t="s">
        <v>22</v>
      </c>
      <c r="I2" s="262" t="s">
        <v>23</v>
      </c>
      <c r="J2" s="262"/>
      <c r="K2" s="262"/>
    </row>
    <row r="3" ht="15" spans="1:11">
      <c r="A3" s="263" t="s">
        <v>24</v>
      </c>
      <c r="B3" s="263"/>
      <c r="C3" s="263"/>
      <c r="D3" s="259" t="s">
        <v>25</v>
      </c>
      <c r="E3" s="259"/>
      <c r="F3" s="259"/>
      <c r="G3" s="259"/>
      <c r="H3" s="259" t="s">
        <v>26</v>
      </c>
      <c r="I3" s="259"/>
      <c r="J3" s="259"/>
      <c r="K3" s="259"/>
    </row>
    <row r="4" ht="15" spans="1:11">
      <c r="A4" s="261" t="s">
        <v>27</v>
      </c>
      <c r="B4" s="56" t="s">
        <v>28</v>
      </c>
      <c r="C4" s="56"/>
      <c r="D4" s="261" t="s">
        <v>29</v>
      </c>
      <c r="E4" s="261"/>
      <c r="F4" s="186">
        <v>46042</v>
      </c>
      <c r="G4" s="186"/>
      <c r="H4" s="261" t="s">
        <v>30</v>
      </c>
      <c r="I4" s="261"/>
      <c r="J4" s="56" t="s">
        <v>31</v>
      </c>
      <c r="K4" s="56" t="s">
        <v>32</v>
      </c>
    </row>
    <row r="5" ht="15" spans="1:11">
      <c r="A5" s="264" t="s">
        <v>33</v>
      </c>
      <c r="B5" s="56" t="s">
        <v>34</v>
      </c>
      <c r="C5" s="56"/>
      <c r="D5" s="261" t="s">
        <v>35</v>
      </c>
      <c r="E5" s="261"/>
      <c r="F5" s="186">
        <v>46025</v>
      </c>
      <c r="G5" s="186"/>
      <c r="H5" s="261" t="s">
        <v>36</v>
      </c>
      <c r="I5" s="261"/>
      <c r="J5" s="56" t="s">
        <v>31</v>
      </c>
      <c r="K5" s="56" t="s">
        <v>32</v>
      </c>
    </row>
    <row r="6" ht="15" spans="1:11">
      <c r="A6" s="261" t="s">
        <v>37</v>
      </c>
      <c r="B6" s="106">
        <v>1</v>
      </c>
      <c r="C6" s="106">
        <v>5</v>
      </c>
      <c r="D6" s="264" t="s">
        <v>38</v>
      </c>
      <c r="E6" s="264"/>
      <c r="F6" s="186">
        <v>46032</v>
      </c>
      <c r="G6" s="186"/>
      <c r="H6" s="261" t="s">
        <v>39</v>
      </c>
      <c r="I6" s="261"/>
      <c r="J6" s="56" t="s">
        <v>31</v>
      </c>
      <c r="K6" s="56" t="s">
        <v>32</v>
      </c>
    </row>
    <row r="7" ht="15" spans="1:11">
      <c r="A7" s="261" t="s">
        <v>40</v>
      </c>
      <c r="B7" s="106">
        <v>1000</v>
      </c>
      <c r="C7" s="106"/>
      <c r="D7" s="264" t="s">
        <v>41</v>
      </c>
      <c r="E7" s="265"/>
      <c r="F7" s="186">
        <v>46037</v>
      </c>
      <c r="G7" s="186"/>
      <c r="H7" s="261" t="s">
        <v>42</v>
      </c>
      <c r="I7" s="261"/>
      <c r="J7" s="56" t="s">
        <v>31</v>
      </c>
      <c r="K7" s="56" t="s">
        <v>32</v>
      </c>
    </row>
    <row r="8" ht="15.75" spans="1:11">
      <c r="A8" s="266" t="s">
        <v>43</v>
      </c>
      <c r="B8" s="106" t="s">
        <v>44</v>
      </c>
      <c r="C8" s="106"/>
      <c r="D8" s="261" t="s">
        <v>45</v>
      </c>
      <c r="E8" s="261"/>
      <c r="F8" s="186">
        <v>46038</v>
      </c>
      <c r="G8" s="186"/>
      <c r="H8" s="261" t="s">
        <v>46</v>
      </c>
      <c r="I8" s="261"/>
      <c r="J8" s="56" t="s">
        <v>31</v>
      </c>
      <c r="K8" s="56" t="s">
        <v>32</v>
      </c>
    </row>
    <row r="9" ht="15.75" spans="1:11">
      <c r="A9" s="267" t="s">
        <v>47</v>
      </c>
      <c r="B9" s="268"/>
      <c r="C9" s="268"/>
      <c r="D9" s="268"/>
      <c r="E9" s="268"/>
      <c r="F9" s="268"/>
      <c r="G9" s="268"/>
      <c r="H9" s="268"/>
      <c r="I9" s="268"/>
      <c r="J9" s="268"/>
      <c r="K9" s="269"/>
    </row>
    <row r="10" ht="15.75" spans="1:11">
      <c r="A10" s="238" t="s">
        <v>48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ht="15" spans="1:11">
      <c r="A11" s="270" t="s">
        <v>49</v>
      </c>
      <c r="B11" s="271" t="s">
        <v>50</v>
      </c>
      <c r="C11" s="272" t="s">
        <v>51</v>
      </c>
      <c r="D11" s="273"/>
      <c r="E11" s="274" t="s">
        <v>52</v>
      </c>
      <c r="F11" s="271" t="s">
        <v>50</v>
      </c>
      <c r="G11" s="272" t="s">
        <v>51</v>
      </c>
      <c r="H11" s="272" t="s">
        <v>53</v>
      </c>
      <c r="I11" s="274" t="s">
        <v>54</v>
      </c>
      <c r="J11" s="271" t="s">
        <v>50</v>
      </c>
      <c r="K11" s="275" t="s">
        <v>51</v>
      </c>
    </row>
    <row r="12" ht="15" spans="1:11">
      <c r="A12" s="189" t="s">
        <v>55</v>
      </c>
      <c r="B12" s="207" t="s">
        <v>50</v>
      </c>
      <c r="C12" s="187" t="s">
        <v>51</v>
      </c>
      <c r="D12" s="208"/>
      <c r="E12" s="209" t="s">
        <v>56</v>
      </c>
      <c r="F12" s="207" t="s">
        <v>50</v>
      </c>
      <c r="G12" s="187" t="s">
        <v>51</v>
      </c>
      <c r="H12" s="187" t="s">
        <v>53</v>
      </c>
      <c r="I12" s="209" t="s">
        <v>57</v>
      </c>
      <c r="J12" s="207" t="s">
        <v>50</v>
      </c>
      <c r="K12" s="188" t="s">
        <v>51</v>
      </c>
    </row>
    <row r="13" ht="15" spans="1:11">
      <c r="A13" s="189" t="s">
        <v>58</v>
      </c>
      <c r="B13" s="207" t="s">
        <v>50</v>
      </c>
      <c r="C13" s="187" t="s">
        <v>51</v>
      </c>
      <c r="D13" s="208"/>
      <c r="E13" s="209" t="s">
        <v>59</v>
      </c>
      <c r="F13" s="187" t="s">
        <v>60</v>
      </c>
      <c r="G13" s="187" t="s">
        <v>61</v>
      </c>
      <c r="H13" s="187" t="s">
        <v>53</v>
      </c>
      <c r="I13" s="209" t="s">
        <v>62</v>
      </c>
      <c r="J13" s="207" t="s">
        <v>50</v>
      </c>
      <c r="K13" s="188" t="s">
        <v>51</v>
      </c>
    </row>
    <row r="14" ht="15.75" spans="1:11">
      <c r="A14" s="194" t="s">
        <v>63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10"/>
    </row>
    <row r="15" ht="15.75" spans="1:11">
      <c r="A15" s="238" t="s">
        <v>64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ht="15" spans="1:11">
      <c r="A16" s="276" t="s">
        <v>65</v>
      </c>
      <c r="B16" s="272" t="s">
        <v>60</v>
      </c>
      <c r="C16" s="272" t="s">
        <v>61</v>
      </c>
      <c r="D16" s="277"/>
      <c r="E16" s="278" t="s">
        <v>66</v>
      </c>
      <c r="F16" s="272" t="s">
        <v>60</v>
      </c>
      <c r="G16" s="272" t="s">
        <v>61</v>
      </c>
      <c r="H16" s="279"/>
      <c r="I16" s="278" t="s">
        <v>67</v>
      </c>
      <c r="J16" s="272" t="s">
        <v>60</v>
      </c>
      <c r="K16" s="275" t="s">
        <v>61</v>
      </c>
    </row>
    <row r="17" customHeight="1" spans="1:22">
      <c r="A17" s="190" t="s">
        <v>68</v>
      </c>
      <c r="B17" s="187" t="s">
        <v>60</v>
      </c>
      <c r="C17" s="187" t="s">
        <v>61</v>
      </c>
      <c r="D17" s="113"/>
      <c r="E17" s="191" t="s">
        <v>69</v>
      </c>
      <c r="F17" s="187" t="s">
        <v>60</v>
      </c>
      <c r="G17" s="187" t="s">
        <v>61</v>
      </c>
      <c r="H17" s="280"/>
      <c r="I17" s="191" t="s">
        <v>70</v>
      </c>
      <c r="J17" s="187" t="s">
        <v>60</v>
      </c>
      <c r="K17" s="188" t="s">
        <v>61</v>
      </c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</row>
    <row r="18" ht="18" customHeight="1" spans="1:22">
      <c r="A18" s="282" t="s">
        <v>71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4"/>
    </row>
    <row r="19" ht="18" customHeight="1" spans="1:22">
      <c r="A19" s="238" t="s">
        <v>72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customHeight="1" spans="1:22">
      <c r="A20" s="285" t="s">
        <v>73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ht="21.75" customHeight="1" spans="1:22">
      <c r="A21" s="288" t="s">
        <v>74</v>
      </c>
      <c r="B21" s="191" t="s">
        <v>75</v>
      </c>
      <c r="C21" s="191" t="s">
        <v>76</v>
      </c>
      <c r="D21" s="191" t="s">
        <v>77</v>
      </c>
      <c r="E21" s="191" t="s">
        <v>78</v>
      </c>
      <c r="F21" s="191" t="s">
        <v>79</v>
      </c>
      <c r="G21" s="191" t="s">
        <v>80</v>
      </c>
      <c r="H21" s="191" t="s">
        <v>81</v>
      </c>
      <c r="I21" s="191" t="s">
        <v>82</v>
      </c>
      <c r="J21" s="191" t="s">
        <v>83</v>
      </c>
      <c r="K21" s="139" t="s">
        <v>84</v>
      </c>
    </row>
    <row r="22" customHeight="1" spans="1:22">
      <c r="A22" s="289" t="s">
        <v>85</v>
      </c>
      <c r="B22" s="290"/>
      <c r="C22" s="290"/>
      <c r="D22" s="290">
        <v>1</v>
      </c>
      <c r="E22" s="290">
        <v>1</v>
      </c>
      <c r="F22" s="290">
        <v>1</v>
      </c>
      <c r="G22" s="290">
        <v>1</v>
      </c>
      <c r="H22" s="290">
        <v>1</v>
      </c>
      <c r="I22" s="290"/>
      <c r="J22" s="290"/>
      <c r="K22" s="291"/>
    </row>
    <row r="23" customHeight="1" spans="1:22">
      <c r="A23" s="289"/>
      <c r="B23" s="290"/>
      <c r="C23" s="290"/>
      <c r="D23" s="290"/>
      <c r="E23" s="290"/>
      <c r="F23" s="290"/>
      <c r="G23" s="290"/>
      <c r="H23" s="290"/>
      <c r="I23" s="290"/>
      <c r="J23" s="290"/>
      <c r="K23" s="292"/>
    </row>
    <row r="24" customHeight="1" spans="1:22">
      <c r="I24" s="290"/>
      <c r="J24" s="290"/>
      <c r="K24" s="293"/>
    </row>
    <row r="25" customHeight="1" spans="1:22">
      <c r="A25" s="193"/>
      <c r="B25" s="290"/>
      <c r="C25" s="290"/>
      <c r="D25" s="290"/>
      <c r="E25" s="290"/>
      <c r="F25" s="290"/>
      <c r="G25" s="290"/>
      <c r="H25" s="290"/>
      <c r="I25" s="290"/>
      <c r="J25" s="290"/>
      <c r="K25" s="116"/>
    </row>
    <row r="26" customHeight="1" spans="1:22">
      <c r="A26" s="193"/>
      <c r="B26" s="290"/>
      <c r="C26" s="290"/>
      <c r="D26" s="290"/>
      <c r="E26" s="290"/>
      <c r="F26" s="290"/>
      <c r="G26" s="290"/>
      <c r="H26" s="290"/>
      <c r="I26" s="290"/>
      <c r="J26" s="290"/>
      <c r="K26" s="116"/>
    </row>
    <row r="27" customHeight="1" spans="1:22">
      <c r="A27" s="193"/>
      <c r="B27" s="290"/>
      <c r="C27" s="290"/>
      <c r="D27" s="290"/>
      <c r="E27" s="290"/>
      <c r="F27" s="290"/>
      <c r="G27" s="290"/>
      <c r="H27" s="290"/>
      <c r="I27" s="290"/>
      <c r="J27" s="290"/>
      <c r="K27" s="116"/>
    </row>
    <row r="28" customHeight="1" spans="1:22">
      <c r="A28" s="193"/>
      <c r="B28" s="290"/>
      <c r="C28" s="290"/>
      <c r="D28" s="290"/>
      <c r="E28" s="290"/>
      <c r="F28" s="290"/>
      <c r="G28" s="290"/>
      <c r="H28" s="290"/>
      <c r="I28" s="290"/>
      <c r="J28" s="290"/>
      <c r="K28" s="116"/>
    </row>
    <row r="29" ht="18" customHeight="1" spans="1:22">
      <c r="A29" s="294" t="s">
        <v>86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ht="18.75" customHeight="1" spans="1:22">
      <c r="A30" s="297" t="s">
        <v>87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ht="18.75" customHeight="1" spans="1:22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ht="18" customHeight="1" spans="1:22">
      <c r="A32" s="294" t="s">
        <v>88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ht="15" spans="1:11">
      <c r="A33" s="303" t="s">
        <v>89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15.75" spans="1:11">
      <c r="A34" s="112" t="s">
        <v>90</v>
      </c>
      <c r="B34" s="114"/>
      <c r="C34" s="187" t="s">
        <v>31</v>
      </c>
      <c r="D34" s="187" t="s">
        <v>32</v>
      </c>
      <c r="E34" s="306" t="s">
        <v>91</v>
      </c>
      <c r="F34" s="307"/>
      <c r="G34" s="307"/>
      <c r="H34" s="307"/>
      <c r="I34" s="307"/>
      <c r="J34" s="307"/>
      <c r="K34" s="308"/>
    </row>
    <row r="35" ht="15.75" spans="1:11">
      <c r="A35" s="309" t="s">
        <v>92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5" spans="1:11">
      <c r="A36" s="310" t="s">
        <v>93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15" spans="1:11">
      <c r="A37" s="313" t="s">
        <v>94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15" spans="1:11">
      <c r="A38" s="228" t="s">
        <v>95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ht="15" spans="1:11">
      <c r="A39" s="228" t="s">
        <v>96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ht="15" spans="1:11">
      <c r="A41" s="316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ht="15" spans="1:11">
      <c r="A43" s="228"/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ht="15" spans="1:11">
      <c r="A44" s="228"/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ht="15" spans="1:11">
      <c r="A45" s="228"/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5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5.75" spans="1:11">
      <c r="A47" s="222" t="s">
        <v>97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ht="15.75" spans="1:11">
      <c r="A48" s="238" t="s">
        <v>98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40"/>
    </row>
    <row r="49" ht="15" spans="1:11">
      <c r="A49" s="276" t="s">
        <v>99</v>
      </c>
      <c r="B49" s="272" t="s">
        <v>60</v>
      </c>
      <c r="C49" s="272" t="s">
        <v>61</v>
      </c>
      <c r="D49" s="272" t="s">
        <v>53</v>
      </c>
      <c r="E49" s="278" t="s">
        <v>100</v>
      </c>
      <c r="F49" s="272" t="s">
        <v>60</v>
      </c>
      <c r="G49" s="272" t="s">
        <v>61</v>
      </c>
      <c r="H49" s="272" t="s">
        <v>53</v>
      </c>
      <c r="I49" s="278" t="s">
        <v>101</v>
      </c>
      <c r="J49" s="272" t="s">
        <v>60</v>
      </c>
      <c r="K49" s="275" t="s">
        <v>61</v>
      </c>
    </row>
    <row r="50" ht="15" spans="1:11">
      <c r="A50" s="190" t="s">
        <v>52</v>
      </c>
      <c r="B50" s="187" t="s">
        <v>60</v>
      </c>
      <c r="C50" s="187" t="s">
        <v>61</v>
      </c>
      <c r="D50" s="187" t="s">
        <v>53</v>
      </c>
      <c r="E50" s="191" t="s">
        <v>59</v>
      </c>
      <c r="F50" s="187" t="s">
        <v>60</v>
      </c>
      <c r="G50" s="187" t="s">
        <v>61</v>
      </c>
      <c r="H50" s="187" t="s">
        <v>53</v>
      </c>
      <c r="I50" s="191" t="s">
        <v>70</v>
      </c>
      <c r="J50" s="187" t="s">
        <v>60</v>
      </c>
      <c r="K50" s="188" t="s">
        <v>61</v>
      </c>
    </row>
    <row r="51" ht="15.75" spans="1:11">
      <c r="A51" s="194" t="s">
        <v>102</v>
      </c>
      <c r="B51" s="196"/>
      <c r="C51" s="196"/>
      <c r="D51" s="196"/>
      <c r="E51" s="196"/>
      <c r="F51" s="196"/>
      <c r="G51" s="196"/>
      <c r="H51" s="196"/>
      <c r="I51" s="196"/>
      <c r="J51" s="196"/>
      <c r="K51" s="210"/>
    </row>
    <row r="52" ht="15.75" spans="1:11">
      <c r="A52" s="309" t="s">
        <v>103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</row>
    <row r="53" ht="15.75" spans="1:11">
      <c r="A53" s="317" t="s">
        <v>104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5"/>
    </row>
    <row r="54" ht="15.75" spans="1:11">
      <c r="A54" s="318" t="s">
        <v>105</v>
      </c>
      <c r="B54" s="319" t="s">
        <v>106</v>
      </c>
      <c r="C54" s="319"/>
      <c r="D54" s="320" t="s">
        <v>107</v>
      </c>
      <c r="E54" s="321" t="s">
        <v>108</v>
      </c>
      <c r="F54" s="322" t="s">
        <v>109</v>
      </c>
      <c r="G54" s="323">
        <v>46034</v>
      </c>
      <c r="H54" s="324" t="s">
        <v>110</v>
      </c>
      <c r="I54" s="325"/>
      <c r="J54" s="326" t="s">
        <v>111</v>
      </c>
      <c r="K54" s="327"/>
    </row>
    <row r="55" ht="15.75" spans="1:11">
      <c r="A55" s="309" t="s">
        <v>112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</row>
    <row r="56" ht="15.75" spans="1:11">
      <c r="A56" s="328"/>
      <c r="B56" s="329"/>
      <c r="C56" s="329"/>
      <c r="D56" s="329"/>
      <c r="E56" s="329"/>
      <c r="F56" s="329"/>
      <c r="G56" s="329"/>
      <c r="H56" s="329"/>
      <c r="I56" s="329"/>
      <c r="J56" s="329"/>
      <c r="K56" s="330"/>
    </row>
    <row r="57" ht="15.75" spans="1:11">
      <c r="A57" s="318" t="s">
        <v>105</v>
      </c>
      <c r="B57" s="319" t="s">
        <v>106</v>
      </c>
      <c r="C57" s="319"/>
      <c r="D57" s="320" t="s">
        <v>107</v>
      </c>
      <c r="E57" s="331"/>
      <c r="F57" s="322" t="s">
        <v>113</v>
      </c>
      <c r="G57" s="323"/>
      <c r="H57" s="324" t="s">
        <v>110</v>
      </c>
      <c r="I57" s="325"/>
      <c r="J57" s="326"/>
      <c r="K57" s="32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topLeftCell="B1" workbookViewId="0">
      <selection activeCell="I3" sqref="I3:N3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249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4">
        <v>2</v>
      </c>
      <c r="I2" s="249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3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250" t="s">
        <v>80</v>
      </c>
      <c r="F4" s="66" t="s">
        <v>81</v>
      </c>
      <c r="G4" s="68"/>
      <c r="H4" s="64"/>
      <c r="I4" s="69"/>
      <c r="J4" s="69"/>
      <c r="K4" s="70" t="s">
        <v>118</v>
      </c>
      <c r="L4" s="251"/>
      <c r="M4" s="69"/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250" t="s">
        <v>122</v>
      </c>
      <c r="F5" s="66" t="s">
        <v>123</v>
      </c>
      <c r="G5" s="71"/>
      <c r="H5" s="64"/>
      <c r="I5" s="72"/>
      <c r="J5" s="72"/>
      <c r="K5" s="252" t="s">
        <v>124</v>
      </c>
      <c r="L5" s="252" t="s">
        <v>125</v>
      </c>
      <c r="M5" s="72"/>
      <c r="N5" s="72"/>
    </row>
    <row r="6" ht="29.15" customHeight="1" spans="1:14">
      <c r="A6" s="74" t="s">
        <v>126</v>
      </c>
      <c r="B6" s="75">
        <f>C6-2</f>
        <v>56</v>
      </c>
      <c r="C6" s="76">
        <v>58</v>
      </c>
      <c r="D6" s="75">
        <f>C6+2</f>
        <v>60</v>
      </c>
      <c r="E6" s="253">
        <f>D6+2</f>
        <v>62</v>
      </c>
      <c r="F6" s="75">
        <f>E6+1</f>
        <v>63</v>
      </c>
      <c r="G6" s="77"/>
      <c r="H6" s="64"/>
      <c r="I6" s="78" t="s">
        <v>127</v>
      </c>
      <c r="J6" s="78"/>
      <c r="K6" s="78" t="s">
        <v>128</v>
      </c>
      <c r="L6" s="78" t="s">
        <v>129</v>
      </c>
      <c r="M6" s="78"/>
      <c r="N6" s="78"/>
    </row>
    <row r="7" ht="29.15" customHeight="1" spans="1:14">
      <c r="A7" s="80" t="s">
        <v>130</v>
      </c>
      <c r="B7" s="75">
        <f t="shared" ref="B7:B9" si="0">C7-4</f>
        <v>88</v>
      </c>
      <c r="C7" s="81" t="s">
        <v>131</v>
      </c>
      <c r="D7" s="75">
        <f t="shared" ref="D7:D9" si="1">C7+4</f>
        <v>96</v>
      </c>
      <c r="E7" s="253">
        <f>D7+4</f>
        <v>100</v>
      </c>
      <c r="F7" s="75">
        <f t="shared" ref="F7:F9" si="2">E7+6</f>
        <v>106</v>
      </c>
      <c r="G7" s="77"/>
      <c r="H7" s="64"/>
      <c r="I7" s="82"/>
      <c r="J7" s="82"/>
      <c r="K7" s="82" t="s">
        <v>132</v>
      </c>
      <c r="L7" s="82" t="s">
        <v>132</v>
      </c>
      <c r="M7" s="82"/>
      <c r="N7" s="82"/>
    </row>
    <row r="8" ht="29.15" customHeight="1" spans="1:14">
      <c r="A8" s="80" t="s">
        <v>133</v>
      </c>
      <c r="B8" s="75">
        <f t="shared" si="0"/>
        <v>84</v>
      </c>
      <c r="C8" s="81" t="s">
        <v>134</v>
      </c>
      <c r="D8" s="75">
        <f t="shared" si="1"/>
        <v>92</v>
      </c>
      <c r="E8" s="253">
        <f>D8+5</f>
        <v>97</v>
      </c>
      <c r="F8" s="75">
        <f t="shared" si="2"/>
        <v>103</v>
      </c>
      <c r="G8" s="77"/>
      <c r="H8" s="64"/>
      <c r="I8" s="82"/>
      <c r="J8" s="82"/>
      <c r="K8" s="82" t="s">
        <v>132</v>
      </c>
      <c r="L8" s="82" t="s">
        <v>132</v>
      </c>
      <c r="M8" s="82"/>
      <c r="N8" s="82"/>
    </row>
    <row r="9" ht="29.15" customHeight="1" spans="1:14">
      <c r="A9" s="80" t="s">
        <v>135</v>
      </c>
      <c r="B9" s="75">
        <f t="shared" si="0"/>
        <v>90</v>
      </c>
      <c r="C9" s="81" t="s">
        <v>136</v>
      </c>
      <c r="D9" s="75">
        <f t="shared" si="1"/>
        <v>98</v>
      </c>
      <c r="E9" s="253">
        <f>D9+5</f>
        <v>103</v>
      </c>
      <c r="F9" s="75">
        <f t="shared" si="2"/>
        <v>109</v>
      </c>
      <c r="G9" s="77"/>
      <c r="H9" s="64"/>
      <c r="I9" s="78"/>
      <c r="J9" s="78"/>
      <c r="K9" s="78" t="s">
        <v>132</v>
      </c>
      <c r="L9" s="78" t="s">
        <v>132</v>
      </c>
      <c r="M9" s="78"/>
      <c r="N9" s="78"/>
    </row>
    <row r="10" ht="29.15" customHeight="1" spans="1:14">
      <c r="A10" s="84" t="s">
        <v>137</v>
      </c>
      <c r="B10" s="76">
        <f>C10-1</f>
        <v>36.5</v>
      </c>
      <c r="C10" s="76">
        <v>37.5</v>
      </c>
      <c r="D10" s="76">
        <f>C10+1</f>
        <v>38.5</v>
      </c>
      <c r="E10" s="254">
        <f>D10+1</f>
        <v>39.5</v>
      </c>
      <c r="F10" s="76">
        <f>E10+1.2</f>
        <v>40.7</v>
      </c>
      <c r="G10" s="77"/>
      <c r="H10" s="64"/>
      <c r="I10" s="82"/>
      <c r="J10" s="82"/>
      <c r="K10" s="82" t="s">
        <v>138</v>
      </c>
      <c r="L10" s="82" t="s">
        <v>139</v>
      </c>
      <c r="M10" s="82"/>
      <c r="N10" s="82"/>
    </row>
    <row r="11" ht="29.15" customHeight="1" spans="1:14">
      <c r="A11" s="84" t="s">
        <v>140</v>
      </c>
      <c r="B11" s="76">
        <f>C11-0.5</f>
        <v>17</v>
      </c>
      <c r="C11" s="76">
        <v>17.5</v>
      </c>
      <c r="D11" s="76">
        <f>C11+0.5</f>
        <v>18</v>
      </c>
      <c r="E11" s="254">
        <f>D11+0.5</f>
        <v>18.5</v>
      </c>
      <c r="F11" s="76">
        <f>E11+0.5</f>
        <v>19</v>
      </c>
      <c r="G11" s="77"/>
      <c r="H11" s="64"/>
      <c r="I11" s="82"/>
      <c r="J11" s="82"/>
      <c r="K11" s="82" t="s">
        <v>138</v>
      </c>
      <c r="L11" s="82" t="s">
        <v>138</v>
      </c>
      <c r="M11" s="82"/>
      <c r="N11" s="82"/>
    </row>
    <row r="12" ht="29.15" customHeight="1" spans="1:14">
      <c r="A12" s="80" t="s">
        <v>141</v>
      </c>
      <c r="B12" s="75">
        <f>C12-0.7</f>
        <v>15.8</v>
      </c>
      <c r="C12" s="76">
        <v>16.5</v>
      </c>
      <c r="D12" s="75">
        <f>C12+0.7</f>
        <v>17.2</v>
      </c>
      <c r="E12" s="253">
        <f>D12+0.7</f>
        <v>17.9</v>
      </c>
      <c r="F12" s="75">
        <f>E12+1</f>
        <v>18.9</v>
      </c>
      <c r="G12" s="85"/>
      <c r="H12" s="64"/>
      <c r="I12" s="82"/>
      <c r="J12" s="82"/>
      <c r="K12" s="82" t="s">
        <v>142</v>
      </c>
      <c r="L12" s="82" t="s">
        <v>142</v>
      </c>
      <c r="M12" s="82"/>
      <c r="N12" s="82"/>
    </row>
    <row r="13" ht="29.15" customHeight="1" spans="1:14">
      <c r="A13" s="80" t="s">
        <v>143</v>
      </c>
      <c r="B13" s="75">
        <f>C13-0.7</f>
        <v>15.3</v>
      </c>
      <c r="C13" s="76">
        <v>16</v>
      </c>
      <c r="D13" s="75">
        <f>C13+0.7</f>
        <v>16.7</v>
      </c>
      <c r="E13" s="253">
        <f>D13+0.7</f>
        <v>17.4</v>
      </c>
      <c r="F13" s="75">
        <f>E13+0.9</f>
        <v>18.3</v>
      </c>
      <c r="G13" s="85"/>
      <c r="H13" s="64"/>
      <c r="I13" s="82"/>
      <c r="J13" s="82"/>
      <c r="K13" s="82" t="s">
        <v>142</v>
      </c>
      <c r="L13" s="82" t="s">
        <v>142</v>
      </c>
      <c r="M13" s="82"/>
      <c r="N13" s="82"/>
    </row>
    <row r="14" ht="29.15" customHeight="1" spans="1:14">
      <c r="A14" s="80" t="s">
        <v>144</v>
      </c>
      <c r="B14" s="75">
        <f>C14-1</f>
        <v>39</v>
      </c>
      <c r="C14" s="76">
        <v>40</v>
      </c>
      <c r="D14" s="75">
        <f>C14+1</f>
        <v>41</v>
      </c>
      <c r="E14" s="253">
        <f>D14+1</f>
        <v>42</v>
      </c>
      <c r="F14" s="75">
        <f>E14+1.5</f>
        <v>43.5</v>
      </c>
      <c r="G14" s="85"/>
      <c r="H14" s="64"/>
      <c r="I14" s="82"/>
      <c r="J14" s="82"/>
      <c r="K14" s="82" t="s">
        <v>142</v>
      </c>
      <c r="L14" s="82" t="s">
        <v>142</v>
      </c>
      <c r="M14" s="82"/>
      <c r="N14" s="82"/>
    </row>
    <row r="15" ht="29.15" customHeight="1" spans="1:14">
      <c r="A15" s="80" t="s">
        <v>145</v>
      </c>
      <c r="B15" s="75">
        <f t="shared" ref="B15:B17" si="3">C15</f>
        <v>13</v>
      </c>
      <c r="C15" s="76">
        <v>13</v>
      </c>
      <c r="D15" s="75">
        <f t="shared" ref="D15:D17" si="4">C15</f>
        <v>13</v>
      </c>
      <c r="E15" s="253">
        <f t="shared" ref="E15:E17" si="5">D15</f>
        <v>13</v>
      </c>
      <c r="F15" s="75">
        <f t="shared" ref="F15:F17" si="6">E15</f>
        <v>13</v>
      </c>
      <c r="G15" s="85"/>
      <c r="H15" s="64"/>
      <c r="I15" s="82"/>
      <c r="J15" s="82"/>
      <c r="K15" s="82" t="s">
        <v>142</v>
      </c>
      <c r="L15" s="82" t="s">
        <v>142</v>
      </c>
      <c r="M15" s="82"/>
      <c r="N15" s="82"/>
    </row>
    <row r="16" ht="29.15" customHeight="1" spans="1:14">
      <c r="A16" s="80" t="s">
        <v>146</v>
      </c>
      <c r="B16" s="75">
        <f t="shared" si="3"/>
        <v>2.5</v>
      </c>
      <c r="C16" s="76">
        <v>2.5</v>
      </c>
      <c r="D16" s="75">
        <f t="shared" si="4"/>
        <v>2.5</v>
      </c>
      <c r="E16" s="253">
        <f t="shared" si="5"/>
        <v>2.5</v>
      </c>
      <c r="F16" s="75">
        <f t="shared" si="6"/>
        <v>2.5</v>
      </c>
      <c r="G16" s="86"/>
      <c r="H16" s="64"/>
      <c r="I16" s="82"/>
      <c r="J16" s="82"/>
      <c r="K16" s="82" t="s">
        <v>142</v>
      </c>
      <c r="L16" s="82" t="s">
        <v>142</v>
      </c>
      <c r="M16" s="82"/>
      <c r="N16" s="82"/>
    </row>
    <row r="17" ht="29.15" customHeight="1" spans="1:14">
      <c r="A17" s="80" t="s">
        <v>147</v>
      </c>
      <c r="B17" s="75">
        <f t="shared" si="3"/>
        <v>1.6</v>
      </c>
      <c r="C17" s="76">
        <v>1.6</v>
      </c>
      <c r="D17" s="75">
        <f t="shared" si="4"/>
        <v>1.6</v>
      </c>
      <c r="E17" s="253">
        <f t="shared" si="5"/>
        <v>1.6</v>
      </c>
      <c r="F17" s="75">
        <f t="shared" si="6"/>
        <v>1.6</v>
      </c>
      <c r="G17" s="85"/>
      <c r="H17" s="64"/>
      <c r="I17" s="82"/>
      <c r="J17" s="82"/>
      <c r="K17" s="82" t="s">
        <v>142</v>
      </c>
      <c r="L17" s="82" t="s">
        <v>142</v>
      </c>
      <c r="M17" s="82"/>
      <c r="N17" s="82"/>
    </row>
    <row r="18" ht="29.15" customHeight="1" spans="1:14">
      <c r="B18" s="77"/>
      <c r="C18" s="77"/>
      <c r="D18" s="87"/>
      <c r="E18" s="85"/>
      <c r="F18" s="85"/>
      <c r="G18" s="85"/>
      <c r="H18" s="64"/>
      <c r="I18" s="82"/>
      <c r="J18" s="82"/>
      <c r="K18" s="82"/>
      <c r="L18" s="82"/>
      <c r="M18" s="82"/>
      <c r="N18" s="82"/>
    </row>
    <row r="19" ht="29.15" customHeight="1" spans="1:14">
      <c r="A19" s="77"/>
      <c r="B19" s="77"/>
      <c r="C19" s="77"/>
      <c r="D19" s="87"/>
      <c r="E19" s="85"/>
      <c r="F19" s="85"/>
      <c r="G19" s="85"/>
      <c r="H19" s="64"/>
      <c r="I19" s="82"/>
      <c r="J19" s="82"/>
      <c r="K19" s="82"/>
      <c r="L19" s="82"/>
      <c r="M19" s="82"/>
      <c r="N19" s="82"/>
    </row>
    <row r="20" ht="29.15" customHeight="1" spans="1:14">
      <c r="A20" s="77"/>
      <c r="B20" s="77"/>
      <c r="C20" s="77"/>
      <c r="D20" s="87"/>
      <c r="E20" s="85"/>
      <c r="F20" s="85"/>
      <c r="G20" s="85"/>
      <c r="H20" s="64"/>
      <c r="I20" s="82"/>
      <c r="J20" s="82"/>
      <c r="K20" s="82"/>
      <c r="L20" s="82"/>
      <c r="M20" s="82"/>
      <c r="N20" s="82"/>
    </row>
    <row r="21" ht="29.15" customHeight="1" spans="1:14">
      <c r="A21" s="77"/>
      <c r="B21" s="77"/>
      <c r="C21" s="77"/>
      <c r="D21" s="87"/>
      <c r="E21" s="85"/>
      <c r="F21" s="85"/>
      <c r="G21" s="85"/>
      <c r="H21" s="64"/>
      <c r="I21" s="82"/>
      <c r="J21" s="82"/>
      <c r="K21" s="82"/>
      <c r="L21" s="82"/>
      <c r="M21" s="82"/>
      <c r="N21" s="82"/>
    </row>
    <row r="22" ht="29.15" customHeight="1" spans="1:14">
      <c r="A22" s="77"/>
      <c r="B22" s="77"/>
      <c r="C22" s="77"/>
      <c r="D22" s="87"/>
      <c r="E22" s="85"/>
      <c r="F22" s="85"/>
      <c r="G22" s="85"/>
      <c r="H22" s="64"/>
      <c r="I22" s="82"/>
      <c r="J22" s="82"/>
      <c r="K22" s="82"/>
      <c r="L22" s="82"/>
      <c r="M22" s="82"/>
      <c r="N22" s="82"/>
    </row>
    <row r="23" ht="29.15" customHeight="1" spans="1:14">
      <c r="A23" s="89"/>
      <c r="B23" s="89"/>
      <c r="C23" s="89"/>
      <c r="D23" s="89"/>
      <c r="E23" s="89"/>
      <c r="F23" s="89"/>
      <c r="G23" s="89"/>
      <c r="H23" s="64"/>
      <c r="I23" s="91"/>
      <c r="J23" s="91"/>
      <c r="K23" s="82"/>
      <c r="L23" s="91"/>
      <c r="M23" s="91"/>
      <c r="N23" s="91"/>
    </row>
    <row r="24" ht="15" spans="1:14">
      <c r="A24" s="255"/>
      <c r="B24" s="93"/>
      <c r="C24" s="93"/>
      <c r="D24" s="93"/>
      <c r="E24" s="93"/>
      <c r="F24" s="93"/>
      <c r="G24" s="93"/>
      <c r="H24" s="93"/>
      <c r="I24" s="92" t="s">
        <v>148</v>
      </c>
      <c r="J24" s="256">
        <v>46036</v>
      </c>
      <c r="K24" s="92" t="s">
        <v>149</v>
      </c>
      <c r="L24" s="92"/>
      <c r="M24" s="92" t="s">
        <v>150</v>
      </c>
      <c r="N24" s="52" t="s">
        <v>111</v>
      </c>
    </row>
    <row r="25" ht="19" customHeight="1" spans="1:14">
      <c r="A25" s="52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8" workbookViewId="0">
      <selection activeCell="A34" sqref="A34:K34"/>
    </sheetView>
  </sheetViews>
  <sheetFormatPr defaultColWidth="10" defaultRowHeight="16.5" customHeight="1"/>
  <cols>
    <col min="1" max="6" width="10" style="95"/>
    <col min="7" max="7" width="12.25" style="95" customWidth="1"/>
    <col min="8" max="16384" width="10" style="95"/>
  </cols>
  <sheetData>
    <row r="1" ht="22.5" customHeight="1" spans="1:11">
      <c r="A1" s="171" t="s">
        <v>152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18</v>
      </c>
      <c r="B2" s="98" t="s">
        <v>153</v>
      </c>
      <c r="C2" s="98"/>
      <c r="D2" s="173" t="s">
        <v>20</v>
      </c>
      <c r="E2" s="173"/>
      <c r="F2" s="174" t="s">
        <v>21</v>
      </c>
      <c r="G2" s="174"/>
      <c r="H2" s="175" t="s">
        <v>22</v>
      </c>
      <c r="I2" s="176" t="s">
        <v>23</v>
      </c>
      <c r="J2" s="176"/>
      <c r="K2" s="177"/>
    </row>
    <row r="3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customHeight="1" spans="1:11">
      <c r="A4" s="184" t="s">
        <v>27</v>
      </c>
      <c r="B4" s="56" t="s">
        <v>28</v>
      </c>
      <c r="C4" s="56"/>
      <c r="D4" s="184" t="s">
        <v>29</v>
      </c>
      <c r="E4" s="185"/>
      <c r="F4" s="186">
        <v>46042</v>
      </c>
      <c r="G4" s="186"/>
      <c r="H4" s="184" t="s">
        <v>154</v>
      </c>
      <c r="I4" s="185"/>
      <c r="J4" s="187" t="s">
        <v>31</v>
      </c>
      <c r="K4" s="188" t="s">
        <v>32</v>
      </c>
    </row>
    <row r="5" customHeight="1" spans="1:11">
      <c r="A5" s="189" t="s">
        <v>33</v>
      </c>
      <c r="B5" s="56" t="s">
        <v>34</v>
      </c>
      <c r="C5" s="56"/>
      <c r="D5" s="184" t="s">
        <v>155</v>
      </c>
      <c r="E5" s="185"/>
      <c r="F5" s="186">
        <v>46027</v>
      </c>
      <c r="G5" s="186"/>
      <c r="H5" s="184" t="s">
        <v>156</v>
      </c>
      <c r="I5" s="185"/>
      <c r="J5" s="187" t="s">
        <v>31</v>
      </c>
      <c r="K5" s="188" t="s">
        <v>32</v>
      </c>
    </row>
    <row r="6" customHeight="1" spans="1:11">
      <c r="A6" s="184" t="s">
        <v>37</v>
      </c>
      <c r="B6" s="106">
        <v>3</v>
      </c>
      <c r="C6" s="106">
        <v>5</v>
      </c>
      <c r="D6" s="184" t="s">
        <v>157</v>
      </c>
      <c r="E6" s="185"/>
      <c r="F6" s="186">
        <v>45677</v>
      </c>
      <c r="G6" s="186"/>
      <c r="H6" s="190" t="s">
        <v>158</v>
      </c>
      <c r="I6" s="191"/>
      <c r="J6" s="191"/>
      <c r="K6" s="192"/>
    </row>
    <row r="7" customHeight="1" spans="1:11">
      <c r="A7" s="184" t="s">
        <v>40</v>
      </c>
      <c r="B7" s="106">
        <f>800+1200+800</f>
        <v>2800</v>
      </c>
      <c r="C7" s="106"/>
      <c r="D7" s="184" t="s">
        <v>159</v>
      </c>
      <c r="E7" s="185"/>
      <c r="F7" s="186">
        <v>45679</v>
      </c>
      <c r="G7" s="186"/>
      <c r="H7" s="193"/>
      <c r="I7" s="187"/>
      <c r="J7" s="187"/>
      <c r="K7" s="188"/>
    </row>
    <row r="8" customHeight="1" spans="1:11">
      <c r="A8" s="194"/>
      <c r="B8" s="118"/>
      <c r="C8" s="195"/>
      <c r="D8" s="194" t="s">
        <v>45</v>
      </c>
      <c r="E8" s="196"/>
      <c r="F8" s="186">
        <v>45679</v>
      </c>
      <c r="G8" s="186"/>
      <c r="H8" s="197"/>
      <c r="I8" s="198"/>
      <c r="J8" s="198"/>
      <c r="K8" s="199"/>
    </row>
    <row r="9" customHeight="1" spans="1:11">
      <c r="A9" s="200" t="s">
        <v>160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49</v>
      </c>
      <c r="B10" s="202" t="s">
        <v>50</v>
      </c>
      <c r="C10" s="203" t="s">
        <v>51</v>
      </c>
      <c r="D10" s="204"/>
      <c r="E10" s="205" t="s">
        <v>54</v>
      </c>
      <c r="F10" s="202" t="s">
        <v>50</v>
      </c>
      <c r="G10" s="203" t="s">
        <v>51</v>
      </c>
      <c r="H10" s="202"/>
      <c r="I10" s="205" t="s">
        <v>52</v>
      </c>
      <c r="J10" s="202" t="s">
        <v>50</v>
      </c>
      <c r="K10" s="206" t="s">
        <v>51</v>
      </c>
    </row>
    <row r="11" customHeight="1" spans="1:11">
      <c r="A11" s="189" t="s">
        <v>55</v>
      </c>
      <c r="B11" s="207" t="s">
        <v>50</v>
      </c>
      <c r="C11" s="187" t="s">
        <v>51</v>
      </c>
      <c r="D11" s="208"/>
      <c r="E11" s="209" t="s">
        <v>57</v>
      </c>
      <c r="F11" s="207" t="s">
        <v>50</v>
      </c>
      <c r="G11" s="187" t="s">
        <v>51</v>
      </c>
      <c r="H11" s="207"/>
      <c r="I11" s="209" t="s">
        <v>62</v>
      </c>
      <c r="J11" s="207" t="s">
        <v>50</v>
      </c>
      <c r="K11" s="188" t="s">
        <v>51</v>
      </c>
    </row>
    <row r="12" customHeight="1" spans="1:11">
      <c r="A12" s="194" t="s">
        <v>161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10"/>
    </row>
    <row r="13" customHeight="1" spans="1:11">
      <c r="A13" s="211" t="s">
        <v>162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163</v>
      </c>
      <c r="B14" s="213"/>
      <c r="C14" s="213"/>
      <c r="D14" s="213"/>
      <c r="E14" s="213"/>
      <c r="F14" s="213"/>
      <c r="G14" s="213"/>
      <c r="H14" s="213"/>
      <c r="I14" s="102"/>
      <c r="J14" s="102"/>
      <c r="K14" s="138"/>
    </row>
    <row r="15" customHeight="1" spans="1:11">
      <c r="A15" s="141"/>
      <c r="B15" s="142"/>
      <c r="C15" s="142"/>
      <c r="D15" s="214"/>
      <c r="E15" s="215"/>
      <c r="F15" s="142"/>
      <c r="G15" s="142"/>
      <c r="H15" s="214"/>
      <c r="I15" s="164"/>
      <c r="J15" s="216"/>
      <c r="K15" s="217"/>
    </row>
    <row r="16" customHeight="1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9"/>
    </row>
    <row r="17" customHeight="1" spans="1:11">
      <c r="A17" s="211" t="s">
        <v>164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102"/>
      <c r="J18" s="102"/>
      <c r="K18" s="138"/>
    </row>
    <row r="19" customHeight="1" spans="1:11">
      <c r="A19" s="141"/>
      <c r="B19" s="142"/>
      <c r="C19" s="142"/>
      <c r="D19" s="214"/>
      <c r="E19" s="215"/>
      <c r="F19" s="142"/>
      <c r="G19" s="142"/>
      <c r="H19" s="214"/>
      <c r="I19" s="164"/>
      <c r="J19" s="216"/>
      <c r="K19" s="217"/>
    </row>
    <row r="20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customHeight="1" spans="1:11">
      <c r="A21" s="218" t="s">
        <v>88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7" t="s">
        <v>89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8"/>
    </row>
    <row r="23" customHeight="1" spans="1:11">
      <c r="A23" s="112" t="s">
        <v>90</v>
      </c>
      <c r="B23" s="114"/>
      <c r="C23" s="187" t="s">
        <v>31</v>
      </c>
      <c r="D23" s="187" t="s">
        <v>32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184" t="s">
        <v>165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8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1"/>
    </row>
    <row r="26" customHeight="1" spans="1:11">
      <c r="A26" s="200" t="s">
        <v>98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8" t="s">
        <v>99</v>
      </c>
      <c r="B27" s="203" t="s">
        <v>60</v>
      </c>
      <c r="C27" s="203" t="s">
        <v>61</v>
      </c>
      <c r="D27" s="203" t="s">
        <v>53</v>
      </c>
      <c r="E27" s="179" t="s">
        <v>100</v>
      </c>
      <c r="F27" s="203" t="s">
        <v>60</v>
      </c>
      <c r="G27" s="203" t="s">
        <v>61</v>
      </c>
      <c r="H27" s="203" t="s">
        <v>53</v>
      </c>
      <c r="I27" s="179" t="s">
        <v>101</v>
      </c>
      <c r="J27" s="203" t="s">
        <v>60</v>
      </c>
      <c r="K27" s="206" t="s">
        <v>61</v>
      </c>
    </row>
    <row r="28" customHeight="1" spans="1:11">
      <c r="A28" s="190" t="s">
        <v>52</v>
      </c>
      <c r="B28" s="187" t="s">
        <v>60</v>
      </c>
      <c r="C28" s="187" t="s">
        <v>61</v>
      </c>
      <c r="D28" s="187" t="s">
        <v>53</v>
      </c>
      <c r="E28" s="191" t="s">
        <v>59</v>
      </c>
      <c r="F28" s="187" t="s">
        <v>60</v>
      </c>
      <c r="G28" s="187" t="s">
        <v>61</v>
      </c>
      <c r="H28" s="187" t="s">
        <v>53</v>
      </c>
      <c r="I28" s="191" t="s">
        <v>70</v>
      </c>
      <c r="J28" s="187" t="s">
        <v>60</v>
      </c>
      <c r="K28" s="188" t="s">
        <v>61</v>
      </c>
    </row>
    <row r="29" customHeight="1" spans="1:11">
      <c r="A29" s="184" t="s">
        <v>166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39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00" t="s">
        <v>167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</row>
    <row r="32" ht="17.25" customHeight="1" spans="1:11">
      <c r="A32" s="225" t="s">
        <v>168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ht="17.25" customHeight="1" spans="1:11">
      <c r="A33" s="228" t="s">
        <v>169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ht="17.25" customHeight="1" spans="1:11">
      <c r="A34" s="228" t="s">
        <v>170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ht="17.25" customHeight="1" spans="1:11">
      <c r="A43" s="222" t="s">
        <v>97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00" t="s">
        <v>171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ht="18" customHeight="1" spans="1:11">
      <c r="A45" s="135" t="s">
        <v>161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7"/>
    </row>
    <row r="46" ht="18" customHeight="1" spans="1:1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37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21"/>
    </row>
    <row r="48" ht="21" customHeight="1" spans="1:11">
      <c r="A48" s="231" t="s">
        <v>105</v>
      </c>
      <c r="B48" s="232" t="s">
        <v>106</v>
      </c>
      <c r="C48" s="232"/>
      <c r="D48" s="233" t="s">
        <v>107</v>
      </c>
      <c r="E48" s="234"/>
      <c r="F48" s="233" t="s">
        <v>109</v>
      </c>
      <c r="G48" s="235"/>
      <c r="H48" s="236" t="s">
        <v>110</v>
      </c>
      <c r="I48" s="236"/>
      <c r="J48" s="232"/>
      <c r="K48" s="237"/>
    </row>
    <row r="49" customHeight="1" spans="1:11">
      <c r="A49" s="238" t="s">
        <v>112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105</v>
      </c>
      <c r="B52" s="232" t="s">
        <v>106</v>
      </c>
      <c r="C52" s="232"/>
      <c r="D52" s="233" t="s">
        <v>107</v>
      </c>
      <c r="E52" s="233"/>
      <c r="F52" s="233" t="s">
        <v>109</v>
      </c>
      <c r="G52" s="233"/>
      <c r="H52" s="236" t="s">
        <v>110</v>
      </c>
      <c r="I52" s="236"/>
      <c r="J52" s="247"/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9" workbookViewId="0">
      <selection activeCell="K26" sqref="K26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66" t="s">
        <v>80</v>
      </c>
      <c r="F4" s="66" t="s">
        <v>81</v>
      </c>
      <c r="G4" s="68"/>
      <c r="H4" s="64"/>
      <c r="I4" s="69"/>
      <c r="J4" s="69"/>
      <c r="K4" s="69"/>
      <c r="L4" s="69"/>
      <c r="M4" s="70"/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71"/>
      <c r="H5" s="64"/>
      <c r="I5" s="72"/>
      <c r="J5" s="72"/>
      <c r="K5" s="72"/>
      <c r="L5" s="72"/>
      <c r="M5" s="73"/>
      <c r="N5" s="72"/>
    </row>
    <row r="6" ht="29.15" customHeight="1" spans="1:14">
      <c r="A6" s="74" t="s">
        <v>126</v>
      </c>
      <c r="B6" s="75">
        <f>C6-2</f>
        <v>56</v>
      </c>
      <c r="C6" s="76">
        <v>58</v>
      </c>
      <c r="D6" s="75">
        <f>C6+2</f>
        <v>60</v>
      </c>
      <c r="E6" s="75">
        <f>D6+2</f>
        <v>62</v>
      </c>
      <c r="F6" s="75">
        <f>E6+1</f>
        <v>63</v>
      </c>
      <c r="G6" s="77"/>
      <c r="H6" s="64"/>
      <c r="I6" s="78" t="s">
        <v>132</v>
      </c>
      <c r="J6" s="78" t="s">
        <v>138</v>
      </c>
      <c r="K6" s="78" t="s">
        <v>172</v>
      </c>
      <c r="L6" s="78"/>
      <c r="M6" s="79"/>
      <c r="N6" s="78"/>
    </row>
    <row r="7" ht="29.15" customHeight="1" spans="1:14">
      <c r="A7" s="80" t="s">
        <v>130</v>
      </c>
      <c r="B7" s="75">
        <f t="shared" ref="B7:B9" si="0">C7-4</f>
        <v>88</v>
      </c>
      <c r="C7" s="81" t="s">
        <v>131</v>
      </c>
      <c r="D7" s="75">
        <f t="shared" ref="D7:D9" si="1">C7+4</f>
        <v>96</v>
      </c>
      <c r="E7" s="75">
        <f>D7+4</f>
        <v>100</v>
      </c>
      <c r="F7" s="75">
        <f t="shared" ref="F7:F9" si="2">E7+6</f>
        <v>106</v>
      </c>
      <c r="G7" s="77"/>
      <c r="H7" s="64"/>
      <c r="I7" s="82" t="s">
        <v>132</v>
      </c>
      <c r="J7" s="82" t="s">
        <v>132</v>
      </c>
      <c r="K7" s="82" t="s">
        <v>132</v>
      </c>
      <c r="L7" s="82"/>
      <c r="M7" s="83"/>
      <c r="N7" s="82"/>
    </row>
    <row r="8" ht="29.15" customHeight="1" spans="1:14">
      <c r="A8" s="80" t="s">
        <v>133</v>
      </c>
      <c r="B8" s="75">
        <f t="shared" si="0"/>
        <v>84</v>
      </c>
      <c r="C8" s="81" t="s">
        <v>134</v>
      </c>
      <c r="D8" s="75">
        <f t="shared" si="1"/>
        <v>92</v>
      </c>
      <c r="E8" s="75">
        <f>D8+5</f>
        <v>97</v>
      </c>
      <c r="F8" s="75">
        <f t="shared" si="2"/>
        <v>103</v>
      </c>
      <c r="G8" s="77"/>
      <c r="H8" s="64"/>
      <c r="I8" s="82" t="s">
        <v>173</v>
      </c>
      <c r="J8" s="82" t="s">
        <v>173</v>
      </c>
      <c r="K8" s="82" t="s">
        <v>173</v>
      </c>
      <c r="L8" s="82"/>
      <c r="M8" s="83"/>
      <c r="N8" s="82"/>
    </row>
    <row r="9" ht="29.15" customHeight="1" spans="1:14">
      <c r="A9" s="80" t="s">
        <v>135</v>
      </c>
      <c r="B9" s="75">
        <f t="shared" si="0"/>
        <v>90</v>
      </c>
      <c r="C9" s="81" t="s">
        <v>136</v>
      </c>
      <c r="D9" s="75">
        <f t="shared" si="1"/>
        <v>98</v>
      </c>
      <c r="E9" s="75">
        <f>D9+5</f>
        <v>103</v>
      </c>
      <c r="F9" s="75">
        <f t="shared" si="2"/>
        <v>109</v>
      </c>
      <c r="G9" s="77"/>
      <c r="H9" s="64"/>
      <c r="I9" s="82" t="s">
        <v>132</v>
      </c>
      <c r="J9" s="82" t="s">
        <v>173</v>
      </c>
      <c r="K9" s="82" t="s">
        <v>173</v>
      </c>
      <c r="L9" s="82"/>
      <c r="M9" s="83"/>
      <c r="N9" s="82"/>
    </row>
    <row r="10" ht="29.15" customHeight="1" spans="1:14">
      <c r="A10" s="84" t="s">
        <v>137</v>
      </c>
      <c r="B10" s="76">
        <f>C10-1</f>
        <v>36.5</v>
      </c>
      <c r="C10" s="76">
        <v>37.5</v>
      </c>
      <c r="D10" s="76">
        <f>C10+1</f>
        <v>38.5</v>
      </c>
      <c r="E10" s="76">
        <f>D10+1</f>
        <v>39.5</v>
      </c>
      <c r="F10" s="76">
        <f>E10+1.2</f>
        <v>40.7</v>
      </c>
      <c r="G10" s="77"/>
      <c r="H10" s="64"/>
      <c r="I10" s="82" t="s">
        <v>174</v>
      </c>
      <c r="J10" s="82" t="s">
        <v>174</v>
      </c>
      <c r="K10" s="82" t="s">
        <v>174</v>
      </c>
      <c r="L10" s="82"/>
      <c r="M10" s="83"/>
      <c r="N10" s="82"/>
    </row>
    <row r="11" ht="29.15" customHeight="1" spans="1:14">
      <c r="A11" s="84" t="s">
        <v>140</v>
      </c>
      <c r="B11" s="76">
        <f>C11-0.5</f>
        <v>17</v>
      </c>
      <c r="C11" s="76">
        <v>17.5</v>
      </c>
      <c r="D11" s="76">
        <f>C11+0.5</f>
        <v>18</v>
      </c>
      <c r="E11" s="76">
        <f>D11+0.5</f>
        <v>18.5</v>
      </c>
      <c r="F11" s="76">
        <f>E11+0.5</f>
        <v>19</v>
      </c>
      <c r="G11" s="77"/>
      <c r="H11" s="64"/>
      <c r="I11" s="82" t="s">
        <v>174</v>
      </c>
      <c r="J11" s="82" t="s">
        <v>174</v>
      </c>
      <c r="K11" s="82" t="s">
        <v>174</v>
      </c>
      <c r="L11" s="82"/>
      <c r="M11" s="83"/>
      <c r="N11" s="82"/>
    </row>
    <row r="12" ht="29.15" customHeight="1" spans="1:14">
      <c r="A12" s="80" t="s">
        <v>141</v>
      </c>
      <c r="B12" s="75">
        <f>C12-0.7</f>
        <v>15.8</v>
      </c>
      <c r="C12" s="76">
        <v>16.5</v>
      </c>
      <c r="D12" s="75">
        <f>C12+0.7</f>
        <v>17.2</v>
      </c>
      <c r="E12" s="75">
        <f>D12+0.7</f>
        <v>17.9</v>
      </c>
      <c r="F12" s="75">
        <f>E12+1</f>
        <v>18.9</v>
      </c>
      <c r="G12" s="85"/>
      <c r="H12" s="64"/>
      <c r="I12" s="82" t="s">
        <v>175</v>
      </c>
      <c r="J12" s="82" t="s">
        <v>138</v>
      </c>
      <c r="K12" s="82" t="s">
        <v>176</v>
      </c>
      <c r="L12" s="82"/>
      <c r="M12" s="83"/>
      <c r="N12" s="82"/>
    </row>
    <row r="13" ht="29.15" customHeight="1" spans="1:14">
      <c r="A13" s="80" t="s">
        <v>143</v>
      </c>
      <c r="B13" s="75">
        <f>C13-0.7</f>
        <v>15.3</v>
      </c>
      <c r="C13" s="76">
        <v>16</v>
      </c>
      <c r="D13" s="75">
        <f>C13+0.7</f>
        <v>16.7</v>
      </c>
      <c r="E13" s="75">
        <f>D13+0.7</f>
        <v>17.4</v>
      </c>
      <c r="F13" s="75">
        <f>E13+0.9</f>
        <v>18.3</v>
      </c>
      <c r="G13" s="85"/>
      <c r="H13" s="64"/>
      <c r="I13" s="82" t="s">
        <v>177</v>
      </c>
      <c r="J13" s="82" t="s">
        <v>178</v>
      </c>
      <c r="K13" s="82" t="s">
        <v>177</v>
      </c>
      <c r="L13" s="82"/>
      <c r="M13" s="83"/>
      <c r="N13" s="82"/>
    </row>
    <row r="14" ht="29.15" customHeight="1" spans="1:14">
      <c r="A14" s="80" t="s">
        <v>144</v>
      </c>
      <c r="B14" s="75">
        <f>C14-1</f>
        <v>39</v>
      </c>
      <c r="C14" s="76">
        <v>40</v>
      </c>
      <c r="D14" s="75">
        <f>C14+1</f>
        <v>41</v>
      </c>
      <c r="E14" s="75">
        <f>D14+1</f>
        <v>42</v>
      </c>
      <c r="F14" s="75">
        <f>E14+1.5</f>
        <v>43.5</v>
      </c>
      <c r="G14" s="85"/>
      <c r="H14" s="64"/>
      <c r="I14" s="82" t="s">
        <v>138</v>
      </c>
      <c r="J14" s="82" t="s">
        <v>174</v>
      </c>
      <c r="K14" s="82" t="s">
        <v>174</v>
      </c>
      <c r="L14" s="82"/>
      <c r="M14" s="83"/>
      <c r="N14" s="82"/>
    </row>
    <row r="15" ht="29.15" customHeight="1" spans="1:14">
      <c r="A15" s="80" t="s">
        <v>145</v>
      </c>
      <c r="B15" s="75">
        <f t="shared" ref="B15:B17" si="3">C15</f>
        <v>13</v>
      </c>
      <c r="C15" s="76">
        <v>13</v>
      </c>
      <c r="D15" s="75">
        <f t="shared" ref="D15:D17" si="4">C15</f>
        <v>13</v>
      </c>
      <c r="E15" s="75">
        <f t="shared" ref="E15:E17" si="5">D15</f>
        <v>13</v>
      </c>
      <c r="F15" s="75">
        <f t="shared" ref="F15:F17" si="6">E15</f>
        <v>13</v>
      </c>
      <c r="G15" s="85"/>
      <c r="H15" s="64"/>
      <c r="I15" s="82" t="s">
        <v>174</v>
      </c>
      <c r="J15" s="82" t="s">
        <v>174</v>
      </c>
      <c r="K15" s="82" t="s">
        <v>174</v>
      </c>
      <c r="L15" s="82"/>
      <c r="M15" s="83"/>
      <c r="N15" s="82"/>
    </row>
    <row r="16" ht="29.15" customHeight="1" spans="1:14">
      <c r="A16" s="80" t="s">
        <v>146</v>
      </c>
      <c r="B16" s="75">
        <f t="shared" si="3"/>
        <v>2.5</v>
      </c>
      <c r="C16" s="76">
        <v>2.5</v>
      </c>
      <c r="D16" s="75">
        <f t="shared" si="4"/>
        <v>2.5</v>
      </c>
      <c r="E16" s="75">
        <f t="shared" si="5"/>
        <v>2.5</v>
      </c>
      <c r="F16" s="75">
        <f t="shared" si="6"/>
        <v>2.5</v>
      </c>
      <c r="G16" s="86"/>
      <c r="H16" s="64"/>
      <c r="I16" s="82" t="s">
        <v>174</v>
      </c>
      <c r="J16" s="82" t="s">
        <v>174</v>
      </c>
      <c r="K16" s="82" t="s">
        <v>174</v>
      </c>
      <c r="L16" s="82"/>
      <c r="M16" s="83"/>
      <c r="N16" s="82"/>
    </row>
    <row r="17" ht="29.15" customHeight="1" spans="1:14">
      <c r="A17" s="80" t="s">
        <v>147</v>
      </c>
      <c r="B17" s="75">
        <f t="shared" si="3"/>
        <v>1.6</v>
      </c>
      <c r="C17" s="76">
        <v>1.6</v>
      </c>
      <c r="D17" s="75">
        <f t="shared" si="4"/>
        <v>1.6</v>
      </c>
      <c r="E17" s="75">
        <f t="shared" si="5"/>
        <v>1.6</v>
      </c>
      <c r="F17" s="75">
        <f t="shared" si="6"/>
        <v>1.6</v>
      </c>
      <c r="G17" s="85"/>
      <c r="H17" s="64"/>
      <c r="I17" s="78" t="s">
        <v>174</v>
      </c>
      <c r="J17" s="78" t="s">
        <v>174</v>
      </c>
      <c r="K17" s="170" t="s">
        <v>174</v>
      </c>
      <c r="L17" s="78"/>
      <c r="M17" s="79"/>
      <c r="N17" s="78"/>
    </row>
    <row r="18" ht="29.15" customHeight="1" spans="1:14">
      <c r="B18" s="77"/>
      <c r="C18" s="77"/>
      <c r="D18" s="87"/>
      <c r="E18" s="85"/>
      <c r="F18" s="85"/>
      <c r="G18" s="85"/>
      <c r="H18" s="64"/>
      <c r="I18" s="82"/>
      <c r="J18" s="82"/>
      <c r="K18" s="82"/>
      <c r="L18" s="82"/>
      <c r="M18" s="83"/>
      <c r="N18" s="82"/>
    </row>
    <row r="19" ht="29.15" customHeight="1" spans="1:14">
      <c r="A19" s="77"/>
      <c r="B19" s="77"/>
      <c r="C19" s="77"/>
      <c r="D19" s="87"/>
      <c r="E19" s="85"/>
      <c r="F19" s="85"/>
      <c r="G19" s="85"/>
      <c r="H19" s="64"/>
      <c r="I19" s="82"/>
      <c r="J19" s="82"/>
      <c r="K19" s="82"/>
      <c r="L19" s="82"/>
      <c r="M19" s="83"/>
      <c r="N19" s="82"/>
    </row>
    <row r="20" ht="29.15" customHeight="1" spans="1:14">
      <c r="A20" s="77"/>
      <c r="B20" s="77"/>
      <c r="C20" s="77"/>
      <c r="D20" s="87"/>
      <c r="E20" s="85"/>
      <c r="F20" s="85"/>
      <c r="G20" s="85"/>
      <c r="H20" s="64"/>
      <c r="I20" s="82"/>
      <c r="J20" s="82"/>
      <c r="K20" s="82"/>
      <c r="L20" s="82"/>
      <c r="M20" s="83"/>
      <c r="N20" s="82"/>
    </row>
    <row r="21" ht="29.15" customHeight="1" spans="1:14">
      <c r="A21" s="77"/>
      <c r="B21" s="77"/>
      <c r="C21" s="77"/>
      <c r="D21" s="87"/>
      <c r="E21" s="85"/>
      <c r="F21" s="85"/>
      <c r="G21" s="85"/>
      <c r="H21" s="64"/>
      <c r="I21" s="82"/>
      <c r="J21" s="82"/>
      <c r="K21" s="82"/>
      <c r="L21" s="82"/>
      <c r="M21" s="83"/>
      <c r="N21" s="82"/>
    </row>
    <row r="22" ht="29.15" customHeight="1" spans="1:14">
      <c r="A22" s="77"/>
      <c r="B22" s="77"/>
      <c r="C22" s="77"/>
      <c r="D22" s="87"/>
      <c r="E22" s="85"/>
      <c r="F22" s="85"/>
      <c r="G22" s="85"/>
      <c r="H22" s="64"/>
      <c r="I22" s="82"/>
      <c r="J22" s="82"/>
      <c r="K22" s="82"/>
      <c r="L22" s="82"/>
      <c r="M22" s="83"/>
      <c r="N22" s="82"/>
    </row>
    <row r="23" ht="29.15" customHeight="1" spans="1:14">
      <c r="A23" s="88"/>
      <c r="B23" s="89"/>
      <c r="C23" s="89"/>
      <c r="D23" s="89"/>
      <c r="E23" s="89"/>
      <c r="F23" s="89"/>
      <c r="G23" s="89"/>
      <c r="H23" s="90"/>
      <c r="I23" s="91"/>
      <c r="J23" s="91"/>
      <c r="K23" s="82"/>
      <c r="L23" s="91"/>
      <c r="M23" s="91"/>
      <c r="N23" s="91"/>
    </row>
    <row r="24" ht="15.75" spans="1:14">
      <c r="A24" s="92" t="s">
        <v>161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179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180</v>
      </c>
      <c r="B26" s="93"/>
      <c r="C26" s="93"/>
      <c r="D26" s="93"/>
      <c r="E26" s="93"/>
      <c r="F26" s="93"/>
      <c r="G26" s="93"/>
      <c r="H26" s="93"/>
      <c r="I26" s="92" t="s">
        <v>181</v>
      </c>
      <c r="J26" s="94"/>
      <c r="K26" s="92" t="s">
        <v>149</v>
      </c>
      <c r="L26" s="92"/>
      <c r="M26" s="92" t="s">
        <v>150</v>
      </c>
    </row>
    <row r="27" ht="19" customHeight="1" spans="1:14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" sqref="A2:N23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182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66" t="s">
        <v>80</v>
      </c>
      <c r="F4" s="66" t="s">
        <v>81</v>
      </c>
      <c r="G4" s="68"/>
      <c r="H4" s="64"/>
      <c r="I4" s="69"/>
      <c r="J4" s="69"/>
      <c r="K4" s="69"/>
      <c r="L4" s="69"/>
      <c r="M4" s="70"/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71"/>
      <c r="H5" s="64"/>
      <c r="I5" s="72"/>
      <c r="J5" s="72"/>
      <c r="K5" s="72"/>
      <c r="L5" s="72"/>
      <c r="M5" s="73"/>
      <c r="N5" s="72"/>
    </row>
    <row r="6" ht="29.15" customHeight="1" spans="1:14">
      <c r="A6" s="74" t="s">
        <v>126</v>
      </c>
      <c r="B6" s="75">
        <f>C6-2</f>
        <v>56</v>
      </c>
      <c r="C6" s="76">
        <v>58</v>
      </c>
      <c r="D6" s="75">
        <f>C6+2</f>
        <v>60</v>
      </c>
      <c r="E6" s="75">
        <f>D6+2</f>
        <v>62</v>
      </c>
      <c r="F6" s="75">
        <f>E6+1</f>
        <v>63</v>
      </c>
      <c r="G6" s="77"/>
      <c r="H6" s="64"/>
      <c r="I6" s="78"/>
      <c r="J6" s="78"/>
      <c r="K6" s="78"/>
      <c r="L6" s="78"/>
      <c r="M6" s="79"/>
      <c r="N6" s="78"/>
    </row>
    <row r="7" ht="29.15" customHeight="1" spans="1:14">
      <c r="A7" s="80" t="s">
        <v>130</v>
      </c>
      <c r="B7" s="75">
        <f t="shared" ref="B7:B9" si="0">C7-4</f>
        <v>88</v>
      </c>
      <c r="C7" s="81" t="s">
        <v>131</v>
      </c>
      <c r="D7" s="75">
        <f t="shared" ref="D7:D9" si="1">C7+4</f>
        <v>96</v>
      </c>
      <c r="E7" s="75">
        <f>D7+4</f>
        <v>100</v>
      </c>
      <c r="F7" s="75">
        <f t="shared" ref="F7:F9" si="2">E7+6</f>
        <v>106</v>
      </c>
      <c r="G7" s="77"/>
      <c r="H7" s="64"/>
      <c r="I7" s="82"/>
      <c r="J7" s="82"/>
      <c r="K7" s="82"/>
      <c r="L7" s="82"/>
      <c r="M7" s="83"/>
      <c r="N7" s="82"/>
    </row>
    <row r="8" ht="29.15" customHeight="1" spans="1:14">
      <c r="A8" s="80" t="s">
        <v>133</v>
      </c>
      <c r="B8" s="75">
        <f t="shared" si="0"/>
        <v>84</v>
      </c>
      <c r="C8" s="81" t="s">
        <v>134</v>
      </c>
      <c r="D8" s="75">
        <f t="shared" si="1"/>
        <v>92</v>
      </c>
      <c r="E8" s="75">
        <f>D8+5</f>
        <v>97</v>
      </c>
      <c r="F8" s="75">
        <f t="shared" si="2"/>
        <v>103</v>
      </c>
      <c r="G8" s="77"/>
      <c r="H8" s="64"/>
      <c r="I8" s="82"/>
      <c r="J8" s="82"/>
      <c r="K8" s="82"/>
      <c r="L8" s="82"/>
      <c r="M8" s="83"/>
      <c r="N8" s="82"/>
    </row>
    <row r="9" ht="29.15" customHeight="1" spans="1:14">
      <c r="A9" s="80" t="s">
        <v>135</v>
      </c>
      <c r="B9" s="75">
        <f t="shared" si="0"/>
        <v>90</v>
      </c>
      <c r="C9" s="81" t="s">
        <v>136</v>
      </c>
      <c r="D9" s="75">
        <f t="shared" si="1"/>
        <v>98</v>
      </c>
      <c r="E9" s="75">
        <f>D9+5</f>
        <v>103</v>
      </c>
      <c r="F9" s="75">
        <f t="shared" si="2"/>
        <v>109</v>
      </c>
      <c r="G9" s="77"/>
      <c r="H9" s="64"/>
      <c r="I9" s="82"/>
      <c r="J9" s="82"/>
      <c r="K9" s="82"/>
      <c r="L9" s="82"/>
      <c r="M9" s="83"/>
      <c r="N9" s="82"/>
    </row>
    <row r="10" ht="29.15" customHeight="1" spans="1:14">
      <c r="A10" s="84" t="s">
        <v>137</v>
      </c>
      <c r="B10" s="76">
        <f>C10-1</f>
        <v>36.5</v>
      </c>
      <c r="C10" s="76">
        <v>37.5</v>
      </c>
      <c r="D10" s="76">
        <f>C10+1</f>
        <v>38.5</v>
      </c>
      <c r="E10" s="76">
        <f>D10+1</f>
        <v>39.5</v>
      </c>
      <c r="F10" s="76">
        <f>E10+1.2</f>
        <v>40.7</v>
      </c>
      <c r="G10" s="77"/>
      <c r="H10" s="64"/>
      <c r="I10" s="82"/>
      <c r="J10" s="82"/>
      <c r="K10" s="82"/>
      <c r="L10" s="82"/>
      <c r="M10" s="83"/>
      <c r="N10" s="82"/>
    </row>
    <row r="11" ht="29.15" customHeight="1" spans="1:14">
      <c r="A11" s="84" t="s">
        <v>140</v>
      </c>
      <c r="B11" s="76">
        <f>C11-0.5</f>
        <v>17</v>
      </c>
      <c r="C11" s="76">
        <v>17.5</v>
      </c>
      <c r="D11" s="76">
        <f>C11+0.5</f>
        <v>18</v>
      </c>
      <c r="E11" s="76">
        <f>D11+0.5</f>
        <v>18.5</v>
      </c>
      <c r="F11" s="76">
        <f>E11+0.5</f>
        <v>19</v>
      </c>
      <c r="G11" s="77"/>
      <c r="H11" s="64"/>
      <c r="I11" s="82"/>
      <c r="J11" s="82"/>
      <c r="K11" s="82"/>
      <c r="L11" s="82"/>
      <c r="M11" s="83"/>
      <c r="N11" s="82"/>
    </row>
    <row r="12" ht="29.15" customHeight="1" spans="1:14">
      <c r="A12" s="80" t="s">
        <v>141</v>
      </c>
      <c r="B12" s="75">
        <f>C12-0.7</f>
        <v>15.8</v>
      </c>
      <c r="C12" s="76">
        <v>16.5</v>
      </c>
      <c r="D12" s="75">
        <f>C12+0.7</f>
        <v>17.2</v>
      </c>
      <c r="E12" s="75">
        <f>D12+0.7</f>
        <v>17.9</v>
      </c>
      <c r="F12" s="75">
        <f>E12+1</f>
        <v>18.9</v>
      </c>
      <c r="G12" s="85"/>
      <c r="H12" s="64"/>
      <c r="I12" s="82"/>
      <c r="J12" s="82"/>
      <c r="K12" s="82"/>
      <c r="L12" s="82"/>
      <c r="M12" s="83"/>
      <c r="N12" s="82"/>
    </row>
    <row r="13" ht="29.15" customHeight="1" spans="1:14">
      <c r="A13" s="80" t="s">
        <v>143</v>
      </c>
      <c r="B13" s="75">
        <f>C13-0.7</f>
        <v>15.3</v>
      </c>
      <c r="C13" s="76">
        <v>16</v>
      </c>
      <c r="D13" s="75">
        <f>C13+0.7</f>
        <v>16.7</v>
      </c>
      <c r="E13" s="75">
        <f>D13+0.7</f>
        <v>17.4</v>
      </c>
      <c r="F13" s="75">
        <f>E13+0.9</f>
        <v>18.3</v>
      </c>
      <c r="G13" s="85"/>
      <c r="H13" s="64"/>
      <c r="I13" s="82"/>
      <c r="J13" s="82"/>
      <c r="K13" s="82"/>
      <c r="L13" s="82"/>
      <c r="M13" s="83"/>
      <c r="N13" s="82"/>
    </row>
    <row r="14" ht="29.15" customHeight="1" spans="1:14">
      <c r="A14" s="80" t="s">
        <v>144</v>
      </c>
      <c r="B14" s="75">
        <f>C14-1</f>
        <v>39</v>
      </c>
      <c r="C14" s="76">
        <v>40</v>
      </c>
      <c r="D14" s="75">
        <f>C14+1</f>
        <v>41</v>
      </c>
      <c r="E14" s="75">
        <f>D14+1</f>
        <v>42</v>
      </c>
      <c r="F14" s="75">
        <f>E14+1.5</f>
        <v>43.5</v>
      </c>
      <c r="G14" s="85"/>
      <c r="H14" s="64"/>
      <c r="I14" s="82"/>
      <c r="J14" s="82"/>
      <c r="K14" s="82"/>
      <c r="L14" s="82"/>
      <c r="M14" s="83"/>
      <c r="N14" s="82"/>
    </row>
    <row r="15" ht="29.15" customHeight="1" spans="1:14">
      <c r="A15" s="80" t="s">
        <v>145</v>
      </c>
      <c r="B15" s="75">
        <f t="shared" ref="B15:B17" si="3">C15</f>
        <v>13</v>
      </c>
      <c r="C15" s="76">
        <v>13</v>
      </c>
      <c r="D15" s="75">
        <f t="shared" ref="D15:D17" si="4">C15</f>
        <v>13</v>
      </c>
      <c r="E15" s="75">
        <f t="shared" ref="E15:E17" si="5">D15</f>
        <v>13</v>
      </c>
      <c r="F15" s="75">
        <f t="shared" ref="F15:F17" si="6">E15</f>
        <v>13</v>
      </c>
      <c r="G15" s="85"/>
      <c r="H15" s="64"/>
      <c r="I15" s="82"/>
      <c r="J15" s="82"/>
      <c r="K15" s="82"/>
      <c r="L15" s="82"/>
      <c r="M15" s="83"/>
      <c r="N15" s="82"/>
    </row>
    <row r="16" ht="29.15" customHeight="1" spans="1:14">
      <c r="A16" s="80" t="s">
        <v>146</v>
      </c>
      <c r="B16" s="75">
        <f t="shared" si="3"/>
        <v>2.5</v>
      </c>
      <c r="C16" s="76">
        <v>2.5</v>
      </c>
      <c r="D16" s="75">
        <f t="shared" si="4"/>
        <v>2.5</v>
      </c>
      <c r="E16" s="75">
        <f t="shared" si="5"/>
        <v>2.5</v>
      </c>
      <c r="F16" s="75">
        <f t="shared" si="6"/>
        <v>2.5</v>
      </c>
      <c r="G16" s="86"/>
      <c r="H16" s="64"/>
      <c r="I16" s="82"/>
      <c r="J16" s="82"/>
      <c r="K16" s="82"/>
      <c r="L16" s="82"/>
      <c r="M16" s="83"/>
      <c r="N16" s="82"/>
    </row>
    <row r="17" ht="29.15" customHeight="1" spans="1:14">
      <c r="A17" s="80" t="s">
        <v>147</v>
      </c>
      <c r="B17" s="75">
        <f t="shared" si="3"/>
        <v>1.6</v>
      </c>
      <c r="C17" s="76">
        <v>1.6</v>
      </c>
      <c r="D17" s="75">
        <f t="shared" si="4"/>
        <v>1.6</v>
      </c>
      <c r="E17" s="75">
        <f t="shared" si="5"/>
        <v>1.6</v>
      </c>
      <c r="F17" s="75">
        <f t="shared" si="6"/>
        <v>1.6</v>
      </c>
      <c r="G17" s="85"/>
      <c r="H17" s="64"/>
      <c r="I17" s="78"/>
      <c r="J17" s="78"/>
      <c r="K17" s="78"/>
      <c r="L17" s="78"/>
      <c r="M17" s="79"/>
      <c r="N17" s="78"/>
    </row>
    <row r="18" ht="29.15" customHeight="1" spans="1:14">
      <c r="B18" s="77"/>
      <c r="C18" s="77"/>
      <c r="D18" s="87"/>
      <c r="E18" s="85"/>
      <c r="F18" s="85"/>
      <c r="G18" s="85"/>
      <c r="H18" s="64"/>
      <c r="I18" s="82"/>
      <c r="J18" s="82"/>
      <c r="K18" s="82"/>
      <c r="L18" s="82"/>
      <c r="M18" s="83"/>
      <c r="N18" s="82"/>
    </row>
    <row r="19" ht="29.15" customHeight="1" spans="1:14">
      <c r="A19" s="77"/>
      <c r="B19" s="77"/>
      <c r="C19" s="77"/>
      <c r="D19" s="87"/>
      <c r="E19" s="85"/>
      <c r="F19" s="85"/>
      <c r="G19" s="85"/>
      <c r="H19" s="64"/>
      <c r="I19" s="82"/>
      <c r="J19" s="82"/>
      <c r="K19" s="82"/>
      <c r="L19" s="82"/>
      <c r="M19" s="83"/>
      <c r="N19" s="82"/>
    </row>
    <row r="20" ht="29.15" customHeight="1" spans="1:14">
      <c r="A20" s="77"/>
      <c r="B20" s="77"/>
      <c r="C20" s="77"/>
      <c r="D20" s="87"/>
      <c r="E20" s="85"/>
      <c r="F20" s="85"/>
      <c r="G20" s="85"/>
      <c r="H20" s="64"/>
      <c r="I20" s="82"/>
      <c r="J20" s="82"/>
      <c r="K20" s="82"/>
      <c r="L20" s="82"/>
      <c r="M20" s="83"/>
      <c r="N20" s="82"/>
    </row>
    <row r="21" ht="29.15" customHeight="1" spans="1:14">
      <c r="A21" s="77"/>
      <c r="B21" s="77"/>
      <c r="C21" s="77"/>
      <c r="D21" s="87"/>
      <c r="E21" s="85"/>
      <c r="F21" s="85"/>
      <c r="G21" s="85"/>
      <c r="H21" s="64"/>
      <c r="I21" s="82"/>
      <c r="J21" s="82"/>
      <c r="K21" s="82"/>
      <c r="L21" s="82"/>
      <c r="M21" s="83"/>
      <c r="N21" s="82"/>
    </row>
    <row r="22" ht="29.15" customHeight="1" spans="1:14">
      <c r="A22" s="77"/>
      <c r="B22" s="77"/>
      <c r="C22" s="77"/>
      <c r="D22" s="87"/>
      <c r="E22" s="85"/>
      <c r="F22" s="85"/>
      <c r="G22" s="85"/>
      <c r="H22" s="64"/>
      <c r="I22" s="82"/>
      <c r="J22" s="82"/>
      <c r="K22" s="82"/>
      <c r="L22" s="82"/>
      <c r="M22" s="83"/>
      <c r="N22" s="82"/>
    </row>
    <row r="23" ht="29.15" customHeight="1" spans="1:14">
      <c r="A23" s="88"/>
      <c r="B23" s="89"/>
      <c r="C23" s="89"/>
      <c r="D23" s="89"/>
      <c r="E23" s="89"/>
      <c r="F23" s="89"/>
      <c r="G23" s="89"/>
      <c r="H23" s="90"/>
      <c r="I23" s="91"/>
      <c r="J23" s="91"/>
      <c r="K23" s="82"/>
      <c r="L23" s="91"/>
      <c r="M23" s="91"/>
      <c r="N23" s="91"/>
    </row>
    <row r="24" ht="15.75" spans="1:14">
      <c r="A24" s="92" t="s">
        <v>161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179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180</v>
      </c>
      <c r="B26" s="93"/>
      <c r="C26" s="93"/>
      <c r="D26" s="93"/>
      <c r="E26" s="93"/>
      <c r="F26" s="93"/>
      <c r="G26" s="93"/>
      <c r="H26" s="93"/>
      <c r="I26" s="92" t="s">
        <v>148</v>
      </c>
      <c r="J26" s="94"/>
      <c r="K26" s="92" t="s">
        <v>183</v>
      </c>
      <c r="L26" s="92"/>
      <c r="M26" s="92" t="s">
        <v>150</v>
      </c>
    </row>
    <row r="27" ht="19" customHeight="1" spans="1:14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73" workbookViewId="0">
      <selection activeCell="J2" sqref="J2:K2"/>
    </sheetView>
  </sheetViews>
  <sheetFormatPr defaultColWidth="10.0833333333333" defaultRowHeight="15"/>
  <cols>
    <col min="1" max="1" width="9.58333333333333" style="95" customWidth="1"/>
    <col min="2" max="2" width="11.0833333333333" style="95" customWidth="1"/>
    <col min="3" max="3" width="9.08333333333333" style="95" customWidth="1"/>
    <col min="4" max="4" width="9.5" style="95" customWidth="1"/>
    <col min="5" max="5" width="11.3333333333333" style="95" customWidth="1"/>
    <col min="6" max="6" width="10.3333333333333" style="95" customWidth="1"/>
    <col min="7" max="7" width="9.5" style="95" customWidth="1"/>
    <col min="8" max="8" width="9.08333333333333" style="95" customWidth="1"/>
    <col min="9" max="9" width="8.08333333333333" style="95" customWidth="1"/>
    <col min="10" max="10" width="10.5" style="95" customWidth="1"/>
    <col min="11" max="11" width="12.0833333333333" style="95" customWidth="1"/>
    <col min="12" max="16384" width="10.0833333333333" style="95"/>
  </cols>
  <sheetData>
    <row r="1" ht="26.25" spans="1:11">
      <c r="A1" s="96" t="s">
        <v>184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.75" spans="1:11">
      <c r="A2" s="97" t="s">
        <v>18</v>
      </c>
      <c r="B2" s="98" t="s">
        <v>153</v>
      </c>
      <c r="C2" s="98"/>
      <c r="D2" s="99" t="s">
        <v>27</v>
      </c>
      <c r="E2" s="100" t="s">
        <v>185</v>
      </c>
      <c r="F2" s="101" t="s">
        <v>186</v>
      </c>
      <c r="G2" s="56" t="s">
        <v>34</v>
      </c>
      <c r="H2" s="56"/>
      <c r="I2" s="102" t="s">
        <v>22</v>
      </c>
      <c r="J2" s="103" t="s">
        <v>23</v>
      </c>
      <c r="K2" s="104"/>
    </row>
    <row r="3" spans="1:11">
      <c r="A3" s="105" t="s">
        <v>40</v>
      </c>
      <c r="B3" s="106">
        <v>1000</v>
      </c>
      <c r="C3" s="106"/>
      <c r="D3" s="107" t="s">
        <v>187</v>
      </c>
      <c r="E3" s="108">
        <v>46042</v>
      </c>
      <c r="F3" s="109"/>
      <c r="G3" s="109"/>
      <c r="H3" s="110" t="s">
        <v>188</v>
      </c>
      <c r="I3" s="110"/>
      <c r="J3" s="110"/>
      <c r="K3" s="111"/>
    </row>
    <row r="4" spans="1:11">
      <c r="A4" s="112" t="s">
        <v>37</v>
      </c>
      <c r="B4" s="113">
        <v>1</v>
      </c>
      <c r="C4" s="113">
        <v>5</v>
      </c>
      <c r="D4" s="114" t="s">
        <v>189</v>
      </c>
      <c r="E4" s="109"/>
      <c r="F4" s="109"/>
      <c r="G4" s="109"/>
      <c r="H4" s="114" t="s">
        <v>190</v>
      </c>
      <c r="I4" s="114"/>
      <c r="J4" s="115" t="s">
        <v>31</v>
      </c>
      <c r="K4" s="116" t="s">
        <v>32</v>
      </c>
    </row>
    <row r="5" spans="1:11">
      <c r="A5" s="112" t="s">
        <v>191</v>
      </c>
      <c r="B5" s="113"/>
      <c r="C5" s="113"/>
      <c r="D5" s="107" t="s">
        <v>192</v>
      </c>
      <c r="E5" s="107" t="s">
        <v>193</v>
      </c>
      <c r="F5" s="107" t="s">
        <v>194</v>
      </c>
      <c r="G5" s="107" t="s">
        <v>195</v>
      </c>
      <c r="H5" s="114" t="s">
        <v>196</v>
      </c>
      <c r="I5" s="114"/>
      <c r="J5" s="115" t="s">
        <v>31</v>
      </c>
      <c r="K5" s="116" t="s">
        <v>32</v>
      </c>
    </row>
    <row r="6" ht="15.75" spans="1:11">
      <c r="A6" s="117" t="s">
        <v>197</v>
      </c>
      <c r="B6" s="118"/>
      <c r="C6" s="118"/>
      <c r="D6" s="119" t="s">
        <v>198</v>
      </c>
      <c r="E6" s="120"/>
      <c r="F6" s="121"/>
      <c r="G6" s="119"/>
      <c r="H6" s="122" t="s">
        <v>199</v>
      </c>
      <c r="I6" s="122"/>
      <c r="J6" s="121" t="s">
        <v>31</v>
      </c>
      <c r="K6" s="123" t="s">
        <v>32</v>
      </c>
    </row>
    <row r="7" ht="15.7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200</v>
      </c>
      <c r="B8" s="101" t="s">
        <v>201</v>
      </c>
      <c r="C8" s="101" t="s">
        <v>202</v>
      </c>
      <c r="D8" s="101" t="s">
        <v>203</v>
      </c>
      <c r="E8" s="101" t="s">
        <v>204</v>
      </c>
      <c r="F8" s="101" t="s">
        <v>205</v>
      </c>
      <c r="G8" s="128"/>
      <c r="H8" s="129"/>
      <c r="I8" s="129"/>
      <c r="J8" s="129"/>
      <c r="K8" s="130"/>
    </row>
    <row r="9" spans="1:11">
      <c r="A9" s="112" t="s">
        <v>206</v>
      </c>
      <c r="B9" s="114"/>
      <c r="C9" s="115" t="s">
        <v>31</v>
      </c>
      <c r="D9" s="115" t="s">
        <v>32</v>
      </c>
      <c r="E9" s="107" t="s">
        <v>207</v>
      </c>
      <c r="F9" s="131" t="s">
        <v>208</v>
      </c>
      <c r="G9" s="132"/>
      <c r="H9" s="133"/>
      <c r="I9" s="133"/>
      <c r="J9" s="133"/>
      <c r="K9" s="134"/>
    </row>
    <row r="10" spans="1:11">
      <c r="A10" s="112" t="s">
        <v>209</v>
      </c>
      <c r="B10" s="114"/>
      <c r="C10" s="115" t="s">
        <v>31</v>
      </c>
      <c r="D10" s="115" t="s">
        <v>32</v>
      </c>
      <c r="E10" s="107" t="s">
        <v>210</v>
      </c>
      <c r="F10" s="131" t="s">
        <v>211</v>
      </c>
      <c r="G10" s="132" t="s">
        <v>212</v>
      </c>
      <c r="H10" s="133"/>
      <c r="I10" s="133"/>
      <c r="J10" s="133"/>
      <c r="K10" s="134"/>
    </row>
    <row r="11" spans="1:11">
      <c r="A11" s="135" t="s">
        <v>160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54</v>
      </c>
      <c r="B12" s="115" t="s">
        <v>50</v>
      </c>
      <c r="C12" s="115" t="s">
        <v>51</v>
      </c>
      <c r="D12" s="131"/>
      <c r="E12" s="107" t="s">
        <v>52</v>
      </c>
      <c r="F12" s="115" t="s">
        <v>50</v>
      </c>
      <c r="G12" s="115" t="s">
        <v>51</v>
      </c>
      <c r="H12" s="115"/>
      <c r="I12" s="107" t="s">
        <v>213</v>
      </c>
      <c r="J12" s="115" t="s">
        <v>50</v>
      </c>
      <c r="K12" s="116" t="s">
        <v>51</v>
      </c>
    </row>
    <row r="13" spans="1:11">
      <c r="A13" s="105" t="s">
        <v>57</v>
      </c>
      <c r="B13" s="115" t="s">
        <v>50</v>
      </c>
      <c r="C13" s="115" t="s">
        <v>51</v>
      </c>
      <c r="D13" s="131"/>
      <c r="E13" s="107" t="s">
        <v>62</v>
      </c>
      <c r="F13" s="115" t="s">
        <v>50</v>
      </c>
      <c r="G13" s="115" t="s">
        <v>51</v>
      </c>
      <c r="H13" s="115"/>
      <c r="I13" s="107" t="s">
        <v>214</v>
      </c>
      <c r="J13" s="115" t="s">
        <v>50</v>
      </c>
      <c r="K13" s="116" t="s">
        <v>51</v>
      </c>
    </row>
    <row r="14" ht="15.75" spans="1:11">
      <c r="A14" s="117" t="s">
        <v>215</v>
      </c>
      <c r="B14" s="121" t="s">
        <v>50</v>
      </c>
      <c r="C14" s="121" t="s">
        <v>51</v>
      </c>
      <c r="D14" s="120"/>
      <c r="E14" s="119" t="s">
        <v>216</v>
      </c>
      <c r="F14" s="121" t="s">
        <v>50</v>
      </c>
      <c r="G14" s="121" t="s">
        <v>51</v>
      </c>
      <c r="H14" s="121"/>
      <c r="I14" s="119" t="s">
        <v>217</v>
      </c>
      <c r="J14" s="121" t="s">
        <v>50</v>
      </c>
      <c r="K14" s="123" t="s">
        <v>51</v>
      </c>
    </row>
    <row r="15" ht="15.7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97" t="s">
        <v>218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8"/>
    </row>
    <row r="17" spans="1:11">
      <c r="A17" s="112" t="s">
        <v>219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39"/>
    </row>
    <row r="18" spans="1:11">
      <c r="A18" s="112" t="s">
        <v>220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39"/>
    </row>
    <row r="19" spans="1:11">
      <c r="A19" s="140"/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2" t="s">
        <v>90</v>
      </c>
      <c r="B24" s="114"/>
      <c r="C24" s="115" t="s">
        <v>31</v>
      </c>
      <c r="D24" s="115" t="s">
        <v>32</v>
      </c>
      <c r="E24" s="110"/>
      <c r="F24" s="110"/>
      <c r="G24" s="110"/>
      <c r="H24" s="110"/>
      <c r="I24" s="110"/>
      <c r="J24" s="110"/>
      <c r="K24" s="111"/>
    </row>
    <row r="25" ht="15.75" spans="1:11">
      <c r="A25" s="147" t="s">
        <v>221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3"/>
    </row>
    <row r="28" spans="1:11">
      <c r="A28" s="141" t="s">
        <v>223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224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ht="14" customHeight="1" spans="1:11">
      <c r="A30" s="141" t="s">
        <v>225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ht="14" customHeight="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ht="14" customHeigh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14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14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ht="14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14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1">
      <c r="A37" s="161" t="s">
        <v>226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ht="18.75" customHeight="1" spans="1:11">
      <c r="A38" s="112" t="s">
        <v>227</v>
      </c>
      <c r="B38" s="114"/>
      <c r="C38" s="114"/>
      <c r="D38" s="110" t="s">
        <v>228</v>
      </c>
      <c r="E38" s="110"/>
      <c r="F38" s="164" t="s">
        <v>229</v>
      </c>
      <c r="G38" s="165"/>
      <c r="H38" s="114" t="s">
        <v>230</v>
      </c>
      <c r="I38" s="114"/>
      <c r="J38" s="114" t="s">
        <v>231</v>
      </c>
      <c r="K38" s="139"/>
    </row>
    <row r="39" ht="18.75" customHeight="1" spans="1:11">
      <c r="A39" s="112" t="s">
        <v>161</v>
      </c>
      <c r="B39" s="114" t="s">
        <v>232</v>
      </c>
      <c r="C39" s="114"/>
      <c r="D39" s="114"/>
      <c r="E39" s="114"/>
      <c r="F39" s="114"/>
      <c r="G39" s="114"/>
      <c r="H39" s="114"/>
      <c r="I39" s="114"/>
      <c r="J39" s="114"/>
      <c r="K39" s="139"/>
    </row>
    <row r="40" ht="31" customHeight="1" spans="1:11">
      <c r="A40" s="112" t="s">
        <v>233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39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39"/>
    </row>
    <row r="42" ht="32.15" customHeight="1" spans="1:11">
      <c r="A42" s="117" t="s">
        <v>105</v>
      </c>
      <c r="B42" s="166" t="s">
        <v>234</v>
      </c>
      <c r="C42" s="166"/>
      <c r="D42" s="119" t="s">
        <v>235</v>
      </c>
      <c r="E42" s="120"/>
      <c r="F42" s="119" t="s">
        <v>109</v>
      </c>
      <c r="G42" s="167"/>
      <c r="H42" s="168" t="s">
        <v>110</v>
      </c>
      <c r="I42" s="168"/>
      <c r="J42" s="166" t="s">
        <v>236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17" sqref="M1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66" t="s">
        <v>80</v>
      </c>
      <c r="F4" s="66" t="s">
        <v>81</v>
      </c>
      <c r="G4" s="68"/>
      <c r="H4" s="64"/>
      <c r="I4" s="69" t="s">
        <v>77</v>
      </c>
      <c r="J4" s="69" t="s">
        <v>78</v>
      </c>
      <c r="K4" s="69" t="s">
        <v>79</v>
      </c>
      <c r="L4" s="69" t="s">
        <v>80</v>
      </c>
      <c r="M4" s="70" t="s">
        <v>81</v>
      </c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71"/>
      <c r="H5" s="64"/>
      <c r="I5" s="72" t="s">
        <v>119</v>
      </c>
      <c r="J5" s="72" t="s">
        <v>120</v>
      </c>
      <c r="K5" s="72" t="s">
        <v>121</v>
      </c>
      <c r="L5" s="72" t="s">
        <v>122</v>
      </c>
      <c r="M5" s="73" t="s">
        <v>123</v>
      </c>
      <c r="N5" s="72"/>
    </row>
    <row r="6" ht="29.15" customHeight="1" spans="1:14">
      <c r="A6" s="74" t="s">
        <v>126</v>
      </c>
      <c r="B6" s="75">
        <f>C6-2</f>
        <v>56</v>
      </c>
      <c r="C6" s="76">
        <v>58</v>
      </c>
      <c r="D6" s="75">
        <f>C6+2</f>
        <v>60</v>
      </c>
      <c r="E6" s="75">
        <f>D6+2</f>
        <v>62</v>
      </c>
      <c r="F6" s="75">
        <f>E6+1</f>
        <v>63</v>
      </c>
      <c r="G6" s="77"/>
      <c r="H6" s="64"/>
      <c r="I6" s="78" t="s">
        <v>138</v>
      </c>
      <c r="J6" s="78" t="s">
        <v>174</v>
      </c>
      <c r="K6" s="78" t="s">
        <v>132</v>
      </c>
      <c r="L6" s="78" t="s">
        <v>138</v>
      </c>
      <c r="M6" s="79" t="s">
        <v>138</v>
      </c>
      <c r="N6" s="78"/>
    </row>
    <row r="7" ht="29.15" customHeight="1" spans="1:14">
      <c r="A7" s="80" t="s">
        <v>130</v>
      </c>
      <c r="B7" s="75">
        <f t="shared" ref="B7:B9" si="0">C7-4</f>
        <v>88</v>
      </c>
      <c r="C7" s="81" t="s">
        <v>131</v>
      </c>
      <c r="D7" s="75">
        <f t="shared" ref="D7:D9" si="1">C7+4</f>
        <v>96</v>
      </c>
      <c r="E7" s="75">
        <f>D7+4</f>
        <v>100</v>
      </c>
      <c r="F7" s="75">
        <f t="shared" ref="F7:F9" si="2">E7+6</f>
        <v>106</v>
      </c>
      <c r="G7" s="77"/>
      <c r="H7" s="64"/>
      <c r="I7" s="82" t="s">
        <v>174</v>
      </c>
      <c r="J7" s="82" t="s">
        <v>138</v>
      </c>
      <c r="K7" s="82" t="s">
        <v>138</v>
      </c>
      <c r="L7" s="82" t="s">
        <v>142</v>
      </c>
      <c r="M7" s="83" t="s">
        <v>132</v>
      </c>
      <c r="N7" s="82"/>
    </row>
    <row r="8" ht="29.15" customHeight="1" spans="1:14">
      <c r="A8" s="80" t="s">
        <v>133</v>
      </c>
      <c r="B8" s="75">
        <f t="shared" si="0"/>
        <v>84</v>
      </c>
      <c r="C8" s="81" t="s">
        <v>134</v>
      </c>
      <c r="D8" s="75">
        <f t="shared" si="1"/>
        <v>92</v>
      </c>
      <c r="E8" s="75">
        <f>D8+5</f>
        <v>97</v>
      </c>
      <c r="F8" s="75">
        <f t="shared" si="2"/>
        <v>103</v>
      </c>
      <c r="G8" s="77"/>
      <c r="H8" s="64"/>
      <c r="I8" s="82" t="s">
        <v>132</v>
      </c>
      <c r="J8" s="82" t="s">
        <v>132</v>
      </c>
      <c r="K8" s="82" t="s">
        <v>132</v>
      </c>
      <c r="L8" s="82" t="s">
        <v>132</v>
      </c>
      <c r="M8" s="83" t="s">
        <v>132</v>
      </c>
      <c r="N8" s="82"/>
    </row>
    <row r="9" ht="29.15" customHeight="1" spans="1:14">
      <c r="A9" s="80" t="s">
        <v>135</v>
      </c>
      <c r="B9" s="75">
        <f t="shared" si="0"/>
        <v>90</v>
      </c>
      <c r="C9" s="81" t="s">
        <v>136</v>
      </c>
      <c r="D9" s="75">
        <f t="shared" si="1"/>
        <v>98</v>
      </c>
      <c r="E9" s="75">
        <f>D9+5</f>
        <v>103</v>
      </c>
      <c r="F9" s="75">
        <f t="shared" si="2"/>
        <v>109</v>
      </c>
      <c r="G9" s="77"/>
      <c r="H9" s="64"/>
      <c r="I9" s="82" t="s">
        <v>132</v>
      </c>
      <c r="J9" s="82" t="s">
        <v>132</v>
      </c>
      <c r="K9" s="82" t="s">
        <v>174</v>
      </c>
      <c r="L9" s="82" t="s">
        <v>132</v>
      </c>
      <c r="M9" s="83" t="s">
        <v>132</v>
      </c>
      <c r="N9" s="82"/>
    </row>
    <row r="10" ht="29.15" customHeight="1" spans="1:14">
      <c r="A10" s="84" t="s">
        <v>137</v>
      </c>
      <c r="B10" s="76">
        <f>C10-1</f>
        <v>36.5</v>
      </c>
      <c r="C10" s="76">
        <v>37.5</v>
      </c>
      <c r="D10" s="76">
        <f>C10+1</f>
        <v>38.5</v>
      </c>
      <c r="E10" s="76">
        <f>D10+1</f>
        <v>39.5</v>
      </c>
      <c r="F10" s="76">
        <f>E10+1.2</f>
        <v>40.7</v>
      </c>
      <c r="G10" s="77"/>
      <c r="H10" s="64"/>
      <c r="I10" s="82" t="s">
        <v>178</v>
      </c>
      <c r="J10" s="82" t="s">
        <v>174</v>
      </c>
      <c r="K10" s="82" t="s">
        <v>178</v>
      </c>
      <c r="L10" s="82" t="s">
        <v>174</v>
      </c>
      <c r="M10" s="83" t="s">
        <v>178</v>
      </c>
      <c r="N10" s="82"/>
    </row>
    <row r="11" ht="29.15" customHeight="1" spans="1:14">
      <c r="A11" s="84" t="s">
        <v>140</v>
      </c>
      <c r="B11" s="76">
        <f>C11-0.5</f>
        <v>17</v>
      </c>
      <c r="C11" s="76">
        <v>17.5</v>
      </c>
      <c r="D11" s="76">
        <f>C11+0.5</f>
        <v>18</v>
      </c>
      <c r="E11" s="76">
        <f>D11+0.5</f>
        <v>18.5</v>
      </c>
      <c r="F11" s="76">
        <f>E11+0.5</f>
        <v>19</v>
      </c>
      <c r="G11" s="77"/>
      <c r="H11" s="64"/>
      <c r="I11" s="82" t="s">
        <v>174</v>
      </c>
      <c r="J11" s="82" t="s">
        <v>174</v>
      </c>
      <c r="K11" s="82" t="s">
        <v>174</v>
      </c>
      <c r="L11" s="82" t="s">
        <v>174</v>
      </c>
      <c r="M11" s="83" t="s">
        <v>174</v>
      </c>
      <c r="N11" s="82"/>
    </row>
    <row r="12" ht="29.15" customHeight="1" spans="1:14">
      <c r="A12" s="80" t="s">
        <v>141</v>
      </c>
      <c r="B12" s="75">
        <f>C12-0.7</f>
        <v>15.8</v>
      </c>
      <c r="C12" s="76">
        <v>16.5</v>
      </c>
      <c r="D12" s="75">
        <f>C12+0.7</f>
        <v>17.2</v>
      </c>
      <c r="E12" s="75">
        <f>D12+0.7</f>
        <v>17.9</v>
      </c>
      <c r="F12" s="75">
        <f>E12+1</f>
        <v>18.9</v>
      </c>
      <c r="G12" s="85"/>
      <c r="H12" s="64"/>
      <c r="I12" s="82" t="s">
        <v>138</v>
      </c>
      <c r="J12" s="82" t="s">
        <v>138</v>
      </c>
      <c r="K12" s="82" t="s">
        <v>174</v>
      </c>
      <c r="L12" s="82" t="s">
        <v>174</v>
      </c>
      <c r="M12" s="83" t="s">
        <v>138</v>
      </c>
      <c r="N12" s="82"/>
    </row>
    <row r="13" ht="29.15" customHeight="1" spans="1:14">
      <c r="A13" s="80" t="s">
        <v>143</v>
      </c>
      <c r="B13" s="75">
        <f>C13-0.7</f>
        <v>15.3</v>
      </c>
      <c r="C13" s="76">
        <v>16</v>
      </c>
      <c r="D13" s="75">
        <f>C13+0.7</f>
        <v>16.7</v>
      </c>
      <c r="E13" s="75">
        <f>D13+0.7</f>
        <v>17.4</v>
      </c>
      <c r="F13" s="75">
        <f>E13+0.9</f>
        <v>18.3</v>
      </c>
      <c r="G13" s="85"/>
      <c r="H13" s="64"/>
      <c r="I13" s="82" t="s">
        <v>174</v>
      </c>
      <c r="J13" s="82" t="s">
        <v>177</v>
      </c>
      <c r="K13" s="82" t="s">
        <v>174</v>
      </c>
      <c r="L13" s="82" t="s">
        <v>177</v>
      </c>
      <c r="M13" s="83" t="s">
        <v>174</v>
      </c>
      <c r="N13" s="82"/>
    </row>
    <row r="14" ht="29.15" customHeight="1" spans="1:14">
      <c r="A14" s="80" t="s">
        <v>144</v>
      </c>
      <c r="B14" s="75">
        <f>C14-1</f>
        <v>39</v>
      </c>
      <c r="C14" s="76">
        <v>40</v>
      </c>
      <c r="D14" s="75">
        <f>C14+1</f>
        <v>41</v>
      </c>
      <c r="E14" s="75">
        <f>D14+1</f>
        <v>42</v>
      </c>
      <c r="F14" s="75">
        <f>E14+1.5</f>
        <v>43.5</v>
      </c>
      <c r="G14" s="85"/>
      <c r="H14" s="64"/>
      <c r="I14" s="82" t="s">
        <v>174</v>
      </c>
      <c r="J14" s="82" t="s">
        <v>174</v>
      </c>
      <c r="K14" s="82" t="s">
        <v>174</v>
      </c>
      <c r="L14" s="82" t="s">
        <v>174</v>
      </c>
      <c r="M14" s="83" t="s">
        <v>174</v>
      </c>
      <c r="N14" s="82"/>
    </row>
    <row r="15" ht="29.15" customHeight="1" spans="1:14">
      <c r="A15" s="80" t="s">
        <v>145</v>
      </c>
      <c r="B15" s="75">
        <f t="shared" ref="B15:B17" si="3">C15</f>
        <v>13</v>
      </c>
      <c r="C15" s="76">
        <v>13</v>
      </c>
      <c r="D15" s="75">
        <f t="shared" ref="D15:D17" si="4">C15</f>
        <v>13</v>
      </c>
      <c r="E15" s="75">
        <f t="shared" ref="E15:E17" si="5">D15</f>
        <v>13</v>
      </c>
      <c r="F15" s="75">
        <f t="shared" ref="F15:F17" si="6">E15</f>
        <v>13</v>
      </c>
      <c r="G15" s="85"/>
      <c r="H15" s="64"/>
      <c r="I15" s="82" t="s">
        <v>174</v>
      </c>
      <c r="J15" s="82" t="s">
        <v>174</v>
      </c>
      <c r="K15" s="82" t="s">
        <v>174</v>
      </c>
      <c r="L15" s="82" t="s">
        <v>174</v>
      </c>
      <c r="M15" s="83" t="s">
        <v>174</v>
      </c>
      <c r="N15" s="82"/>
    </row>
    <row r="16" ht="29.15" customHeight="1" spans="1:14">
      <c r="A16" s="80" t="s">
        <v>146</v>
      </c>
      <c r="B16" s="75">
        <f t="shared" si="3"/>
        <v>2.5</v>
      </c>
      <c r="C16" s="76">
        <v>2.5</v>
      </c>
      <c r="D16" s="75">
        <f t="shared" si="4"/>
        <v>2.5</v>
      </c>
      <c r="E16" s="75">
        <f t="shared" si="5"/>
        <v>2.5</v>
      </c>
      <c r="F16" s="75">
        <f t="shared" si="6"/>
        <v>2.5</v>
      </c>
      <c r="G16" s="86"/>
      <c r="H16" s="64"/>
      <c r="I16" s="82" t="s">
        <v>174</v>
      </c>
      <c r="J16" s="82" t="s">
        <v>174</v>
      </c>
      <c r="K16" s="82" t="s">
        <v>174</v>
      </c>
      <c r="L16" s="82" t="s">
        <v>174</v>
      </c>
      <c r="M16" s="83" t="s">
        <v>174</v>
      </c>
      <c r="N16" s="82"/>
    </row>
    <row r="17" ht="29.15" customHeight="1" spans="1:14">
      <c r="A17" s="80" t="s">
        <v>147</v>
      </c>
      <c r="B17" s="75">
        <f t="shared" si="3"/>
        <v>1.6</v>
      </c>
      <c r="C17" s="76">
        <v>1.6</v>
      </c>
      <c r="D17" s="75">
        <f t="shared" si="4"/>
        <v>1.6</v>
      </c>
      <c r="E17" s="75">
        <f t="shared" si="5"/>
        <v>1.6</v>
      </c>
      <c r="F17" s="75">
        <f t="shared" si="6"/>
        <v>1.6</v>
      </c>
      <c r="G17" s="85"/>
      <c r="H17" s="64"/>
      <c r="I17" s="78" t="s">
        <v>174</v>
      </c>
      <c r="J17" s="78" t="s">
        <v>174</v>
      </c>
      <c r="K17" s="78" t="s">
        <v>174</v>
      </c>
      <c r="L17" s="78" t="s">
        <v>174</v>
      </c>
      <c r="M17" s="79" t="s">
        <v>174</v>
      </c>
      <c r="N17" s="78"/>
    </row>
    <row r="18" ht="29.15" customHeight="1" spans="1:14">
      <c r="B18" s="77"/>
      <c r="C18" s="77"/>
      <c r="D18" s="87"/>
      <c r="E18" s="85"/>
      <c r="F18" s="85"/>
      <c r="G18" s="85"/>
      <c r="H18" s="64"/>
      <c r="I18" s="82"/>
      <c r="J18" s="82"/>
      <c r="K18" s="82"/>
      <c r="L18" s="82"/>
      <c r="M18" s="83"/>
      <c r="N18" s="82"/>
    </row>
    <row r="19" ht="29.15" customHeight="1" spans="1:14">
      <c r="A19" s="77"/>
      <c r="B19" s="77"/>
      <c r="C19" s="77"/>
      <c r="D19" s="87"/>
      <c r="E19" s="85"/>
      <c r="F19" s="85"/>
      <c r="G19" s="85"/>
      <c r="H19" s="64"/>
      <c r="I19" s="82"/>
      <c r="J19" s="82"/>
      <c r="K19" s="82"/>
      <c r="L19" s="82"/>
      <c r="M19" s="83"/>
      <c r="N19" s="82"/>
    </row>
    <row r="20" ht="29.15" customHeight="1" spans="1:14">
      <c r="A20" s="77"/>
      <c r="B20" s="77"/>
      <c r="C20" s="77"/>
      <c r="D20" s="87"/>
      <c r="E20" s="85"/>
      <c r="F20" s="85"/>
      <c r="G20" s="85"/>
      <c r="H20" s="64"/>
      <c r="I20" s="82"/>
      <c r="J20" s="82"/>
      <c r="K20" s="82"/>
      <c r="L20" s="82"/>
      <c r="M20" s="83"/>
      <c r="N20" s="82"/>
    </row>
    <row r="21" ht="29.15" customHeight="1" spans="1:14">
      <c r="A21" s="77"/>
      <c r="B21" s="77"/>
      <c r="C21" s="77"/>
      <c r="D21" s="87"/>
      <c r="E21" s="85"/>
      <c r="F21" s="85"/>
      <c r="G21" s="85"/>
      <c r="H21" s="64"/>
      <c r="I21" s="82"/>
      <c r="J21" s="82"/>
      <c r="K21" s="82"/>
      <c r="L21" s="82"/>
      <c r="M21" s="83"/>
      <c r="N21" s="82"/>
    </row>
    <row r="22" ht="29.15" customHeight="1" spans="1:14">
      <c r="A22" s="77"/>
      <c r="B22" s="77"/>
      <c r="C22" s="77"/>
      <c r="D22" s="87"/>
      <c r="E22" s="85"/>
      <c r="F22" s="85"/>
      <c r="G22" s="85"/>
      <c r="H22" s="64"/>
      <c r="I22" s="82"/>
      <c r="J22" s="82"/>
      <c r="K22" s="82"/>
      <c r="L22" s="82"/>
      <c r="M22" s="83"/>
      <c r="N22" s="82"/>
    </row>
    <row r="23" ht="29.15" customHeight="1" spans="1:14">
      <c r="A23" s="88"/>
      <c r="B23" s="89"/>
      <c r="C23" s="89"/>
      <c r="D23" s="89"/>
      <c r="E23" s="89"/>
      <c r="F23" s="89"/>
      <c r="G23" s="89"/>
      <c r="H23" s="90"/>
      <c r="I23" s="91"/>
      <c r="J23" s="91"/>
      <c r="K23" s="82"/>
      <c r="L23" s="91"/>
      <c r="M23" s="91"/>
      <c r="N23" s="91"/>
    </row>
    <row r="24" ht="15.75" spans="1:14">
      <c r="A24" s="92" t="s">
        <v>161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179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180</v>
      </c>
      <c r="B26" s="93"/>
      <c r="C26" s="93"/>
      <c r="D26" s="93"/>
      <c r="E26" s="93"/>
      <c r="F26" s="93"/>
      <c r="G26" s="93"/>
      <c r="H26" s="93"/>
      <c r="I26" s="92" t="s">
        <v>148</v>
      </c>
      <c r="J26" s="94"/>
      <c r="K26" s="92" t="s">
        <v>183</v>
      </c>
      <c r="L26" s="92"/>
      <c r="M26" s="92" t="s">
        <v>150</v>
      </c>
      <c r="N26" s="52" t="s">
        <v>236</v>
      </c>
    </row>
    <row r="27" ht="19" customHeight="1" spans="1:14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topLeftCell="A8" workbookViewId="0">
      <selection activeCell="E15" sqref="E15"/>
    </sheetView>
  </sheetViews>
  <sheetFormatPr defaultColWidth="9" defaultRowHeight="15"/>
  <cols>
    <col min="1" max="1" width="7" customWidth="1"/>
    <col min="2" max="2" width="15.9166666666667" customWidth="1"/>
    <col min="3" max="3" width="18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8"/>
      <c r="O3" s="8"/>
    </row>
    <row r="4" ht="20" customHeight="1" spans="1:15">
      <c r="A4" s="11">
        <v>1</v>
      </c>
      <c r="B4" s="23">
        <v>251116062</v>
      </c>
      <c r="C4" s="23" t="s">
        <v>254</v>
      </c>
      <c r="D4" s="23" t="s">
        <v>85</v>
      </c>
      <c r="E4" s="11" t="s">
        <v>28</v>
      </c>
      <c r="F4" s="50" t="s">
        <v>255</v>
      </c>
      <c r="G4" s="11" t="s">
        <v>256</v>
      </c>
      <c r="H4" s="11"/>
      <c r="I4" s="25">
        <v>1</v>
      </c>
      <c r="J4" s="25">
        <v>1</v>
      </c>
      <c r="K4" s="25">
        <v>0</v>
      </c>
      <c r="L4" s="25">
        <v>1</v>
      </c>
      <c r="M4" s="25">
        <v>0</v>
      </c>
      <c r="N4" s="11"/>
      <c r="O4" s="11" t="s">
        <v>257</v>
      </c>
    </row>
    <row r="5" spans="1:15">
      <c r="A5" s="11"/>
      <c r="B5" s="23"/>
      <c r="C5" s="23"/>
      <c r="D5" s="23"/>
      <c r="E5" s="11"/>
      <c r="F5" s="50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1"/>
      <c r="B6" s="11"/>
      <c r="C6" s="23"/>
      <c r="D6" s="11"/>
      <c r="E6" s="11"/>
      <c r="F6" s="50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23"/>
      <c r="D7" s="11"/>
      <c r="E7" s="11"/>
      <c r="F7" s="50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23"/>
      <c r="D8" s="11"/>
      <c r="E8" s="11"/>
      <c r="F8" s="50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23"/>
      <c r="D9" s="11"/>
      <c r="E9" s="11"/>
      <c r="F9" s="50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50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50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50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="2" customFormat="1" ht="17.5" spans="1:15">
      <c r="A19" s="48" t="s">
        <v>258</v>
      </c>
      <c r="B19" s="51"/>
      <c r="C19" s="51"/>
      <c r="D19" s="18"/>
      <c r="E19" s="17"/>
      <c r="F19" s="34"/>
      <c r="G19" s="34"/>
      <c r="H19" s="34"/>
      <c r="I19" s="29"/>
      <c r="J19" s="14" t="s">
        <v>259</v>
      </c>
      <c r="K19" s="15"/>
      <c r="L19" s="15"/>
      <c r="M19" s="16"/>
      <c r="N19" s="51"/>
      <c r="O19" s="18"/>
    </row>
    <row r="20" ht="63" customHeight="1" spans="1:15">
      <c r="A20" s="19" t="s">
        <v>260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t="s">
        <v>261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2026-01-21T12:49:07Z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