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面料验布1" sheetId="17" r:id="rId7"/>
    <sheet name="面料验布2" sheetId="18" r:id="rId8"/>
    <sheet name="面料验布3" sheetId="19" r:id="rId9"/>
    <sheet name="2.面料缩率" sheetId="8" r:id="rId10"/>
    <sheet name="3.面料互染" sheetId="9" r:id="rId11"/>
    <sheet name="4.面料静水压" sheetId="10" r:id="rId12"/>
    <sheet name="5.特殊工艺测试" sheetId="20" r:id="rId13"/>
    <sheet name="6.织带类缩率测试" sheetId="12" r:id="rId14"/>
  </sheet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<sst xmlns="http://schemas.openxmlformats.org/spreadsheetml/2006/main" count="1075" uniqueCount="312">
  <si>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</si>
  <si>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</si>
  <si>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</si>
  <si>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</si>
  <si>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</si>
  <si>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</si>
  <si>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</si>
  <si>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</si>
  <si>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</si>
  <si>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</si>
  <si>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</si>
  <si>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</si>
  <si>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</si>
  <si>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</si>
  <si>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</si>
  <si>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</si>
  <si>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</si>
  <si>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</si>
  <si>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</si>
  <si>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</si>
  <si>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</si>
  <si>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</si>
  <si>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</si>
  <si>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</si>
  <si>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</si>
  <si>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</si>
  <si>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</si>
  <si>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</si>
  <si>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</si>
  <si>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</si>
  <si>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</si>
  <si>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</si>
  <si>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</si>
  <si>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</si>
  <si>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</si>
  <si>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</si>
  <si>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</si>
  <si>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</si>
  <si>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</si>
  <si>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</si>
  <si>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</si>
  <si>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</si>
  <si>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</si>
  <si>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</si>
  <si>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</si>
  <si>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</si>
  <si>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</si>
  <si>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</si>
  <si>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</si>
  <si>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</si>
  <si>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</si>
  <si>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</si>
  <si>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</si>
  <si>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</si>
  <si>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</si>
  <si>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</si>
  <si>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</si>
  <si>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</si>
  <si>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</si>
  <si>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</si>
  <si>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</si>
  <si>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</si>
  <si>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</si>
  <si>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</si>
  <si>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</si>
  <si>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</si>
  <si>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</si>
  <si>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</si>
  <si>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</si>
  <si>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</si>
  <si>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</si>
  <si>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</si>
  <si>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</si>
  <si>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</si>
  <si>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</si>
  <si>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</si>
  <si>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</si>
  <si>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</si>
  <si>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</si>
  <si>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</si>
  <si>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</si>
  <si>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</si>
  <si>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</si>
  <si>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</si>
  <si>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</si>
  <si>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</si>
  <si>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</si>
  <si>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</si>
  <si>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</si>
  <si>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</si>
  <si>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</si>
  <si>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</si>
  <si>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</si>
  <si>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</si>
  <si>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</si>
  <si>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</si>
  <si>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</si>
  <si>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</si>
  <si>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</si>
  <si>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</si>
  <si>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TAJJBO81728</t>
  </si>
  <si>
    <t>男式功能POLO短袖T恤</t>
  </si>
  <si>
    <t>东莞质品</t>
  </si>
  <si>
    <t>部位名称</t>
  </si>
  <si>
    <t>指示规格  FINAL SPEC</t>
  </si>
  <si>
    <t>样品规格  SAMPLE SPEC</t>
  </si>
  <si>
    <t>公差</t>
  </si>
  <si>
    <t>洗前</t>
  </si>
  <si>
    <t>洗后</t>
  </si>
  <si>
    <t>165/88B</t>
  </si>
  <si>
    <t>170/92B</t>
  </si>
  <si>
    <t>175/96B</t>
  </si>
  <si>
    <t>180/100B</t>
  </si>
  <si>
    <t>185/104B</t>
  </si>
  <si>
    <t>后中长</t>
  </si>
  <si>
    <t>+/-1</t>
  </si>
  <si>
    <t>/</t>
  </si>
  <si>
    <t>-0.5</t>
  </si>
  <si>
    <t>胸围</t>
  </si>
  <si>
    <t>108</t>
  </si>
  <si>
    <t>+1</t>
  </si>
  <si>
    <t>腰围</t>
  </si>
  <si>
    <t>106</t>
  </si>
  <si>
    <t>\</t>
  </si>
  <si>
    <t>摆围</t>
  </si>
  <si>
    <t>肩宽</t>
  </si>
  <si>
    <t>+/-0.5</t>
  </si>
  <si>
    <t>+0.5</t>
  </si>
  <si>
    <t>袖长</t>
  </si>
  <si>
    <t>-0.2</t>
  </si>
  <si>
    <t>袖肥1/2</t>
  </si>
  <si>
    <t>袖口围1/2</t>
  </si>
  <si>
    <t>+/-0.3</t>
  </si>
  <si>
    <t>+0.2</t>
  </si>
  <si>
    <t>下领围</t>
  </si>
  <si>
    <t>领尖长</t>
  </si>
  <si>
    <t>-</t>
  </si>
  <si>
    <t>门禁长</t>
  </si>
  <si>
    <t>门禁宽</t>
  </si>
  <si>
    <t>前中至花边</t>
  </si>
  <si>
    <t>肩最高点至花顶</t>
  </si>
  <si>
    <t>后中烫唛(左右居中)-
后中领骨下：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</si>
  <si>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</si>
  <si>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</si>
  <si>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</si>
  <si>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</si>
  <si>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</si>
  <si>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</si>
  <si>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</si>
  <si>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</si>
  <si>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-0.4</t>
  </si>
  <si>
    <t>-0.7</t>
  </si>
  <si>
    <t>-0.3</t>
  </si>
  <si>
    <t>-0.8</t>
  </si>
  <si>
    <t>-0.1</t>
  </si>
  <si>
    <t>-0.6</t>
  </si>
  <si>
    <t>-1</t>
  </si>
  <si>
    <t>+0.6</t>
  </si>
  <si>
    <t>+0.3</t>
  </si>
  <si>
    <t>+0.1</t>
  </si>
  <si>
    <t>+0.4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</si>
  <si>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</si>
  <si>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</si>
  <si>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</si>
  <si>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</si>
  <si>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</si>
  <si>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</si>
  <si>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</si>
  <si>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</si>
  <si>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</si>
  <si>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</si>
  <si>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</si>
  <si>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</si>
  <si>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</si>
  <si>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</si>
  <si>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</si>
  <si>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</si>
  <si>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</si>
  <si>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</si>
  <si>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</si>
  <si>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</si>
  <si>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</si>
  <si>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</si>
  <si>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</si>
  <si>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</si>
  <si>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</si>
  <si>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</si>
  <si>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</si>
  <si>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</si>
  <si>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</si>
  <si>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</si>
  <si>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</si>
  <si>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</si>
  <si>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</si>
  <si>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</si>
  <si>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</si>
  <si>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</si>
  <si>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</si>
  <si>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</si>
  <si>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</si>
  <si>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</si>
  <si>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</si>
  <si>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</si>
  <si>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</si>
  <si>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</si>
  <si>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</si>
  <si>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</si>
  <si>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</si>
  <si>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</si>
  <si>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190/108B</t>
  </si>
  <si>
    <t>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</si>
  <si>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</si>
  <si>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</si>
  <si>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</si>
  <si>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</si>
  <si>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</si>
  <si>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</si>
  <si>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</si>
  <si>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</si>
  <si>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</si>
  <si>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</si>
  <si>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</si>
  <si>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</si>
  <si>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</si>
  <si>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</si>
  <si>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</si>
  <si>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</si>
  <si>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</si>
  <si>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</si>
  <si>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B25082911</t>
  </si>
  <si>
    <t>1265475M</t>
  </si>
  <si>
    <t>G93X/蓝岩黑</t>
  </si>
  <si>
    <t>超盈</t>
  </si>
  <si>
    <t>B25078939</t>
  </si>
  <si>
    <t>B25078939S</t>
  </si>
  <si>
    <t>制表时间：2025/10/9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</si>
  <si>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</si>
  <si>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</si>
  <si>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</si>
  <si>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B25078940</t>
  </si>
  <si>
    <t>CJ7X/云层蓝</t>
  </si>
  <si>
    <t>B25078941</t>
  </si>
  <si>
    <t>制表时间：2025/9/28</t>
  </si>
  <si>
    <t>B25078950</t>
  </si>
  <si>
    <t>G88X/山影灰</t>
  </si>
  <si>
    <t>制表时间：2025/9/24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</si>
  <si>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</si>
  <si>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</si>
  <si>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</si>
  <si>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</si>
  <si>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</si>
  <si>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</si>
  <si>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</si>
  <si>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</si>
  <si>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</si>
  <si>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制表时间：11/6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</si>
  <si>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</si>
  <si>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</si>
  <si>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</si>
  <si>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</si>
  <si>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</si>
  <si>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</si>
  <si>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</si>
  <si>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</si>
  <si>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</si>
  <si>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</si>
  <si>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</si>
  <si>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</si>
  <si>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</si>
  <si>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</si>
  <si>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</si>
  <si>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</si>
  <si>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</si>
  <si>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</si>
  <si>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</si>
  <si>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</si>
  <si>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</si>
  <si>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</si>
  <si>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</si>
  <si>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</si>
  <si>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</si>
  <si>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</si>
  <si>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</si>
  <si>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</si>
  <si>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</si>
  <si>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</si>
  <si>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</si>
  <si>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</si>
  <si>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</si>
  <si>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</si>
  <si>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</si>
  <si>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</si>
  <si>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</si>
  <si>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</si>
  <si>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</si>
  <si>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蓝岩黑</t>
  </si>
  <si>
    <t>筒/领/扣眼</t>
  </si>
  <si>
    <t>贴合胶</t>
  </si>
  <si>
    <t>合格</t>
  </si>
  <si>
    <t>云层蓝</t>
  </si>
  <si>
    <t>山影灰</t>
  </si>
  <si>
    <t>前胸</t>
  </si>
  <si>
    <t>高周波</t>
  </si>
  <si>
    <t>门筒</t>
  </si>
  <si>
    <t>烫画</t>
  </si>
  <si>
    <t>制表时间：12/5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</si>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</sst>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6" borderId="8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2" applyNumberFormat="0" applyFill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4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8" borderId="84" applyNumberFormat="0" applyAlignment="0" applyProtection="0">
      <alignment vertical="center"/>
    </xf>
    <xf numFmtId="0" fontId="40" fillId="9" borderId="86" applyNumberFormat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2" fillId="0" borderId="88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3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4"/>
    <xf numFmtId="0" fontId="2" fillId="0" borderId="1" xfId="54" applyFont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horizontal="center" vertical="center"/>
    </xf>
    <xf numFmtId="0" fontId="3" fillId="2" borderId="4" xfId="54" applyFont="1" applyFill="1" applyBorder="1" applyAlignment="1">
      <alignment horizontal="center" vertical="center"/>
    </xf>
    <xf numFmtId="0" fontId="9" fillId="0" borderId="2" xfId="54" applyBorder="1"/>
    <xf numFmtId="0" fontId="9" fillId="0" borderId="2" xfId="54" applyBorder="1" applyAlignment="1">
      <alignment horizontal="center"/>
    </xf>
    <xf numFmtId="0" fontId="9" fillId="0" borderId="2" xfId="54" applyBorder="1" applyAlignment="1">
      <alignment horizontal="center" wrapText="1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Alignment="1">
      <alignment horizontal="center"/>
    </xf>
    <xf numFmtId="0" fontId="10" fillId="3" borderId="0" xfId="51" applyFont="1" applyFill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1" fillId="3" borderId="10" xfId="49" applyFont="1" applyFill="1" applyBorder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49" applyFont="1" applyFill="1" applyBorder="1" applyAlignment="1">
      <alignment horizontal="left" vertical="center"/>
    </xf>
    <xf numFmtId="0" fontId="11" fillId="3" borderId="11" xfId="49" applyFont="1" applyFill="1" applyBorder="1" applyAlignment="1">
      <alignment horizontal="center" vertical="center"/>
    </xf>
    <xf numFmtId="0" fontId="11" fillId="3" borderId="12" xfId="49" applyFont="1" applyFill="1" applyBorder="1" applyAlignment="1">
      <alignment horizontal="center" vertical="center"/>
    </xf>
    <xf numFmtId="0" fontId="11" fillId="3" borderId="13" xfId="49" applyFont="1" applyFill="1" applyBorder="1" applyAlignment="1">
      <alignment horizontal="center" vertical="center"/>
    </xf>
    <xf numFmtId="0" fontId="11" fillId="3" borderId="14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15" xfId="5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0" fillId="3" borderId="5" xfId="51" applyFont="1" applyFill="1" applyBorder="1" applyAlignment="1">
      <alignment horizontal="center" vertical="center"/>
    </xf>
    <xf numFmtId="0" fontId="10" fillId="3" borderId="6" xfId="51" applyFont="1" applyFill="1" applyBorder="1" applyAlignment="1">
      <alignment horizontal="center" vertical="center"/>
    </xf>
    <xf numFmtId="0" fontId="10" fillId="3" borderId="7" xfId="51" applyFont="1" applyFill="1" applyBorder="1" applyAlignment="1">
      <alignment horizontal="center" vertical="center"/>
    </xf>
    <xf numFmtId="0" fontId="10" fillId="3" borderId="16" xfId="51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1" fillId="3" borderId="6" xfId="52" applyFont="1" applyFill="1" applyBorder="1" applyAlignment="1">
      <alignment horizontal="center" vertical="center"/>
    </xf>
    <xf numFmtId="0" fontId="11" fillId="3" borderId="7" xfId="52" applyFon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6" fontId="15" fillId="0" borderId="2" xfId="50" applyNumberFormat="1" applyFont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49" fontId="11" fillId="3" borderId="19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 vertical="center"/>
    </xf>
    <xf numFmtId="0" fontId="10" fillId="3" borderId="20" xfId="51" applyFont="1" applyFill="1" applyBorder="1"/>
    <xf numFmtId="49" fontId="10" fillId="3" borderId="21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right" vertical="center"/>
    </xf>
    <xf numFmtId="49" fontId="10" fillId="3" borderId="22" xfId="52" applyNumberFormat="1" applyFont="1" applyFill="1" applyBorder="1" applyAlignment="1">
      <alignment horizontal="center" vertical="center"/>
    </xf>
    <xf numFmtId="0" fontId="10" fillId="3" borderId="23" xfId="51" applyFont="1" applyFill="1" applyBorder="1"/>
    <xf numFmtId="49" fontId="10" fillId="3" borderId="24" xfId="51" applyNumberFormat="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right"/>
    </xf>
    <xf numFmtId="49" fontId="10" fillId="3" borderId="24" xfId="51" applyNumberFormat="1" applyFont="1" applyFill="1" applyBorder="1" applyAlignment="1">
      <alignment horizontal="right" vertical="center"/>
    </xf>
    <xf numFmtId="49" fontId="10" fillId="3" borderId="25" xfId="51" applyNumberFormat="1" applyFont="1" applyFill="1" applyBorder="1" applyAlignment="1">
      <alignment horizontal="center"/>
    </xf>
    <xf numFmtId="0" fontId="10" fillId="3" borderId="26" xfId="5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8" xfId="51" applyNumberFormat="1" applyFont="1" applyFill="1" applyBorder="1" applyAlignment="1">
      <alignment horizontal="center"/>
    </xf>
    <xf numFmtId="49" fontId="10" fillId="3" borderId="29" xfId="51" applyNumberFormat="1" applyFont="1" applyFill="1" applyBorder="1" applyAlignment="1">
      <alignment horizontal="center"/>
    </xf>
    <xf numFmtId="49" fontId="10" fillId="3" borderId="29" xfId="52" applyNumberFormat="1" applyFont="1" applyFill="1" applyBorder="1" applyAlignment="1">
      <alignment horizontal="center" vertical="center"/>
    </xf>
    <xf numFmtId="49" fontId="10" fillId="3" borderId="30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14" fontId="11" fillId="3" borderId="0" xfId="51" applyNumberFormat="1" applyFont="1" applyFill="1"/>
    <xf numFmtId="14" fontId="11" fillId="3" borderId="0" xfId="51" applyNumberFormat="1" applyFont="1" applyFill="1" applyAlignment="1">
      <alignment horizontal="center"/>
    </xf>
    <xf numFmtId="0" fontId="16" fillId="0" borderId="0" xfId="49" applyAlignment="1">
      <alignment horizontal="left" vertical="center"/>
    </xf>
    <xf numFmtId="0" fontId="17" fillId="0" borderId="31" xfId="49" applyFont="1" applyBorder="1" applyAlignment="1">
      <alignment horizontal="center" vertical="top"/>
    </xf>
    <xf numFmtId="0" fontId="18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3" xfId="49" applyFont="1" applyBorder="1">
      <alignment vertical="center"/>
    </xf>
    <xf numFmtId="0" fontId="18" fillId="0" borderId="33" xfId="49" applyFont="1" applyBorder="1">
      <alignment vertical="center"/>
    </xf>
    <xf numFmtId="0" fontId="20" fillId="0" borderId="3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center" vertical="center"/>
    </xf>
    <xf numFmtId="0" fontId="18" fillId="0" borderId="35" xfId="49" applyFont="1" applyBorder="1">
      <alignment vertical="center"/>
    </xf>
    <xf numFmtId="0" fontId="19" fillId="0" borderId="21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58" fontId="20" fillId="0" borderId="21" xfId="49" applyNumberFormat="1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9" fillId="0" borderId="21" xfId="49" applyFont="1" applyBorder="1" applyAlignment="1">
      <alignment horizontal="right" vertical="center"/>
    </xf>
    <xf numFmtId="0" fontId="18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8" fillId="0" borderId="37" xfId="49" applyFont="1" applyBorder="1">
      <alignment vertical="center"/>
    </xf>
    <xf numFmtId="0" fontId="19" fillId="0" borderId="38" xfId="49" applyFont="1" applyBorder="1" applyAlignment="1">
      <alignment horizontal="right" vertical="center"/>
    </xf>
    <xf numFmtId="0" fontId="18" fillId="0" borderId="38" xfId="49" applyFont="1" applyBorder="1">
      <alignment vertical="center"/>
    </xf>
    <xf numFmtId="0" fontId="20" fillId="0" borderId="38" xfId="49" applyFont="1" applyBorder="1">
      <alignment vertical="center"/>
    </xf>
    <xf numFmtId="0" fontId="20" fillId="0" borderId="3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32" xfId="49" applyFont="1" applyBorder="1">
      <alignment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46" xfId="49" applyFont="1" applyBorder="1" applyAlignment="1">
      <alignment horizontal="left" vertical="center"/>
    </xf>
    <xf numFmtId="0" fontId="13" fillId="0" borderId="44" xfId="49" applyFont="1" applyBorder="1" applyAlignment="1">
      <alignment horizontal="left" vertical="center"/>
    </xf>
    <xf numFmtId="0" fontId="13" fillId="0" borderId="45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 wrapText="1"/>
    </xf>
    <xf numFmtId="0" fontId="20" fillId="0" borderId="21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 wrapText="1"/>
    </xf>
    <xf numFmtId="0" fontId="18" fillId="0" borderId="37" xfId="49" applyFont="1" applyBorder="1" applyAlignment="1">
      <alignment horizontal="left" vertical="center"/>
    </xf>
    <xf numFmtId="0" fontId="16" fillId="0" borderId="38" xfId="49" applyBorder="1" applyAlignment="1">
      <alignment horizontal="center" vertical="center"/>
    </xf>
    <xf numFmtId="0" fontId="16" fillId="0" borderId="39" xfId="49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6" fillId="0" borderId="46" xfId="49" applyBorder="1" applyAlignment="1">
      <alignment horizontal="left" vertical="center"/>
    </xf>
    <xf numFmtId="0" fontId="16" fillId="0" borderId="44" xfId="49" applyBorder="1" applyAlignment="1">
      <alignment horizontal="left" vertical="center"/>
    </xf>
    <xf numFmtId="0" fontId="16" fillId="0" borderId="45" xfId="49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58" fontId="20" fillId="0" borderId="38" xfId="49" applyNumberFormat="1" applyFont="1" applyBorder="1">
      <alignment vertical="center"/>
    </xf>
    <xf numFmtId="0" fontId="18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1" fillId="3" borderId="53" xfId="49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0" fontId="11" fillId="3" borderId="7" xfId="51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176" fontId="21" fillId="3" borderId="2" xfId="0" applyNumberFormat="1" applyFont="1" applyFill="1" applyBorder="1" applyAlignment="1">
      <alignment horizontal="center" vertical="center"/>
    </xf>
    <xf numFmtId="0" fontId="22" fillId="0" borderId="2" xfId="50" applyFont="1" applyBorder="1" applyAlignment="1">
      <alignment horizontal="center" vertical="center"/>
    </xf>
    <xf numFmtId="14" fontId="11" fillId="3" borderId="0" xfId="51" applyNumberFormat="1" applyFont="1" applyFill="1" applyAlignment="1">
      <alignment horizontal="center" vertical="center"/>
    </xf>
    <xf numFmtId="14" fontId="11" fillId="3" borderId="0" xfId="51" applyNumberFormat="1" applyFont="1" applyFill="1" applyAlignment="1"/>
    <xf numFmtId="0" fontId="10" fillId="3" borderId="2" xfId="5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49" fontId="11" fillId="3" borderId="29" xfId="51" applyNumberFormat="1" applyFont="1" applyFill="1" applyBorder="1" applyAlignment="1">
      <alignment horizontal="center"/>
    </xf>
    <xf numFmtId="0" fontId="23" fillId="0" borderId="31" xfId="49" applyFont="1" applyBorder="1" applyAlignment="1">
      <alignment horizontal="center" vertical="top"/>
    </xf>
    <xf numFmtId="0" fontId="21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3" fillId="0" borderId="55" xfId="49" applyFont="1" applyBorder="1" applyAlignment="1">
      <alignment horizontal="left" vertical="center"/>
    </xf>
    <xf numFmtId="0" fontId="16" fillId="0" borderId="55" xfId="49" applyFont="1" applyBorder="1" applyAlignment="1">
      <alignment horizontal="center" vertical="center"/>
    </xf>
    <xf numFmtId="0" fontId="16" fillId="0" borderId="55" xfId="49" applyBorder="1" applyAlignment="1">
      <alignment horizontal="center" vertical="center"/>
    </xf>
    <xf numFmtId="0" fontId="16" fillId="0" borderId="56" xfId="49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3" fillId="0" borderId="35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14" fontId="19" fillId="0" borderId="21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13" fillId="0" borderId="35" xfId="49" applyFont="1" applyBorder="1">
      <alignment vertical="center"/>
    </xf>
    <xf numFmtId="0" fontId="19" fillId="0" borderId="21" xfId="49" applyFont="1" applyBorder="1">
      <alignment vertical="center"/>
    </xf>
    <xf numFmtId="0" fontId="19" fillId="0" borderId="36" xfId="49" applyFont="1" applyBorder="1">
      <alignment vertical="center"/>
    </xf>
    <xf numFmtId="0" fontId="13" fillId="0" borderId="21" xfId="49" applyFont="1" applyBorder="1">
      <alignment vertical="center"/>
    </xf>
    <xf numFmtId="0" fontId="19" fillId="0" borderId="43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21" xfId="49" applyBorder="1">
      <alignment vertical="center"/>
    </xf>
    <xf numFmtId="0" fontId="13" fillId="0" borderId="37" xfId="49" applyFont="1" applyBorder="1">
      <alignment vertical="center"/>
    </xf>
    <xf numFmtId="0" fontId="19" fillId="0" borderId="38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3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14" fontId="19" fillId="0" borderId="38" xfId="49" applyNumberFormat="1" applyFont="1" applyBorder="1" applyAlignment="1">
      <alignment horizontal="center" vertical="center"/>
    </xf>
    <xf numFmtId="14" fontId="19" fillId="0" borderId="39" xfId="49" applyNumberFormat="1" applyFont="1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13" fillId="0" borderId="62" xfId="49" applyFont="1" applyBorder="1">
      <alignment vertical="center"/>
    </xf>
    <xf numFmtId="0" fontId="16" fillId="0" borderId="63" xfId="49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6" fillId="0" borderId="63" xfId="49" applyBorder="1">
      <alignment vertical="center"/>
    </xf>
    <xf numFmtId="0" fontId="13" fillId="0" borderId="63" xfId="49" applyFont="1" applyBorder="1">
      <alignment vertical="center"/>
    </xf>
    <xf numFmtId="0" fontId="19" fillId="0" borderId="64" xfId="49" applyFont="1" applyBorder="1" applyAlignment="1">
      <alignment horizontal="left" vertical="center"/>
    </xf>
    <xf numFmtId="0" fontId="16" fillId="0" borderId="21" xfId="49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13" fillId="0" borderId="62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3" fillId="0" borderId="63" xfId="49" applyFont="1" applyBorder="1" applyAlignment="1">
      <alignment horizontal="center" vertical="center"/>
    </xf>
    <xf numFmtId="0" fontId="16" fillId="0" borderId="63" xfId="49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6" fillId="0" borderId="21" xfId="49" applyBorder="1" applyAlignment="1">
      <alignment horizontal="center" vertical="center"/>
    </xf>
    <xf numFmtId="0" fontId="13" fillId="0" borderId="0" xfId="49" applyFont="1">
      <alignment vertical="center"/>
    </xf>
    <xf numFmtId="0" fontId="13" fillId="0" borderId="49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 wrapText="1"/>
    </xf>
    <xf numFmtId="0" fontId="13" fillId="0" borderId="62" xfId="49" applyFont="1" applyBorder="1" applyAlignment="1">
      <alignment horizontal="left" vertical="center"/>
    </xf>
    <xf numFmtId="0" fontId="13" fillId="0" borderId="63" xfId="49" applyFont="1" applyBorder="1" applyAlignment="1">
      <alignment horizontal="left" vertical="center"/>
    </xf>
    <xf numFmtId="0" fontId="13" fillId="0" borderId="64" xfId="49" applyFont="1" applyBorder="1" applyAlignment="1">
      <alignment horizontal="left" vertical="center"/>
    </xf>
    <xf numFmtId="0" fontId="24" fillId="0" borderId="65" xfId="49" applyFont="1" applyBorder="1" applyAlignment="1">
      <alignment horizontal="left" vertical="center" wrapText="1"/>
    </xf>
    <xf numFmtId="0" fontId="19" fillId="0" borderId="35" xfId="49" applyFont="1" applyBorder="1" applyAlignment="1">
      <alignment horizontal="left" vertical="center"/>
    </xf>
    <xf numFmtId="9" fontId="19" fillId="0" borderId="21" xfId="49" applyNumberFormat="1" applyFont="1" applyBorder="1" applyAlignment="1">
      <alignment horizontal="center" vertical="center"/>
    </xf>
    <xf numFmtId="0" fontId="25" fillId="0" borderId="36" xfId="49" applyFont="1" applyBorder="1" applyAlignment="1">
      <alignment horizontal="left" vertical="center" wrapText="1"/>
    </xf>
    <xf numFmtId="0" fontId="25" fillId="0" borderId="36" xfId="49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9" fillId="0" borderId="48" xfId="49" applyNumberFormat="1" applyFont="1" applyBorder="1" applyAlignment="1">
      <alignment horizontal="left" vertical="center"/>
    </xf>
    <xf numFmtId="9" fontId="19" fillId="0" borderId="41" xfId="49" applyNumberFormat="1" applyFont="1" applyBorder="1" applyAlignment="1">
      <alignment horizontal="left" vertical="center"/>
    </xf>
    <xf numFmtId="9" fontId="19" fillId="0" borderId="42" xfId="49" applyNumberFormat="1" applyFont="1" applyBorder="1" applyAlignment="1">
      <alignment horizontal="left" vertical="center"/>
    </xf>
    <xf numFmtId="9" fontId="19" fillId="0" borderId="49" xfId="49" applyNumberFormat="1" applyFont="1" applyBorder="1" applyAlignment="1">
      <alignment horizontal="left" vertical="center"/>
    </xf>
    <xf numFmtId="9" fontId="19" fillId="0" borderId="50" xfId="49" applyNumberFormat="1" applyFont="1" applyBorder="1" applyAlignment="1">
      <alignment horizontal="left" vertical="center"/>
    </xf>
    <xf numFmtId="9" fontId="19" fillId="0" borderId="51" xfId="49" applyNumberFormat="1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18" fillId="0" borderId="64" xfId="49" applyFont="1" applyBorder="1" applyAlignment="1">
      <alignment horizontal="left" vertical="center"/>
    </xf>
    <xf numFmtId="0" fontId="18" fillId="0" borderId="66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9" fillId="0" borderId="67" xfId="49" applyFont="1" applyBorder="1" applyAlignment="1">
      <alignment horizontal="left" vertical="center"/>
    </xf>
    <xf numFmtId="0" fontId="19" fillId="0" borderId="68" xfId="49" applyFont="1" applyBorder="1" applyAlignment="1">
      <alignment horizontal="left" vertical="center"/>
    </xf>
    <xf numFmtId="0" fontId="19" fillId="0" borderId="69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1" fillId="0" borderId="54" xfId="49" applyFont="1" applyBorder="1">
      <alignment vertical="center"/>
    </xf>
    <xf numFmtId="0" fontId="26" fillId="0" borderId="60" xfId="49" applyFont="1" applyBorder="1" applyAlignment="1">
      <alignment horizontal="center" vertical="center"/>
    </xf>
    <xf numFmtId="0" fontId="21" fillId="0" borderId="55" xfId="49" applyFont="1" applyBorder="1">
      <alignment vertical="center"/>
    </xf>
    <xf numFmtId="0" fontId="19" fillId="0" borderId="70" xfId="49" applyFont="1" applyBorder="1">
      <alignment vertical="center"/>
    </xf>
    <xf numFmtId="0" fontId="21" fillId="0" borderId="70" xfId="49" applyFont="1" applyBorder="1">
      <alignment vertical="center"/>
    </xf>
    <xf numFmtId="58" fontId="16" fillId="0" borderId="55" xfId="49" applyNumberFormat="1" applyBorder="1">
      <alignment vertical="center"/>
    </xf>
    <xf numFmtId="0" fontId="21" fillId="0" borderId="47" xfId="49" applyFont="1" applyBorder="1" applyAlignment="1">
      <alignment horizontal="center" vertical="center"/>
    </xf>
    <xf numFmtId="0" fontId="21" fillId="0" borderId="71" xfId="49" applyFont="1" applyBorder="1" applyAlignment="1">
      <alignment horizontal="center" vertical="center"/>
    </xf>
    <xf numFmtId="0" fontId="19" fillId="0" borderId="70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7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6" fillId="0" borderId="70" xfId="49" applyBorder="1">
      <alignment vertical="center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7" xfId="0" applyFont="1" applyBorder="1"/>
    <xf numFmtId="0" fontId="0" fillId="0" borderId="75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15842</xdr:colOff>
      <xdr:row>59</xdr:row>
      <xdr:rowOff>102571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8105"/>
        <a:stretch>
          <a:fillRect/>
        </a:stretch>
      </xdr:blipFill>
      <xdr:spPr>
        <a:xfrm>
          <a:off x="0" y="257175"/>
          <a:ext cx="8721090" cy="115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063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9835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3635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1090083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0635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063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295275</xdr:rowOff>
    </xdr:from>
    <xdr:to>
      <xdr:col>11</xdr:col>
      <xdr:colOff>14900</xdr:colOff>
      <xdr:row>58</xdr:row>
      <xdr:rowOff>73940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4974"/>
        <a:stretch>
          <a:fillRect/>
        </a:stretch>
      </xdr:blipFill>
      <xdr:spPr>
        <a:xfrm>
          <a:off x="0" y="295275"/>
          <a:ext cx="8263255" cy="1168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6800" y="481584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6000" y="2967990"/>
          <a:ext cx="44164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9800" y="2967990"/>
          <a:ext cx="4492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6800" y="481584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6800" y="481584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9" t="s">
        <v>0</v>
      </c>
      <c r="C2" s="310"/>
      <c r="D2" s="310"/>
      <c r="E2" s="310"/>
      <c r="F2" s="310"/>
      <c r="G2" s="310"/>
      <c r="H2" s="310"/>
      <c r="I2" s="311"/>
    </row>
    <row r="3" ht="27.95" customHeight="1" spans="2:9">
      <c r="B3" s="312"/>
      <c r="C3" s="313"/>
      <c r="D3" s="314" t="s">
        <v>1</v>
      </c>
      <c r="E3" s="315"/>
      <c r="F3" s="316" t="s">
        <v>2</v>
      </c>
      <c r="G3" s="317"/>
      <c r="H3" s="314" t="s">
        <v>3</v>
      </c>
      <c r="I3" s="318"/>
    </row>
    <row r="4" ht="27.95" customHeight="1" spans="2:9">
      <c r="B4" s="312" t="s">
        <v>4</v>
      </c>
      <c r="C4" s="313" t="s">
        <v>5</v>
      </c>
      <c r="D4" s="313" t="s">
        <v>6</v>
      </c>
      <c r="E4" s="313" t="s">
        <v>7</v>
      </c>
      <c r="F4" s="319" t="s">
        <v>6</v>
      </c>
      <c r="G4" s="319" t="s">
        <v>7</v>
      </c>
      <c r="H4" s="313" t="s">
        <v>6</v>
      </c>
      <c r="I4" s="320" t="s">
        <v>7</v>
      </c>
    </row>
    <row r="5" ht="27.95" customHeight="1" spans="2:9">
      <c r="B5" s="321" t="s">
        <v>8</v>
      </c>
      <c r="C5" s="11">
        <v>13</v>
      </c>
      <c r="D5" s="11">
        <v>0</v>
      </c>
      <c r="E5" s="11">
        <v>1</v>
      </c>
      <c r="F5" s="322">
        <v>0</v>
      </c>
      <c r="G5" s="322">
        <v>1</v>
      </c>
      <c r="H5" s="11">
        <v>1</v>
      </c>
      <c r="I5" s="323">
        <v>2</v>
      </c>
    </row>
    <row r="6" ht="27.95" customHeight="1" spans="2:9">
      <c r="B6" s="321" t="s">
        <v>9</v>
      </c>
      <c r="C6" s="11">
        <v>20</v>
      </c>
      <c r="D6" s="11">
        <v>0</v>
      </c>
      <c r="E6" s="11">
        <v>1</v>
      </c>
      <c r="F6" s="322">
        <v>1</v>
      </c>
      <c r="G6" s="322">
        <v>2</v>
      </c>
      <c r="H6" s="11">
        <v>2</v>
      </c>
      <c r="I6" s="323">
        <v>3</v>
      </c>
    </row>
    <row r="7" ht="27.95" customHeight="1" spans="2:9">
      <c r="B7" s="321" t="s">
        <v>10</v>
      </c>
      <c r="C7" s="11">
        <v>32</v>
      </c>
      <c r="D7" s="11">
        <v>0</v>
      </c>
      <c r="E7" s="11">
        <v>1</v>
      </c>
      <c r="F7" s="322">
        <v>2</v>
      </c>
      <c r="G7" s="322">
        <v>3</v>
      </c>
      <c r="H7" s="11">
        <v>3</v>
      </c>
      <c r="I7" s="323">
        <v>4</v>
      </c>
    </row>
    <row r="8" ht="27.95" customHeight="1" spans="2:9">
      <c r="B8" s="321" t="s">
        <v>11</v>
      </c>
      <c r="C8" s="11">
        <v>50</v>
      </c>
      <c r="D8" s="11">
        <v>1</v>
      </c>
      <c r="E8" s="11">
        <v>2</v>
      </c>
      <c r="F8" s="322">
        <v>3</v>
      </c>
      <c r="G8" s="322">
        <v>4</v>
      </c>
      <c r="H8" s="11">
        <v>5</v>
      </c>
      <c r="I8" s="323">
        <v>6</v>
      </c>
    </row>
    <row r="9" ht="27.95" customHeight="1" spans="2:9">
      <c r="B9" s="321" t="s">
        <v>12</v>
      </c>
      <c r="C9" s="11">
        <v>80</v>
      </c>
      <c r="D9" s="11">
        <v>2</v>
      </c>
      <c r="E9" s="11">
        <v>3</v>
      </c>
      <c r="F9" s="322">
        <v>5</v>
      </c>
      <c r="G9" s="322">
        <v>6</v>
      </c>
      <c r="H9" s="11">
        <v>7</v>
      </c>
      <c r="I9" s="323">
        <v>8</v>
      </c>
    </row>
    <row r="10" ht="27.95" customHeight="1" spans="2:9">
      <c r="B10" s="321" t="s">
        <v>13</v>
      </c>
      <c r="C10" s="11">
        <v>125</v>
      </c>
      <c r="D10" s="11">
        <v>3</v>
      </c>
      <c r="E10" s="11">
        <v>4</v>
      </c>
      <c r="F10" s="322">
        <v>7</v>
      </c>
      <c r="G10" s="322">
        <v>8</v>
      </c>
      <c r="H10" s="11">
        <v>10</v>
      </c>
      <c r="I10" s="323">
        <v>11</v>
      </c>
    </row>
    <row r="11" ht="27.95" customHeight="1" spans="2:9">
      <c r="B11" s="321" t="s">
        <v>14</v>
      </c>
      <c r="C11" s="11">
        <v>200</v>
      </c>
      <c r="D11" s="11">
        <v>5</v>
      </c>
      <c r="E11" s="11">
        <v>6</v>
      </c>
      <c r="F11" s="322">
        <v>10</v>
      </c>
      <c r="G11" s="322">
        <v>11</v>
      </c>
      <c r="H11" s="11">
        <v>14</v>
      </c>
      <c r="I11" s="323">
        <v>15</v>
      </c>
    </row>
    <row r="12" ht="27.95" customHeight="1" spans="2:9">
      <c r="B12" s="324" t="s">
        <v>15</v>
      </c>
      <c r="C12" s="325">
        <v>315</v>
      </c>
      <c r="D12" s="325">
        <v>7</v>
      </c>
      <c r="E12" s="325">
        <v>8</v>
      </c>
      <c r="F12" s="326">
        <v>14</v>
      </c>
      <c r="G12" s="326">
        <v>15</v>
      </c>
      <c r="H12" s="325">
        <v>21</v>
      </c>
      <c r="I12" s="327">
        <v>22</v>
      </c>
    </row>
    <row r="14" spans="2:9">
      <c r="B14" s="328" t="s">
        <v>16</v>
      </c>
      <c r="C14" s="328"/>
      <c r="D14" s="3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I18" sqref="I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212</v>
      </c>
      <c r="B2" s="5" t="s">
        <v>217</v>
      </c>
      <c r="C2" s="5" t="s">
        <v>213</v>
      </c>
      <c r="D2" s="5" t="s">
        <v>214</v>
      </c>
      <c r="E2" s="5" t="s">
        <v>215</v>
      </c>
      <c r="F2" s="5" t="s">
        <v>216</v>
      </c>
      <c r="G2" s="4" t="s">
        <v>247</v>
      </c>
      <c r="H2" s="4"/>
      <c r="I2" s="4" t="s">
        <v>248</v>
      </c>
      <c r="J2" s="4"/>
      <c r="K2" s="6" t="s">
        <v>249</v>
      </c>
      <c r="L2" s="37" t="s">
        <v>250</v>
      </c>
      <c r="M2" s="7" t="s">
        <v>251</v>
      </c>
    </row>
    <row r="3" s="1" customFormat="1" ht="16.5" spans="1:13">
      <c r="A3" s="4"/>
      <c r="B3" s="8"/>
      <c r="C3" s="8"/>
      <c r="D3" s="8"/>
      <c r="E3" s="8"/>
      <c r="F3" s="8"/>
      <c r="G3" s="4" t="s">
        <v>252</v>
      </c>
      <c r="H3" s="4" t="s">
        <v>253</v>
      </c>
      <c r="I3" s="4" t="s">
        <v>252</v>
      </c>
      <c r="J3" s="4" t="s">
        <v>253</v>
      </c>
      <c r="K3" s="9"/>
      <c r="L3" s="38"/>
      <c r="M3" s="10"/>
    </row>
    <row r="4" spans="1:13">
      <c r="A4" s="11">
        <v>1</v>
      </c>
      <c r="B4" s="39" t="s">
        <v>232</v>
      </c>
      <c r="C4" s="39" t="s">
        <v>239</v>
      </c>
      <c r="D4" s="39" t="s">
        <v>230</v>
      </c>
      <c r="E4" s="39" t="s">
        <v>240</v>
      </c>
      <c r="F4" s="39" t="s">
        <v>100</v>
      </c>
      <c r="G4" s="40">
        <v>-2.6</v>
      </c>
      <c r="H4" s="40">
        <v>-2</v>
      </c>
      <c r="I4" s="40">
        <v>-4.2</v>
      </c>
      <c r="J4" s="40">
        <v>-2.6</v>
      </c>
      <c r="K4" s="12"/>
      <c r="L4" s="12"/>
      <c r="M4" s="12" t="s">
        <v>254</v>
      </c>
    </row>
    <row r="5" spans="1:13">
      <c r="A5" s="11">
        <v>2</v>
      </c>
      <c r="B5" s="39" t="s">
        <v>232</v>
      </c>
      <c r="C5" s="39" t="s">
        <v>233</v>
      </c>
      <c r="D5" s="39" t="s">
        <v>230</v>
      </c>
      <c r="E5" s="39" t="s">
        <v>231</v>
      </c>
      <c r="F5" s="39" t="s">
        <v>100</v>
      </c>
      <c r="G5" s="40">
        <v>-3</v>
      </c>
      <c r="H5" s="40">
        <v>-1.6</v>
      </c>
      <c r="I5" s="40">
        <v>-5.5</v>
      </c>
      <c r="J5" s="40">
        <v>-1.7</v>
      </c>
      <c r="K5" s="12"/>
      <c r="L5" s="12"/>
      <c r="M5" s="12" t="s">
        <v>254</v>
      </c>
    </row>
    <row r="6" spans="1:13">
      <c r="A6" s="11">
        <v>3</v>
      </c>
      <c r="B6" s="39" t="s">
        <v>232</v>
      </c>
      <c r="C6" s="39" t="s">
        <v>243</v>
      </c>
      <c r="D6" s="39" t="s">
        <v>230</v>
      </c>
      <c r="E6" s="39" t="s">
        <v>244</v>
      </c>
      <c r="F6" s="39" t="s">
        <v>100</v>
      </c>
      <c r="G6" s="40">
        <v>-2.8</v>
      </c>
      <c r="H6" s="40">
        <v>-1.6</v>
      </c>
      <c r="I6" s="40">
        <v>-4</v>
      </c>
      <c r="J6" s="40">
        <v>-2.2</v>
      </c>
      <c r="K6" s="12"/>
      <c r="L6" s="12"/>
      <c r="M6" s="12" t="s">
        <v>254</v>
      </c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255</v>
      </c>
      <c r="B12" s="14"/>
      <c r="C12" s="14"/>
      <c r="D12" s="14"/>
      <c r="E12" s="15"/>
      <c r="F12" s="16"/>
      <c r="G12" s="20"/>
      <c r="H12" s="13" t="s">
        <v>256</v>
      </c>
      <c r="I12" s="14"/>
      <c r="J12" s="14"/>
      <c r="K12" s="15"/>
      <c r="L12" s="41"/>
      <c r="M12" s="17"/>
    </row>
    <row r="13" ht="112.5" customHeight="1" spans="1:13">
      <c r="A13" s="42" t="s">
        <v>257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258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260</v>
      </c>
      <c r="B2" s="5" t="s">
        <v>217</v>
      </c>
      <c r="C2" s="5" t="s">
        <v>213</v>
      </c>
      <c r="D2" s="5" t="s">
        <v>214</v>
      </c>
      <c r="E2" s="5" t="s">
        <v>215</v>
      </c>
      <c r="F2" s="5" t="s">
        <v>216</v>
      </c>
      <c r="G2" s="26" t="s">
        <v>261</v>
      </c>
      <c r="H2" s="27"/>
      <c r="I2" s="28"/>
      <c r="J2" s="26" t="s">
        <v>262</v>
      </c>
      <c r="K2" s="27"/>
      <c r="L2" s="28"/>
      <c r="M2" s="26" t="s">
        <v>263</v>
      </c>
      <c r="N2" s="27"/>
      <c r="O2" s="28"/>
      <c r="P2" s="26" t="s">
        <v>264</v>
      </c>
      <c r="Q2" s="27"/>
      <c r="R2" s="28"/>
      <c r="S2" s="27" t="s">
        <v>265</v>
      </c>
      <c r="T2" s="27"/>
      <c r="U2" s="28"/>
      <c r="V2" s="22" t="s">
        <v>266</v>
      </c>
      <c r="W2" s="22" t="s">
        <v>227</v>
      </c>
    </row>
    <row r="3" s="1" customFormat="1" ht="16.5" spans="1:23">
      <c r="A3" s="8"/>
      <c r="B3" s="29"/>
      <c r="C3" s="29"/>
      <c r="D3" s="29"/>
      <c r="E3" s="29"/>
      <c r="F3" s="29"/>
      <c r="G3" s="4" t="s">
        <v>267</v>
      </c>
      <c r="H3" s="4" t="s">
        <v>29</v>
      </c>
      <c r="I3" s="4" t="s">
        <v>217</v>
      </c>
      <c r="J3" s="4" t="s">
        <v>267</v>
      </c>
      <c r="K3" s="4" t="s">
        <v>29</v>
      </c>
      <c r="L3" s="4" t="s">
        <v>217</v>
      </c>
      <c r="M3" s="4" t="s">
        <v>267</v>
      </c>
      <c r="N3" s="4" t="s">
        <v>29</v>
      </c>
      <c r="O3" s="4" t="s">
        <v>217</v>
      </c>
      <c r="P3" s="4" t="s">
        <v>267</v>
      </c>
      <c r="Q3" s="4" t="s">
        <v>29</v>
      </c>
      <c r="R3" s="4" t="s">
        <v>217</v>
      </c>
      <c r="S3" s="4" t="s">
        <v>267</v>
      </c>
      <c r="T3" s="4" t="s">
        <v>29</v>
      </c>
      <c r="U3" s="4" t="s">
        <v>217</v>
      </c>
      <c r="V3" s="30"/>
      <c r="W3" s="30"/>
    </row>
    <row r="4" spans="1:23">
      <c r="A4" s="31" t="s">
        <v>268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269</v>
      </c>
      <c r="H5" s="27"/>
      <c r="I5" s="28"/>
      <c r="J5" s="26" t="s">
        <v>270</v>
      </c>
      <c r="K5" s="27"/>
      <c r="L5" s="28"/>
      <c r="M5" s="26" t="s">
        <v>271</v>
      </c>
      <c r="N5" s="27"/>
      <c r="O5" s="28"/>
      <c r="P5" s="26" t="s">
        <v>272</v>
      </c>
      <c r="Q5" s="27"/>
      <c r="R5" s="28"/>
      <c r="S5" s="27" t="s">
        <v>273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267</v>
      </c>
      <c r="H6" s="4" t="s">
        <v>29</v>
      </c>
      <c r="I6" s="4" t="s">
        <v>217</v>
      </c>
      <c r="J6" s="4" t="s">
        <v>267</v>
      </c>
      <c r="K6" s="4" t="s">
        <v>29</v>
      </c>
      <c r="L6" s="4" t="s">
        <v>217</v>
      </c>
      <c r="M6" s="4" t="s">
        <v>267</v>
      </c>
      <c r="N6" s="4" t="s">
        <v>29</v>
      </c>
      <c r="O6" s="4" t="s">
        <v>217</v>
      </c>
      <c r="P6" s="4" t="s">
        <v>267</v>
      </c>
      <c r="Q6" s="4" t="s">
        <v>29</v>
      </c>
      <c r="R6" s="4" t="s">
        <v>217</v>
      </c>
      <c r="S6" s="4" t="s">
        <v>267</v>
      </c>
      <c r="T6" s="4" t="s">
        <v>29</v>
      </c>
      <c r="U6" s="4" t="s">
        <v>217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274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275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276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277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278</v>
      </c>
      <c r="B17" s="14"/>
      <c r="C17" s="14"/>
      <c r="D17" s="14"/>
      <c r="E17" s="15"/>
      <c r="F17" s="16"/>
      <c r="G17" s="20"/>
      <c r="H17" s="25"/>
      <c r="I17" s="25"/>
      <c r="J17" s="13" t="s">
        <v>279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280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258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282</v>
      </c>
      <c r="B2" s="22" t="s">
        <v>213</v>
      </c>
      <c r="C2" s="22" t="s">
        <v>214</v>
      </c>
      <c r="D2" s="22" t="s">
        <v>215</v>
      </c>
      <c r="E2" s="22" t="s">
        <v>216</v>
      </c>
      <c r="F2" s="22" t="s">
        <v>217</v>
      </c>
      <c r="G2" s="21" t="s">
        <v>283</v>
      </c>
      <c r="H2" s="21" t="s">
        <v>284</v>
      </c>
      <c r="I2" s="21" t="s">
        <v>285</v>
      </c>
      <c r="J2" s="21" t="s">
        <v>284</v>
      </c>
      <c r="K2" s="21" t="s">
        <v>286</v>
      </c>
      <c r="L2" s="21" t="s">
        <v>284</v>
      </c>
      <c r="M2" s="22" t="s">
        <v>266</v>
      </c>
      <c r="N2" s="22" t="s">
        <v>227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282</v>
      </c>
      <c r="B4" s="24" t="s">
        <v>287</v>
      </c>
      <c r="C4" s="24" t="s">
        <v>267</v>
      </c>
      <c r="D4" s="24" t="s">
        <v>215</v>
      </c>
      <c r="E4" s="22" t="s">
        <v>216</v>
      </c>
      <c r="F4" s="22" t="s">
        <v>217</v>
      </c>
      <c r="G4" s="21" t="s">
        <v>283</v>
      </c>
      <c r="H4" s="21" t="s">
        <v>284</v>
      </c>
      <c r="I4" s="21" t="s">
        <v>285</v>
      </c>
      <c r="J4" s="21" t="s">
        <v>284</v>
      </c>
      <c r="K4" s="21" t="s">
        <v>286</v>
      </c>
      <c r="L4" s="21" t="s">
        <v>284</v>
      </c>
      <c r="M4" s="22" t="s">
        <v>266</v>
      </c>
      <c r="N4" s="22" t="s">
        <v>227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278</v>
      </c>
      <c r="B11" s="14"/>
      <c r="C11" s="14"/>
      <c r="D11" s="15"/>
      <c r="E11" s="16"/>
      <c r="F11" s="25"/>
      <c r="G11" s="20"/>
      <c r="H11" s="25"/>
      <c r="I11" s="13" t="s">
        <v>279</v>
      </c>
      <c r="J11" s="14"/>
      <c r="K11" s="14"/>
      <c r="L11" s="14"/>
      <c r="M11" s="14"/>
      <c r="N11" s="17"/>
    </row>
    <row r="12" ht="68.25" customHeight="1" spans="1:14">
      <c r="A12" s="18" t="s">
        <v>288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258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J29" sqref="J29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260</v>
      </c>
      <c r="B2" s="5" t="s">
        <v>217</v>
      </c>
      <c r="C2" s="5" t="s">
        <v>213</v>
      </c>
      <c r="D2" s="5" t="s">
        <v>214</v>
      </c>
      <c r="E2" s="5" t="s">
        <v>215</v>
      </c>
      <c r="F2" s="5" t="s">
        <v>216</v>
      </c>
      <c r="G2" s="4" t="s">
        <v>290</v>
      </c>
      <c r="H2" s="4" t="s">
        <v>291</v>
      </c>
      <c r="I2" s="4" t="s">
        <v>292</v>
      </c>
      <c r="J2" s="4" t="s">
        <v>293</v>
      </c>
      <c r="K2" s="5" t="s">
        <v>266</v>
      </c>
      <c r="L2" s="5" t="s">
        <v>227</v>
      </c>
    </row>
    <row r="3" spans="1:12">
      <c r="A3" s="11" t="s">
        <v>294</v>
      </c>
      <c r="B3" s="11" t="s">
        <v>232</v>
      </c>
      <c r="C3" s="12" t="s">
        <v>233</v>
      </c>
      <c r="D3" s="12" t="s">
        <v>230</v>
      </c>
      <c r="E3" s="12" t="s">
        <v>295</v>
      </c>
      <c r="F3" s="12" t="s">
        <v>100</v>
      </c>
      <c r="G3" s="12" t="s">
        <v>296</v>
      </c>
      <c r="H3" s="12" t="s">
        <v>297</v>
      </c>
      <c r="I3" s="12"/>
      <c r="J3" s="12"/>
      <c r="K3" s="12" t="s">
        <v>298</v>
      </c>
      <c r="L3" s="12" t="s">
        <v>254</v>
      </c>
    </row>
    <row r="4" spans="1:12">
      <c r="A4" s="11" t="s">
        <v>294</v>
      </c>
      <c r="B4" s="11" t="s">
        <v>232</v>
      </c>
      <c r="C4" s="12" t="s">
        <v>239</v>
      </c>
      <c r="D4" s="12" t="s">
        <v>230</v>
      </c>
      <c r="E4" s="12" t="s">
        <v>299</v>
      </c>
      <c r="F4" s="12" t="s">
        <v>100</v>
      </c>
      <c r="G4" s="12" t="s">
        <v>296</v>
      </c>
      <c r="H4" s="12" t="s">
        <v>297</v>
      </c>
      <c r="I4" s="12"/>
      <c r="J4" s="12"/>
      <c r="K4" s="12" t="s">
        <v>298</v>
      </c>
      <c r="L4" s="12" t="s">
        <v>254</v>
      </c>
    </row>
    <row r="5" spans="1:12">
      <c r="A5" s="11" t="s">
        <v>294</v>
      </c>
      <c r="B5" s="11" t="s">
        <v>232</v>
      </c>
      <c r="C5" s="12" t="s">
        <v>243</v>
      </c>
      <c r="D5" s="12" t="s">
        <v>230</v>
      </c>
      <c r="E5" s="12" t="s">
        <v>300</v>
      </c>
      <c r="F5" s="12" t="s">
        <v>100</v>
      </c>
      <c r="G5" s="12" t="s">
        <v>296</v>
      </c>
      <c r="H5" s="12" t="s">
        <v>297</v>
      </c>
      <c r="I5" s="12"/>
      <c r="J5" s="12"/>
      <c r="K5" s="12" t="s">
        <v>298</v>
      </c>
      <c r="L5" s="12" t="s">
        <v>254</v>
      </c>
    </row>
    <row r="6" spans="1:12">
      <c r="A6" s="11" t="s">
        <v>294</v>
      </c>
      <c r="B6" s="11" t="s">
        <v>232</v>
      </c>
      <c r="C6" s="12" t="s">
        <v>233</v>
      </c>
      <c r="D6" s="12" t="s">
        <v>230</v>
      </c>
      <c r="E6" s="12" t="s">
        <v>295</v>
      </c>
      <c r="F6" s="12" t="s">
        <v>100</v>
      </c>
      <c r="G6" s="12" t="s">
        <v>301</v>
      </c>
      <c r="H6" s="12" t="s">
        <v>302</v>
      </c>
      <c r="I6" s="12"/>
      <c r="J6" s="12"/>
      <c r="K6" s="12" t="s">
        <v>298</v>
      </c>
      <c r="L6" s="12" t="s">
        <v>254</v>
      </c>
    </row>
    <row r="7" spans="1:12">
      <c r="A7" s="11" t="s">
        <v>294</v>
      </c>
      <c r="B7" s="11" t="s">
        <v>232</v>
      </c>
      <c r="C7" s="12" t="s">
        <v>239</v>
      </c>
      <c r="D7" s="12" t="s">
        <v>230</v>
      </c>
      <c r="E7" s="12" t="s">
        <v>299</v>
      </c>
      <c r="F7" s="12" t="s">
        <v>100</v>
      </c>
      <c r="G7" s="12" t="s">
        <v>301</v>
      </c>
      <c r="H7" s="12" t="s">
        <v>302</v>
      </c>
      <c r="I7" s="11"/>
      <c r="J7" s="11"/>
      <c r="K7" s="12" t="s">
        <v>298</v>
      </c>
      <c r="L7" s="12" t="s">
        <v>254</v>
      </c>
    </row>
    <row r="8" spans="1:12">
      <c r="A8" s="11" t="s">
        <v>294</v>
      </c>
      <c r="B8" s="11" t="s">
        <v>232</v>
      </c>
      <c r="C8" s="12" t="s">
        <v>243</v>
      </c>
      <c r="D8" s="12" t="s">
        <v>230</v>
      </c>
      <c r="E8" s="12" t="s">
        <v>300</v>
      </c>
      <c r="F8" s="12" t="s">
        <v>100</v>
      </c>
      <c r="G8" s="12" t="s">
        <v>301</v>
      </c>
      <c r="H8" s="12" t="s">
        <v>302</v>
      </c>
      <c r="I8" s="11"/>
      <c r="J8" s="11"/>
      <c r="K8" s="12" t="s">
        <v>298</v>
      </c>
      <c r="L8" s="12" t="s">
        <v>254</v>
      </c>
    </row>
    <row r="9" spans="1:12">
      <c r="A9" s="11" t="s">
        <v>294</v>
      </c>
      <c r="B9" s="11" t="s">
        <v>232</v>
      </c>
      <c r="C9" s="12" t="s">
        <v>233</v>
      </c>
      <c r="D9" s="12" t="s">
        <v>230</v>
      </c>
      <c r="E9" s="12" t="s">
        <v>295</v>
      </c>
      <c r="F9" s="12" t="s">
        <v>100</v>
      </c>
      <c r="G9" s="12" t="s">
        <v>303</v>
      </c>
      <c r="H9" s="12" t="s">
        <v>304</v>
      </c>
      <c r="I9" s="12"/>
      <c r="J9" s="12"/>
      <c r="K9" s="12" t="s">
        <v>298</v>
      </c>
      <c r="L9" s="12" t="s">
        <v>254</v>
      </c>
    </row>
    <row r="10" spans="1:12">
      <c r="A10" s="11" t="s">
        <v>294</v>
      </c>
      <c r="B10" s="11" t="s">
        <v>232</v>
      </c>
      <c r="C10" s="12" t="s">
        <v>239</v>
      </c>
      <c r="D10" s="12" t="s">
        <v>230</v>
      </c>
      <c r="E10" s="12" t="s">
        <v>299</v>
      </c>
      <c r="F10" s="12" t="s">
        <v>100</v>
      </c>
      <c r="G10" s="12" t="s">
        <v>303</v>
      </c>
      <c r="H10" s="12" t="s">
        <v>304</v>
      </c>
      <c r="I10" s="12"/>
      <c r="J10" s="12"/>
      <c r="K10" s="12" t="s">
        <v>298</v>
      </c>
      <c r="L10" s="12" t="s">
        <v>254</v>
      </c>
    </row>
    <row r="11" spans="1:12">
      <c r="A11" s="11" t="s">
        <v>294</v>
      </c>
      <c r="B11" s="11" t="s">
        <v>232</v>
      </c>
      <c r="C11" s="12" t="s">
        <v>243</v>
      </c>
      <c r="D11" s="12" t="s">
        <v>230</v>
      </c>
      <c r="E11" s="12" t="s">
        <v>300</v>
      </c>
      <c r="F11" s="12" t="s">
        <v>100</v>
      </c>
      <c r="G11" s="12" t="s">
        <v>303</v>
      </c>
      <c r="H11" s="12" t="s">
        <v>304</v>
      </c>
      <c r="I11" s="12"/>
      <c r="J11" s="12"/>
      <c r="K11" s="12" t="s">
        <v>298</v>
      </c>
      <c r="L11" s="12" t="s">
        <v>254</v>
      </c>
    </row>
    <row r="12" spans="1:1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>
      <c r="A13" s="11"/>
      <c r="B13" s="11"/>
      <c r="C13" s="11"/>
      <c r="D13" s="12"/>
      <c r="E13" s="11"/>
      <c r="F13" s="12"/>
      <c r="G13" s="11"/>
      <c r="H13" s="11"/>
      <c r="I13" s="11"/>
      <c r="J13" s="11"/>
      <c r="K13" s="12"/>
      <c r="L13" s="12"/>
    </row>
    <row r="14" spans="1:12">
      <c r="A14" s="11"/>
      <c r="B14" s="11"/>
      <c r="C14" s="11"/>
      <c r="D14" s="12"/>
      <c r="E14" s="11"/>
      <c r="F14" s="12"/>
      <c r="G14" s="11"/>
      <c r="H14" s="11"/>
      <c r="I14" s="11"/>
      <c r="J14" s="11"/>
      <c r="K14" s="12"/>
      <c r="L14" s="12"/>
    </row>
    <row r="15" spans="1:12">
      <c r="A15" s="11"/>
      <c r="B15" s="11"/>
      <c r="C15" s="11"/>
      <c r="D15" s="12"/>
      <c r="E15" s="11"/>
      <c r="F15" s="12"/>
      <c r="G15" s="11"/>
      <c r="H15" s="11"/>
      <c r="I15" s="11"/>
      <c r="J15" s="11"/>
      <c r="K15" s="12"/>
      <c r="L15" s="12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</row>
    <row r="17" s="2" customFormat="1" ht="18.75" spans="1:12">
      <c r="A17" s="13" t="s">
        <v>305</v>
      </c>
      <c r="B17" s="14"/>
      <c r="C17" s="14"/>
      <c r="D17" s="14"/>
      <c r="E17" s="15"/>
      <c r="F17" s="16"/>
      <c r="G17" s="20"/>
      <c r="H17" s="13" t="s">
        <v>306</v>
      </c>
      <c r="I17" s="14"/>
      <c r="J17" s="14"/>
      <c r="K17" s="14"/>
      <c r="L17" s="17"/>
    </row>
    <row r="18" ht="79.5" customHeight="1" spans="1:12">
      <c r="A18" s="18" t="s">
        <v>307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t="s">
        <v>258</v>
      </c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212</v>
      </c>
      <c r="B2" s="5" t="s">
        <v>217</v>
      </c>
      <c r="C2" s="5" t="s">
        <v>267</v>
      </c>
      <c r="D2" s="5" t="s">
        <v>215</v>
      </c>
      <c r="E2" s="5" t="s">
        <v>216</v>
      </c>
      <c r="F2" s="4" t="s">
        <v>309</v>
      </c>
      <c r="G2" s="4" t="s">
        <v>248</v>
      </c>
      <c r="H2" s="6" t="s">
        <v>249</v>
      </c>
      <c r="I2" s="7" t="s">
        <v>251</v>
      </c>
    </row>
    <row r="3" s="1" customFormat="1" ht="16.5" spans="1:9">
      <c r="A3" s="4"/>
      <c r="B3" s="8"/>
      <c r="C3" s="8"/>
      <c r="D3" s="8"/>
      <c r="E3" s="8"/>
      <c r="F3" s="4" t="s">
        <v>310</v>
      </c>
      <c r="G3" s="4" t="s">
        <v>252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278</v>
      </c>
      <c r="B12" s="14"/>
      <c r="C12" s="14"/>
      <c r="D12" s="15"/>
      <c r="E12" s="16"/>
      <c r="F12" s="13" t="s">
        <v>279</v>
      </c>
      <c r="G12" s="14"/>
      <c r="H12" s="15"/>
      <c r="I12" s="17"/>
    </row>
    <row r="13" ht="39" customHeight="1" spans="1:9">
      <c r="A13" s="18" t="s">
        <v>311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258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N5" sqref="N5"/>
    </sheetView>
  </sheetViews>
  <sheetFormatPr defaultColWidth="10.375" defaultRowHeight="16.5" customHeight="1"/>
  <cols>
    <col min="1" max="9" width="10.375" style="114"/>
    <col min="10" max="10" width="8.875" style="114" customWidth="1"/>
    <col min="11" max="11" width="12" style="114" customWidth="1"/>
    <col min="12" max="16384" width="10.375" style="114"/>
  </cols>
  <sheetData>
    <row r="1" ht="21" spans="1:11">
      <c r="A1" s="202" t="s">
        <v>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5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07"/>
      <c r="J2" s="208"/>
      <c r="K2" s="209"/>
    </row>
    <row r="3" ht="14.25" spans="1:11">
      <c r="A3" s="210" t="s">
        <v>21</v>
      </c>
      <c r="B3" s="211"/>
      <c r="C3" s="212"/>
      <c r="D3" s="213" t="s">
        <v>22</v>
      </c>
      <c r="E3" s="214"/>
      <c r="F3" s="214"/>
      <c r="G3" s="215"/>
      <c r="H3" s="213" t="s">
        <v>23</v>
      </c>
      <c r="I3" s="214"/>
      <c r="J3" s="214"/>
      <c r="K3" s="215"/>
    </row>
    <row r="4" ht="14.25" spans="1:11">
      <c r="A4" s="216" t="s">
        <v>24</v>
      </c>
      <c r="B4" s="217"/>
      <c r="C4" s="218"/>
      <c r="D4" s="216" t="s">
        <v>25</v>
      </c>
      <c r="E4" s="219"/>
      <c r="F4" s="220"/>
      <c r="G4" s="221"/>
      <c r="H4" s="216" t="s">
        <v>26</v>
      </c>
      <c r="I4" s="219"/>
      <c r="J4" s="217" t="s">
        <v>27</v>
      </c>
      <c r="K4" s="218" t="s">
        <v>28</v>
      </c>
    </row>
    <row r="5" ht="14.25" spans="1:11">
      <c r="A5" s="222" t="s">
        <v>29</v>
      </c>
      <c r="B5" s="217"/>
      <c r="C5" s="218"/>
      <c r="D5" s="216" t="s">
        <v>30</v>
      </c>
      <c r="E5" s="219"/>
      <c r="F5" s="220"/>
      <c r="G5" s="221"/>
      <c r="H5" s="216" t="s">
        <v>31</v>
      </c>
      <c r="I5" s="219"/>
      <c r="J5" s="217" t="s">
        <v>27</v>
      </c>
      <c r="K5" s="218" t="s">
        <v>28</v>
      </c>
    </row>
    <row r="6" ht="14.25" spans="1:11">
      <c r="A6" s="216" t="s">
        <v>32</v>
      </c>
      <c r="B6" s="223"/>
      <c r="C6" s="224"/>
      <c r="D6" s="222" t="s">
        <v>33</v>
      </c>
      <c r="E6" s="225"/>
      <c r="F6" s="220"/>
      <c r="G6" s="221"/>
      <c r="H6" s="216" t="s">
        <v>34</v>
      </c>
      <c r="I6" s="219"/>
      <c r="J6" s="217" t="s">
        <v>27</v>
      </c>
      <c r="K6" s="218" t="s">
        <v>28</v>
      </c>
    </row>
    <row r="7" ht="14.25" spans="1:11">
      <c r="A7" s="216" t="s">
        <v>35</v>
      </c>
      <c r="B7" s="226"/>
      <c r="C7" s="227"/>
      <c r="D7" s="222" t="s">
        <v>36</v>
      </c>
      <c r="E7" s="228"/>
      <c r="F7" s="220"/>
      <c r="G7" s="221"/>
      <c r="H7" s="216" t="s">
        <v>37</v>
      </c>
      <c r="I7" s="219"/>
      <c r="J7" s="217" t="s">
        <v>27</v>
      </c>
      <c r="K7" s="218" t="s">
        <v>28</v>
      </c>
    </row>
    <row r="8" ht="15" spans="1:11">
      <c r="A8" s="229"/>
      <c r="B8" s="230"/>
      <c r="C8" s="231"/>
      <c r="D8" s="232" t="s">
        <v>38</v>
      </c>
      <c r="E8" s="233"/>
      <c r="F8" s="234"/>
      <c r="G8" s="235"/>
      <c r="H8" s="232" t="s">
        <v>39</v>
      </c>
      <c r="I8" s="233"/>
      <c r="J8" s="236" t="s">
        <v>27</v>
      </c>
      <c r="K8" s="237" t="s">
        <v>28</v>
      </c>
    </row>
    <row r="9" ht="15" spans="1:11">
      <c r="A9" s="238" t="s">
        <v>40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ht="15" spans="1:11">
      <c r="A10" s="241" t="s">
        <v>41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ht="14.25" spans="1:11">
      <c r="A11" s="244" t="s">
        <v>42</v>
      </c>
      <c r="B11" s="245" t="s">
        <v>43</v>
      </c>
      <c r="C11" s="246" t="s">
        <v>44</v>
      </c>
      <c r="D11" s="247"/>
      <c r="E11" s="248" t="s">
        <v>45</v>
      </c>
      <c r="F11" s="245" t="s">
        <v>43</v>
      </c>
      <c r="G11" s="246" t="s">
        <v>44</v>
      </c>
      <c r="H11" s="246" t="s">
        <v>46</v>
      </c>
      <c r="I11" s="248" t="s">
        <v>47</v>
      </c>
      <c r="J11" s="245" t="s">
        <v>43</v>
      </c>
      <c r="K11" s="249" t="s">
        <v>44</v>
      </c>
    </row>
    <row r="12" ht="14.25" spans="1:11">
      <c r="A12" s="222" t="s">
        <v>48</v>
      </c>
      <c r="B12" s="250" t="s">
        <v>43</v>
      </c>
      <c r="C12" s="217" t="s">
        <v>44</v>
      </c>
      <c r="D12" s="228"/>
      <c r="E12" s="225" t="s">
        <v>49</v>
      </c>
      <c r="F12" s="250" t="s">
        <v>43</v>
      </c>
      <c r="G12" s="217" t="s">
        <v>44</v>
      </c>
      <c r="H12" s="217" t="s">
        <v>46</v>
      </c>
      <c r="I12" s="225" t="s">
        <v>50</v>
      </c>
      <c r="J12" s="250" t="s">
        <v>43</v>
      </c>
      <c r="K12" s="218" t="s">
        <v>44</v>
      </c>
    </row>
    <row r="13" ht="14.25" spans="1:11">
      <c r="A13" s="222" t="s">
        <v>51</v>
      </c>
      <c r="B13" s="250" t="s">
        <v>43</v>
      </c>
      <c r="C13" s="217" t="s">
        <v>44</v>
      </c>
      <c r="D13" s="228"/>
      <c r="E13" s="225" t="s">
        <v>52</v>
      </c>
      <c r="F13" s="217" t="s">
        <v>53</v>
      </c>
      <c r="G13" s="217" t="s">
        <v>54</v>
      </c>
      <c r="H13" s="217" t="s">
        <v>46</v>
      </c>
      <c r="I13" s="225" t="s">
        <v>55</v>
      </c>
      <c r="J13" s="250" t="s">
        <v>43</v>
      </c>
      <c r="K13" s="218" t="s">
        <v>44</v>
      </c>
    </row>
    <row r="14" ht="15" spans="1:11">
      <c r="A14" s="232" t="s">
        <v>56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51"/>
    </row>
    <row r="15" ht="15" spans="1:11">
      <c r="A15" s="241" t="s">
        <v>57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ht="14.25" spans="1:11">
      <c r="A16" s="252" t="s">
        <v>58</v>
      </c>
      <c r="B16" s="246" t="s">
        <v>53</v>
      </c>
      <c r="C16" s="246" t="s">
        <v>54</v>
      </c>
      <c r="D16" s="253"/>
      <c r="E16" s="254" t="s">
        <v>59</v>
      </c>
      <c r="F16" s="246" t="s">
        <v>53</v>
      </c>
      <c r="G16" s="246" t="s">
        <v>54</v>
      </c>
      <c r="H16" s="255"/>
      <c r="I16" s="254" t="s">
        <v>60</v>
      </c>
      <c r="J16" s="246" t="s">
        <v>53</v>
      </c>
      <c r="K16" s="249" t="s">
        <v>54</v>
      </c>
    </row>
    <row r="17" customHeight="1" spans="1:22">
      <c r="A17" s="256" t="s">
        <v>61</v>
      </c>
      <c r="B17" s="217" t="s">
        <v>53</v>
      </c>
      <c r="C17" s="217" t="s">
        <v>54</v>
      </c>
      <c r="D17" s="125"/>
      <c r="E17" s="257" t="s">
        <v>62</v>
      </c>
      <c r="F17" s="217" t="s">
        <v>53</v>
      </c>
      <c r="G17" s="217" t="s">
        <v>54</v>
      </c>
      <c r="H17" s="258"/>
      <c r="I17" s="257" t="s">
        <v>63</v>
      </c>
      <c r="J17" s="217" t="s">
        <v>53</v>
      </c>
      <c r="K17" s="218" t="s">
        <v>54</v>
      </c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</row>
    <row r="18" ht="18" customHeight="1" spans="1:22">
      <c r="A18" s="260" t="s">
        <v>64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</row>
    <row r="19" ht="18" customHeight="1" spans="1:22">
      <c r="A19" s="241" t="s">
        <v>65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customHeight="1" spans="1:22">
      <c r="A20" s="263" t="s">
        <v>66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ht="21.75" customHeight="1" spans="1:22">
      <c r="A21" s="266" t="s">
        <v>67</v>
      </c>
      <c r="B21" s="257" t="s">
        <v>68</v>
      </c>
      <c r="C21" s="257" t="s">
        <v>69</v>
      </c>
      <c r="D21" s="257" t="s">
        <v>70</v>
      </c>
      <c r="E21" s="257" t="s">
        <v>71</v>
      </c>
      <c r="F21" s="257" t="s">
        <v>72</v>
      </c>
      <c r="G21" s="257" t="s">
        <v>73</v>
      </c>
      <c r="H21" s="257" t="s">
        <v>74</v>
      </c>
      <c r="I21" s="257" t="s">
        <v>75</v>
      </c>
      <c r="J21" s="257" t="s">
        <v>76</v>
      </c>
      <c r="K21" s="158" t="s">
        <v>77</v>
      </c>
    </row>
    <row r="22" customHeight="1" spans="1:22">
      <c r="A22" s="267" t="s">
        <v>78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9"/>
    </row>
    <row r="23" customHeight="1" spans="1:22">
      <c r="A23" s="267" t="s">
        <v>79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70"/>
    </row>
    <row r="24" customHeight="1" spans="1:22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70"/>
    </row>
    <row r="25" customHeight="1" spans="1:22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135"/>
    </row>
    <row r="26" customHeight="1" spans="1:22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135"/>
    </row>
    <row r="27" customHeight="1" spans="1:2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135"/>
    </row>
    <row r="28" customHeight="1" spans="1:22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135"/>
    </row>
    <row r="29" ht="18" customHeight="1" spans="1:22">
      <c r="A29" s="271" t="s">
        <v>80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ht="18.75" customHeight="1" spans="1:22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276"/>
    </row>
    <row r="31" ht="18.75" customHeight="1" spans="1:22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ht="18" customHeight="1" spans="1:22">
      <c r="A32" s="271" t="s">
        <v>81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ht="14.25" spans="1:11">
      <c r="A33" s="280" t="s">
        <v>82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ht="15" spans="1:11">
      <c r="A34" s="131" t="s">
        <v>83</v>
      </c>
      <c r="B34" s="133"/>
      <c r="C34" s="217" t="s">
        <v>27</v>
      </c>
      <c r="D34" s="217" t="s">
        <v>28</v>
      </c>
      <c r="E34" s="283" t="s">
        <v>84</v>
      </c>
      <c r="F34" s="284"/>
      <c r="G34" s="284"/>
      <c r="H34" s="284"/>
      <c r="I34" s="284"/>
      <c r="J34" s="284"/>
      <c r="K34" s="285"/>
    </row>
    <row r="35" ht="15" spans="1:11">
      <c r="A35" s="286" t="s">
        <v>85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ht="14.25" spans="1:1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4.25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27"/>
    </row>
    <row r="38" ht="14.25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27"/>
    </row>
    <row r="39" ht="14.25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27"/>
    </row>
    <row r="40" ht="14.25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27"/>
    </row>
    <row r="41" ht="14.2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27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27"/>
    </row>
    <row r="43" ht="15" spans="1:11">
      <c r="A43" s="292" t="s">
        <v>86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ht="15" spans="1:11">
      <c r="A44" s="241" t="s">
        <v>87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ht="14.25" spans="1:11">
      <c r="A45" s="252" t="s">
        <v>88</v>
      </c>
      <c r="B45" s="246" t="s">
        <v>53</v>
      </c>
      <c r="C45" s="246" t="s">
        <v>54</v>
      </c>
      <c r="D45" s="246" t="s">
        <v>46</v>
      </c>
      <c r="E45" s="254" t="s">
        <v>89</v>
      </c>
      <c r="F45" s="246" t="s">
        <v>53</v>
      </c>
      <c r="G45" s="246" t="s">
        <v>54</v>
      </c>
      <c r="H45" s="246" t="s">
        <v>46</v>
      </c>
      <c r="I45" s="254" t="s">
        <v>90</v>
      </c>
      <c r="J45" s="246" t="s">
        <v>53</v>
      </c>
      <c r="K45" s="249" t="s">
        <v>54</v>
      </c>
    </row>
    <row r="46" ht="14.25" spans="1:11">
      <c r="A46" s="256" t="s">
        <v>45</v>
      </c>
      <c r="B46" s="217" t="s">
        <v>53</v>
      </c>
      <c r="C46" s="217" t="s">
        <v>54</v>
      </c>
      <c r="D46" s="217" t="s">
        <v>46</v>
      </c>
      <c r="E46" s="257" t="s">
        <v>52</v>
      </c>
      <c r="F46" s="217" t="s">
        <v>53</v>
      </c>
      <c r="G46" s="217" t="s">
        <v>54</v>
      </c>
      <c r="H46" s="217" t="s">
        <v>46</v>
      </c>
      <c r="I46" s="257" t="s">
        <v>63</v>
      </c>
      <c r="J46" s="217" t="s">
        <v>53</v>
      </c>
      <c r="K46" s="218" t="s">
        <v>54</v>
      </c>
    </row>
    <row r="47" ht="15" spans="1:11">
      <c r="A47" s="232" t="s">
        <v>56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51"/>
    </row>
    <row r="48" ht="15" spans="1:11">
      <c r="A48" s="286" t="s">
        <v>91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ht="1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ht="15" spans="1:11">
      <c r="A50" s="295" t="s">
        <v>92</v>
      </c>
      <c r="B50" s="296" t="s">
        <v>93</v>
      </c>
      <c r="C50" s="296"/>
      <c r="D50" s="297" t="s">
        <v>94</v>
      </c>
      <c r="E50" s="298"/>
      <c r="F50" s="299" t="s">
        <v>95</v>
      </c>
      <c r="G50" s="300"/>
      <c r="H50" s="301" t="s">
        <v>96</v>
      </c>
      <c r="I50" s="302"/>
      <c r="J50" s="303"/>
      <c r="K50" s="304"/>
    </row>
    <row r="51" ht="15" spans="1:11">
      <c r="A51" s="286" t="s">
        <v>97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</row>
    <row r="52" ht="15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07"/>
    </row>
    <row r="53" ht="15" spans="1:11">
      <c r="A53" s="295" t="s">
        <v>92</v>
      </c>
      <c r="B53" s="296" t="s">
        <v>93</v>
      </c>
      <c r="C53" s="296"/>
      <c r="D53" s="297" t="s">
        <v>94</v>
      </c>
      <c r="E53" s="308"/>
      <c r="F53" s="299" t="s">
        <v>98</v>
      </c>
      <c r="G53" s="300"/>
      <c r="H53" s="301" t="s">
        <v>96</v>
      </c>
      <c r="I53" s="302"/>
      <c r="J53" s="303"/>
      <c r="K53" s="3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6333333333333" style="60" customWidth="1"/>
    <col min="2" max="6" width="9.375" style="60" customWidth="1"/>
    <col min="7" max="7" width="10.12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ht="30" customHeight="1" spans="1:14">
      <c r="A1" s="61" t="s">
        <v>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24</v>
      </c>
      <c r="B2" s="64" t="s">
        <v>100</v>
      </c>
      <c r="C2" s="64"/>
      <c r="D2" s="65" t="s">
        <v>29</v>
      </c>
      <c r="E2" s="64" t="s">
        <v>101</v>
      </c>
      <c r="F2" s="64"/>
      <c r="G2" s="64"/>
      <c r="H2" s="66"/>
      <c r="I2" s="67" t="s">
        <v>20</v>
      </c>
      <c r="J2" s="64" t="s">
        <v>102</v>
      </c>
      <c r="K2" s="64"/>
      <c r="L2" s="64"/>
      <c r="M2" s="64"/>
      <c r="N2" s="189"/>
    </row>
    <row r="3" ht="29.1" customHeight="1" spans="1:14">
      <c r="A3" s="71" t="s">
        <v>103</v>
      </c>
      <c r="B3" s="72" t="s">
        <v>104</v>
      </c>
      <c r="C3" s="72"/>
      <c r="D3" s="72"/>
      <c r="E3" s="72"/>
      <c r="F3" s="72"/>
      <c r="G3" s="72"/>
      <c r="H3" s="73"/>
      <c r="I3" s="72" t="s">
        <v>105</v>
      </c>
      <c r="J3" s="72"/>
      <c r="K3" s="72"/>
      <c r="L3" s="72"/>
      <c r="M3" s="72"/>
      <c r="N3" s="74"/>
    </row>
    <row r="4" ht="29.1" customHeight="1" spans="1:14">
      <c r="A4" s="71"/>
      <c r="B4" s="75" t="s">
        <v>70</v>
      </c>
      <c r="C4" s="75" t="s">
        <v>71</v>
      </c>
      <c r="D4" s="76" t="s">
        <v>72</v>
      </c>
      <c r="E4" s="75" t="s">
        <v>73</v>
      </c>
      <c r="F4" s="75" t="s">
        <v>74</v>
      </c>
      <c r="G4" s="190" t="s">
        <v>106</v>
      </c>
      <c r="H4" s="73"/>
      <c r="I4" s="72" t="s">
        <v>107</v>
      </c>
      <c r="J4" s="72" t="s">
        <v>108</v>
      </c>
      <c r="K4" s="199"/>
      <c r="L4" s="199"/>
      <c r="M4" s="199"/>
      <c r="N4" s="80"/>
    </row>
    <row r="5" ht="29.1" customHeight="1" spans="1:14">
      <c r="A5" s="71"/>
      <c r="B5" s="75" t="s">
        <v>109</v>
      </c>
      <c r="C5" s="75" t="s">
        <v>110</v>
      </c>
      <c r="D5" s="75" t="s">
        <v>111</v>
      </c>
      <c r="E5" s="75" t="s">
        <v>112</v>
      </c>
      <c r="F5" s="76" t="s">
        <v>113</v>
      </c>
      <c r="G5" s="193"/>
      <c r="H5" s="73"/>
      <c r="I5" s="194" t="s">
        <v>74</v>
      </c>
      <c r="J5" s="194" t="s">
        <v>74</v>
      </c>
      <c r="K5" s="194"/>
      <c r="L5" s="194"/>
      <c r="M5" s="194"/>
      <c r="N5" s="85"/>
    </row>
    <row r="6" ht="29.1" customHeight="1" spans="1:14">
      <c r="A6" s="86" t="s">
        <v>114</v>
      </c>
      <c r="B6" s="75">
        <f>C6-1</f>
        <v>67</v>
      </c>
      <c r="C6" s="75">
        <f>D6-2</f>
        <v>68</v>
      </c>
      <c r="D6" s="75">
        <v>70</v>
      </c>
      <c r="E6" s="75">
        <f t="shared" ref="E6" si="0">D6+2</f>
        <v>72</v>
      </c>
      <c r="F6" s="76">
        <v>74</v>
      </c>
      <c r="G6" s="195" t="s">
        <v>115</v>
      </c>
      <c r="H6" s="73"/>
      <c r="I6" s="88" t="s">
        <v>116</v>
      </c>
      <c r="J6" s="88" t="s">
        <v>117</v>
      </c>
      <c r="K6" s="88"/>
      <c r="L6" s="88"/>
      <c r="M6" s="88"/>
      <c r="N6" s="89"/>
    </row>
    <row r="7" ht="29.1" customHeight="1" spans="1:14">
      <c r="A7" s="86" t="s">
        <v>118</v>
      </c>
      <c r="B7" s="75">
        <f t="shared" ref="B7:C9" si="1">C7-4</f>
        <v>100</v>
      </c>
      <c r="C7" s="75">
        <f t="shared" si="1"/>
        <v>104</v>
      </c>
      <c r="D7" s="75" t="s">
        <v>119</v>
      </c>
      <c r="E7" s="75">
        <f>D7+4</f>
        <v>112</v>
      </c>
      <c r="F7" s="76">
        <v>116</v>
      </c>
      <c r="G7" s="195" t="s">
        <v>115</v>
      </c>
      <c r="H7" s="73"/>
      <c r="I7" s="88" t="s">
        <v>120</v>
      </c>
      <c r="J7" s="88" t="s">
        <v>120</v>
      </c>
      <c r="K7" s="90"/>
      <c r="L7" s="90"/>
      <c r="M7" s="90"/>
      <c r="N7" s="91"/>
    </row>
    <row r="8" ht="29.1" customHeight="1" spans="1:14">
      <c r="A8" s="86" t="s">
        <v>121</v>
      </c>
      <c r="B8" s="75">
        <f t="shared" si="1"/>
        <v>98</v>
      </c>
      <c r="C8" s="75">
        <f t="shared" si="1"/>
        <v>102</v>
      </c>
      <c r="D8" s="75" t="s">
        <v>122</v>
      </c>
      <c r="E8" s="75">
        <f>D8+4</f>
        <v>110</v>
      </c>
      <c r="F8" s="76">
        <v>115</v>
      </c>
      <c r="G8" s="195" t="s">
        <v>115</v>
      </c>
      <c r="H8" s="73"/>
      <c r="I8" s="88" t="s">
        <v>123</v>
      </c>
      <c r="J8" s="88" t="s">
        <v>123</v>
      </c>
      <c r="K8" s="90"/>
      <c r="L8" s="90"/>
      <c r="M8" s="90"/>
      <c r="N8" s="94"/>
    </row>
    <row r="9" ht="29.1" customHeight="1" spans="1:14">
      <c r="A9" s="86" t="s">
        <v>124</v>
      </c>
      <c r="B9" s="75">
        <f t="shared" si="1"/>
        <v>98</v>
      </c>
      <c r="C9" s="75">
        <f t="shared" si="1"/>
        <v>102</v>
      </c>
      <c r="D9" s="75" t="s">
        <v>122</v>
      </c>
      <c r="E9" s="75">
        <f>D9+4</f>
        <v>110</v>
      </c>
      <c r="F9" s="76">
        <v>115</v>
      </c>
      <c r="G9" s="195" t="s">
        <v>115</v>
      </c>
      <c r="H9" s="73"/>
      <c r="I9" s="88" t="s">
        <v>123</v>
      </c>
      <c r="J9" s="88" t="s">
        <v>123</v>
      </c>
      <c r="K9" s="88"/>
      <c r="L9" s="88"/>
      <c r="M9" s="88"/>
      <c r="N9" s="93"/>
    </row>
    <row r="10" ht="29.1" customHeight="1" spans="1:14">
      <c r="A10" s="86" t="s">
        <v>125</v>
      </c>
      <c r="B10" s="75">
        <f>C10-1.2</f>
        <v>44.1</v>
      </c>
      <c r="C10" s="75">
        <f>D10-1.2</f>
        <v>45.3</v>
      </c>
      <c r="D10" s="75">
        <v>46.5</v>
      </c>
      <c r="E10" s="75">
        <f>D10+1.2</f>
        <v>47.7</v>
      </c>
      <c r="F10" s="76">
        <v>48.9</v>
      </c>
      <c r="G10" s="195" t="s">
        <v>126</v>
      </c>
      <c r="H10" s="73"/>
      <c r="I10" s="88" t="s">
        <v>123</v>
      </c>
      <c r="J10" s="88" t="s">
        <v>127</v>
      </c>
      <c r="K10" s="90"/>
      <c r="L10" s="90"/>
      <c r="M10" s="90"/>
      <c r="N10" s="94"/>
    </row>
    <row r="11" ht="29.1" customHeight="1" spans="1:14">
      <c r="A11" s="86" t="s">
        <v>128</v>
      </c>
      <c r="B11" s="75">
        <f>C11-0.5</f>
        <v>20</v>
      </c>
      <c r="C11" s="75">
        <f>D11-0.5</f>
        <v>20.5</v>
      </c>
      <c r="D11" s="75">
        <v>21</v>
      </c>
      <c r="E11" s="75">
        <f>D11+0.5</f>
        <v>21.5</v>
      </c>
      <c r="F11" s="76">
        <v>22</v>
      </c>
      <c r="G11" s="195" t="s">
        <v>126</v>
      </c>
      <c r="H11" s="73"/>
      <c r="I11" s="88" t="s">
        <v>123</v>
      </c>
      <c r="J11" s="88" t="s">
        <v>129</v>
      </c>
      <c r="K11" s="90"/>
      <c r="L11" s="90"/>
      <c r="M11" s="90"/>
      <c r="N11" s="94"/>
    </row>
    <row r="12" ht="29.1" customHeight="1" spans="1:14">
      <c r="A12" s="86" t="s">
        <v>130</v>
      </c>
      <c r="B12" s="75">
        <f>C12-0.7</f>
        <v>18.1</v>
      </c>
      <c r="C12" s="75">
        <f>D12-0.7</f>
        <v>18.8</v>
      </c>
      <c r="D12" s="75">
        <v>19.5</v>
      </c>
      <c r="E12" s="75">
        <f>D12+0.7</f>
        <v>20.2</v>
      </c>
      <c r="F12" s="76">
        <v>20.9</v>
      </c>
      <c r="G12" s="195" t="s">
        <v>126</v>
      </c>
      <c r="H12" s="73"/>
      <c r="I12" s="88" t="s">
        <v>127</v>
      </c>
      <c r="J12" s="88" t="s">
        <v>127</v>
      </c>
      <c r="K12" s="90"/>
      <c r="L12" s="90"/>
      <c r="M12" s="90"/>
      <c r="N12" s="94"/>
    </row>
    <row r="13" ht="29.1" customHeight="1" spans="1:14">
      <c r="A13" s="86" t="s">
        <v>131</v>
      </c>
      <c r="B13" s="75">
        <f>C13-0.7</f>
        <v>16.1</v>
      </c>
      <c r="C13" s="75">
        <f>D13-0.7</f>
        <v>16.8</v>
      </c>
      <c r="D13" s="75">
        <v>17.5</v>
      </c>
      <c r="E13" s="75">
        <f>D13+0.7</f>
        <v>18.2</v>
      </c>
      <c r="F13" s="76">
        <v>18.9</v>
      </c>
      <c r="G13" s="195" t="s">
        <v>132</v>
      </c>
      <c r="H13" s="73"/>
      <c r="I13" s="88" t="s">
        <v>133</v>
      </c>
      <c r="J13" s="88" t="s">
        <v>123</v>
      </c>
      <c r="K13" s="90"/>
      <c r="L13" s="90"/>
      <c r="M13" s="90"/>
      <c r="N13" s="94"/>
    </row>
    <row r="14" ht="29.1" customHeight="1" spans="1:14">
      <c r="A14" s="86" t="s">
        <v>134</v>
      </c>
      <c r="B14" s="75">
        <f>C14-1</f>
        <v>42.5</v>
      </c>
      <c r="C14" s="75">
        <f>D14-1</f>
        <v>43.5</v>
      </c>
      <c r="D14" s="75">
        <v>44.5</v>
      </c>
      <c r="E14" s="75">
        <f>D14+1</f>
        <v>45.5</v>
      </c>
      <c r="F14" s="76">
        <v>46.5</v>
      </c>
      <c r="G14" s="195" t="s">
        <v>126</v>
      </c>
      <c r="H14" s="73"/>
      <c r="I14" s="88" t="s">
        <v>123</v>
      </c>
      <c r="J14" s="88" t="s">
        <v>123</v>
      </c>
      <c r="K14" s="90"/>
      <c r="L14" s="90"/>
      <c r="M14" s="90"/>
      <c r="N14" s="94"/>
    </row>
    <row r="15" ht="29.1" customHeight="1" spans="1:14">
      <c r="A15" s="86" t="s">
        <v>135</v>
      </c>
      <c r="B15" s="75">
        <f>C15</f>
        <v>5.5</v>
      </c>
      <c r="C15" s="75">
        <f>D15</f>
        <v>5.5</v>
      </c>
      <c r="D15" s="75">
        <v>5.5</v>
      </c>
      <c r="E15" s="75">
        <f>D15</f>
        <v>5.5</v>
      </c>
      <c r="F15" s="76">
        <v>5.5</v>
      </c>
      <c r="G15" s="196" t="s">
        <v>136</v>
      </c>
      <c r="H15" s="73"/>
      <c r="I15" s="88" t="s">
        <v>123</v>
      </c>
      <c r="J15" s="88" t="s">
        <v>123</v>
      </c>
      <c r="K15" s="90"/>
      <c r="L15" s="90"/>
      <c r="M15" s="90"/>
      <c r="N15" s="94"/>
    </row>
    <row r="16" ht="29.1" customHeight="1" spans="1:14">
      <c r="A16" s="86" t="s">
        <v>137</v>
      </c>
      <c r="B16" s="75">
        <f>C16</f>
        <v>13.5</v>
      </c>
      <c r="C16" s="75">
        <f>D16-0.5</f>
        <v>13.5</v>
      </c>
      <c r="D16" s="75">
        <v>14</v>
      </c>
      <c r="E16" s="75">
        <f>D16+0.5</f>
        <v>14.5</v>
      </c>
      <c r="F16" s="76">
        <v>15</v>
      </c>
      <c r="G16" s="196" t="s">
        <v>136</v>
      </c>
      <c r="H16" s="73"/>
      <c r="I16" s="88" t="s">
        <v>123</v>
      </c>
      <c r="J16" s="88" t="s">
        <v>123</v>
      </c>
      <c r="K16" s="90"/>
      <c r="L16" s="90"/>
      <c r="M16" s="90"/>
      <c r="N16" s="94"/>
    </row>
    <row r="17" ht="29.1" customHeight="1" spans="1:14">
      <c r="A17" s="86" t="s">
        <v>138</v>
      </c>
      <c r="B17" s="75">
        <f>C17</f>
        <v>2.8</v>
      </c>
      <c r="C17" s="75">
        <f>D17</f>
        <v>2.8</v>
      </c>
      <c r="D17" s="75">
        <v>2.8</v>
      </c>
      <c r="E17" s="75">
        <f>D17</f>
        <v>2.8</v>
      </c>
      <c r="F17" s="76">
        <v>2.8</v>
      </c>
      <c r="G17" s="196" t="s">
        <v>136</v>
      </c>
      <c r="H17" s="73"/>
      <c r="I17" s="88" t="s">
        <v>123</v>
      </c>
      <c r="J17" s="88" t="s">
        <v>123</v>
      </c>
      <c r="K17" s="90"/>
      <c r="L17" s="90"/>
      <c r="M17" s="90"/>
      <c r="N17" s="94"/>
    </row>
    <row r="18" ht="29.1" customHeight="1" spans="1:14">
      <c r="A18" s="86" t="s">
        <v>139</v>
      </c>
      <c r="B18" s="75"/>
      <c r="C18" s="75"/>
      <c r="D18" s="75"/>
      <c r="E18" s="75"/>
      <c r="F18" s="76"/>
      <c r="G18" s="196" t="s">
        <v>136</v>
      </c>
      <c r="H18" s="73"/>
      <c r="I18" s="88" t="s">
        <v>123</v>
      </c>
      <c r="J18" s="88" t="s">
        <v>123</v>
      </c>
      <c r="K18" s="90"/>
      <c r="L18" s="90"/>
      <c r="M18" s="90"/>
      <c r="N18" s="94"/>
    </row>
    <row r="19" ht="29.1" customHeight="1" spans="1:14">
      <c r="A19" s="86" t="s">
        <v>140</v>
      </c>
      <c r="B19" s="75"/>
      <c r="C19" s="75"/>
      <c r="D19" s="75"/>
      <c r="E19" s="75"/>
      <c r="F19" s="76"/>
      <c r="G19" s="196" t="s">
        <v>136</v>
      </c>
      <c r="H19" s="73"/>
      <c r="I19" s="88" t="s">
        <v>123</v>
      </c>
      <c r="J19" s="88" t="s">
        <v>120</v>
      </c>
      <c r="K19" s="90"/>
      <c r="L19" s="90"/>
      <c r="M19" s="90"/>
      <c r="N19" s="94"/>
    </row>
    <row r="20" ht="29.1" customHeight="1" spans="1:14">
      <c r="A20" s="86" t="s">
        <v>141</v>
      </c>
      <c r="B20" s="75">
        <v>2</v>
      </c>
      <c r="C20" s="75">
        <v>2</v>
      </c>
      <c r="D20" s="75">
        <v>2</v>
      </c>
      <c r="E20" s="75">
        <v>2</v>
      </c>
      <c r="F20" s="76">
        <v>2</v>
      </c>
      <c r="G20" s="196" t="s">
        <v>136</v>
      </c>
      <c r="H20" s="73"/>
      <c r="I20" s="88" t="s">
        <v>123</v>
      </c>
      <c r="J20" s="88" t="s">
        <v>123</v>
      </c>
      <c r="K20" s="90"/>
      <c r="L20" s="90"/>
      <c r="M20" s="90"/>
      <c r="N20" s="94"/>
    </row>
    <row r="21" ht="29.1" customHeight="1" spans="1:14">
      <c r="A21" s="95"/>
      <c r="B21" s="96"/>
      <c r="C21" s="97"/>
      <c r="D21" s="97"/>
      <c r="E21" s="97"/>
      <c r="F21" s="97"/>
      <c r="G21" s="98"/>
      <c r="H21" s="73"/>
      <c r="I21" s="88"/>
      <c r="J21" s="88"/>
      <c r="K21" s="90"/>
      <c r="L21" s="90"/>
      <c r="M21" s="90"/>
      <c r="N21" s="94"/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200"/>
      <c r="J22" s="201"/>
      <c r="K22" s="108"/>
      <c r="L22" s="107"/>
      <c r="M22" s="107"/>
      <c r="N22" s="109"/>
    </row>
    <row r="23" ht="15" spans="1:14">
      <c r="A23" s="110" t="s">
        <v>84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ht="14.25" spans="1:14">
      <c r="A24" s="60" t="s">
        <v>142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ht="14.25" spans="1:14">
      <c r="A25" s="111" t="s">
        <v>143</v>
      </c>
      <c r="B25" s="111"/>
      <c r="C25" s="111"/>
      <c r="D25" s="111"/>
      <c r="E25" s="111"/>
      <c r="F25" s="111"/>
      <c r="G25" s="111"/>
      <c r="H25" s="111"/>
      <c r="I25" s="110" t="s">
        <v>144</v>
      </c>
      <c r="J25" s="112">
        <v>46016</v>
      </c>
      <c r="K25" s="110" t="s">
        <v>145</v>
      </c>
      <c r="L25" s="110" t="s">
        <v>146</v>
      </c>
      <c r="M25" s="110" t="s">
        <v>147</v>
      </c>
      <c r="N25" s="110" t="s">
        <v>148</v>
      </c>
    </row>
    <row r="26" ht="18.95" customHeight="1" spans="1:14">
      <c r="A26" s="60" t="s">
        <v>149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E13" sqref="E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18" width="10.625" style="60" customWidth="1"/>
    <col min="19" max="16384" width="9" style="60"/>
  </cols>
  <sheetData>
    <row r="1" ht="30" customHeight="1" spans="1:18">
      <c r="A1" s="61" t="s">
        <v>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ht="29.1" customHeight="1" spans="1:18">
      <c r="A2" s="63" t="s">
        <v>24</v>
      </c>
      <c r="B2" s="64" t="s">
        <v>100</v>
      </c>
      <c r="C2" s="64"/>
      <c r="D2" s="65" t="s">
        <v>29</v>
      </c>
      <c r="E2" s="64" t="s">
        <v>101</v>
      </c>
      <c r="F2" s="64"/>
      <c r="G2" s="64"/>
      <c r="H2" s="66"/>
      <c r="I2" s="67" t="s">
        <v>20</v>
      </c>
      <c r="J2" s="64" t="s">
        <v>102</v>
      </c>
      <c r="K2" s="64"/>
      <c r="L2" s="64"/>
      <c r="M2" s="64"/>
      <c r="N2" s="64"/>
      <c r="O2" s="64"/>
      <c r="P2" s="64"/>
      <c r="Q2" s="64"/>
      <c r="R2" s="189"/>
    </row>
    <row r="3" ht="29.1" customHeight="1" spans="1:18">
      <c r="A3" s="71" t="s">
        <v>103</v>
      </c>
      <c r="B3" s="72" t="s">
        <v>104</v>
      </c>
      <c r="C3" s="72"/>
      <c r="D3" s="72"/>
      <c r="E3" s="72"/>
      <c r="F3" s="72"/>
      <c r="G3" s="72"/>
      <c r="H3" s="73"/>
      <c r="I3" s="72" t="s">
        <v>105</v>
      </c>
      <c r="J3" s="72"/>
      <c r="K3" s="72"/>
      <c r="L3" s="72"/>
      <c r="M3" s="72"/>
      <c r="N3" s="72"/>
      <c r="O3" s="72"/>
      <c r="P3" s="72"/>
      <c r="Q3" s="72"/>
      <c r="R3" s="74"/>
    </row>
    <row r="4" ht="29.1" customHeight="1" spans="1:18">
      <c r="A4" s="71"/>
      <c r="B4" s="75" t="s">
        <v>70</v>
      </c>
      <c r="C4" s="75" t="s">
        <v>71</v>
      </c>
      <c r="D4" s="76" t="s">
        <v>72</v>
      </c>
      <c r="E4" s="75" t="s">
        <v>73</v>
      </c>
      <c r="F4" s="75" t="s">
        <v>74</v>
      </c>
      <c r="G4" s="190" t="s">
        <v>106</v>
      </c>
      <c r="H4" s="73"/>
      <c r="I4" s="191" t="s">
        <v>70</v>
      </c>
      <c r="J4" s="192"/>
      <c r="K4" s="191" t="s">
        <v>71</v>
      </c>
      <c r="L4" s="192"/>
      <c r="M4" s="191" t="s">
        <v>72</v>
      </c>
      <c r="N4" s="192"/>
      <c r="O4" s="191" t="s">
        <v>73</v>
      </c>
      <c r="P4" s="192"/>
      <c r="Q4" s="191" t="s">
        <v>74</v>
      </c>
      <c r="R4" s="192"/>
    </row>
    <row r="5" ht="29.1" customHeight="1" spans="1:18">
      <c r="A5" s="71"/>
      <c r="B5" s="75" t="s">
        <v>109</v>
      </c>
      <c r="C5" s="75" t="s">
        <v>110</v>
      </c>
      <c r="D5" s="75" t="s">
        <v>111</v>
      </c>
      <c r="E5" s="75" t="s">
        <v>112</v>
      </c>
      <c r="F5" s="76" t="s">
        <v>113</v>
      </c>
      <c r="G5" s="193"/>
      <c r="H5" s="73"/>
      <c r="I5" s="194" t="s">
        <v>107</v>
      </c>
      <c r="J5" s="194" t="s">
        <v>108</v>
      </c>
      <c r="K5" s="194" t="s">
        <v>107</v>
      </c>
      <c r="L5" s="194" t="s">
        <v>108</v>
      </c>
      <c r="M5" s="194" t="s">
        <v>107</v>
      </c>
      <c r="N5" s="194" t="s">
        <v>108</v>
      </c>
      <c r="O5" s="194" t="s">
        <v>107</v>
      </c>
      <c r="P5" s="194" t="s">
        <v>108</v>
      </c>
      <c r="Q5" s="194" t="s">
        <v>107</v>
      </c>
      <c r="R5" s="85" t="s">
        <v>108</v>
      </c>
    </row>
    <row r="6" ht="29.1" customHeight="1" spans="1:18">
      <c r="A6" s="86" t="s">
        <v>114</v>
      </c>
      <c r="B6" s="75">
        <f>C6-1</f>
        <v>67</v>
      </c>
      <c r="C6" s="75">
        <f>D6-2</f>
        <v>68</v>
      </c>
      <c r="D6" s="75">
        <v>70</v>
      </c>
      <c r="E6" s="75">
        <f t="shared" ref="E6" si="0">D6+2</f>
        <v>72</v>
      </c>
      <c r="F6" s="76">
        <v>74</v>
      </c>
      <c r="G6" s="195" t="s">
        <v>115</v>
      </c>
      <c r="H6" s="73"/>
      <c r="I6" s="88" t="s">
        <v>150</v>
      </c>
      <c r="J6" s="88" t="s">
        <v>151</v>
      </c>
      <c r="K6" s="88" t="s">
        <v>117</v>
      </c>
      <c r="L6" s="88" t="s">
        <v>152</v>
      </c>
      <c r="M6" s="88" t="s">
        <v>123</v>
      </c>
      <c r="N6" s="88" t="s">
        <v>129</v>
      </c>
      <c r="O6" s="88" t="s">
        <v>123</v>
      </c>
      <c r="P6" s="88" t="s">
        <v>123</v>
      </c>
      <c r="Q6" s="88" t="s">
        <v>117</v>
      </c>
      <c r="R6" s="89" t="s">
        <v>153</v>
      </c>
    </row>
    <row r="7" ht="29.1" customHeight="1" spans="1:18">
      <c r="A7" s="86" t="s">
        <v>118</v>
      </c>
      <c r="B7" s="75">
        <f t="shared" ref="B7:C9" si="1">C7-4</f>
        <v>100</v>
      </c>
      <c r="C7" s="75">
        <f t="shared" si="1"/>
        <v>104</v>
      </c>
      <c r="D7" s="75" t="s">
        <v>119</v>
      </c>
      <c r="E7" s="75">
        <f>D7+4</f>
        <v>112</v>
      </c>
      <c r="F7" s="76">
        <v>116</v>
      </c>
      <c r="G7" s="195" t="s">
        <v>115</v>
      </c>
      <c r="H7" s="73"/>
      <c r="I7" s="90" t="s">
        <v>123</v>
      </c>
      <c r="J7" s="90" t="s">
        <v>123</v>
      </c>
      <c r="K7" s="90" t="s">
        <v>117</v>
      </c>
      <c r="L7" s="90" t="s">
        <v>154</v>
      </c>
      <c r="M7" s="90" t="s">
        <v>123</v>
      </c>
      <c r="N7" s="90" t="s">
        <v>123</v>
      </c>
      <c r="O7" s="90" t="s">
        <v>123</v>
      </c>
      <c r="P7" s="90" t="s">
        <v>123</v>
      </c>
      <c r="Q7" s="90" t="s">
        <v>123</v>
      </c>
      <c r="R7" s="91" t="s">
        <v>123</v>
      </c>
    </row>
    <row r="8" ht="29.1" customHeight="1" spans="1:18">
      <c r="A8" s="86" t="s">
        <v>121</v>
      </c>
      <c r="B8" s="75">
        <f t="shared" si="1"/>
        <v>98</v>
      </c>
      <c r="C8" s="75">
        <f t="shared" si="1"/>
        <v>102</v>
      </c>
      <c r="D8" s="75" t="s">
        <v>122</v>
      </c>
      <c r="E8" s="75">
        <f>D8+4</f>
        <v>110</v>
      </c>
      <c r="F8" s="76">
        <v>115</v>
      </c>
      <c r="G8" s="195" t="s">
        <v>115</v>
      </c>
      <c r="H8" s="73"/>
      <c r="I8" s="90" t="s">
        <v>150</v>
      </c>
      <c r="J8" s="90" t="s">
        <v>155</v>
      </c>
      <c r="K8" s="90" t="s">
        <v>117</v>
      </c>
      <c r="L8" s="90" t="s">
        <v>129</v>
      </c>
      <c r="M8" s="90" t="s">
        <v>123</v>
      </c>
      <c r="N8" s="90" t="s">
        <v>117</v>
      </c>
      <c r="O8" s="90" t="s">
        <v>153</v>
      </c>
      <c r="P8" s="90" t="s">
        <v>156</v>
      </c>
      <c r="Q8" s="90" t="s">
        <v>117</v>
      </c>
      <c r="R8" s="94" t="s">
        <v>129</v>
      </c>
    </row>
    <row r="9" ht="29.1" customHeight="1" spans="1:18">
      <c r="A9" s="86" t="s">
        <v>124</v>
      </c>
      <c r="B9" s="75">
        <f t="shared" si="1"/>
        <v>98</v>
      </c>
      <c r="C9" s="75">
        <f t="shared" si="1"/>
        <v>102</v>
      </c>
      <c r="D9" s="75" t="s">
        <v>122</v>
      </c>
      <c r="E9" s="75">
        <f>D9+4</f>
        <v>110</v>
      </c>
      <c r="F9" s="76">
        <v>115</v>
      </c>
      <c r="G9" s="195" t="s">
        <v>115</v>
      </c>
      <c r="H9" s="73"/>
      <c r="I9" s="88" t="s">
        <v>123</v>
      </c>
      <c r="J9" s="88" t="s">
        <v>123</v>
      </c>
      <c r="K9" s="88" t="s">
        <v>123</v>
      </c>
      <c r="L9" s="88" t="s">
        <v>123</v>
      </c>
      <c r="M9" s="88" t="s">
        <v>123</v>
      </c>
      <c r="N9" s="88" t="s">
        <v>123</v>
      </c>
      <c r="O9" s="88" t="s">
        <v>157</v>
      </c>
      <c r="P9" s="88" t="s">
        <v>158</v>
      </c>
      <c r="Q9" s="88" t="s">
        <v>127</v>
      </c>
      <c r="R9" s="93" t="s">
        <v>159</v>
      </c>
    </row>
    <row r="10" ht="29.1" customHeight="1" spans="1:18">
      <c r="A10" s="86" t="s">
        <v>125</v>
      </c>
      <c r="B10" s="75">
        <f>C10-1.2</f>
        <v>44.1</v>
      </c>
      <c r="C10" s="75">
        <f>D10-1.2</f>
        <v>45.3</v>
      </c>
      <c r="D10" s="75">
        <v>46.5</v>
      </c>
      <c r="E10" s="75">
        <f>D10+1.2</f>
        <v>47.7</v>
      </c>
      <c r="F10" s="76">
        <v>48.9</v>
      </c>
      <c r="G10" s="195" t="s">
        <v>126</v>
      </c>
      <c r="H10" s="73"/>
      <c r="I10" s="90" t="s">
        <v>160</v>
      </c>
      <c r="J10" s="90" t="s">
        <v>123</v>
      </c>
      <c r="K10" s="90" t="s">
        <v>127</v>
      </c>
      <c r="L10" s="90" t="s">
        <v>133</v>
      </c>
      <c r="M10" s="90" t="s">
        <v>160</v>
      </c>
      <c r="N10" s="90" t="s">
        <v>158</v>
      </c>
      <c r="O10" s="90" t="s">
        <v>127</v>
      </c>
      <c r="P10" s="90" t="s">
        <v>133</v>
      </c>
      <c r="Q10" s="90" t="s">
        <v>160</v>
      </c>
      <c r="R10" s="94" t="s">
        <v>133</v>
      </c>
    </row>
    <row r="11" ht="29.1" customHeight="1" spans="1:18">
      <c r="A11" s="86" t="s">
        <v>128</v>
      </c>
      <c r="B11" s="75">
        <f>C11-0.5</f>
        <v>20</v>
      </c>
      <c r="C11" s="75">
        <f>D11-0.5</f>
        <v>20.5</v>
      </c>
      <c r="D11" s="75">
        <v>21</v>
      </c>
      <c r="E11" s="75">
        <f>D11+0.5</f>
        <v>21.5</v>
      </c>
      <c r="F11" s="76">
        <v>22</v>
      </c>
      <c r="G11" s="195" t="s">
        <v>126</v>
      </c>
      <c r="H11" s="73"/>
      <c r="I11" s="90" t="s">
        <v>123</v>
      </c>
      <c r="J11" s="90" t="s">
        <v>123</v>
      </c>
      <c r="K11" s="90" t="s">
        <v>129</v>
      </c>
      <c r="L11" s="90" t="s">
        <v>117</v>
      </c>
      <c r="M11" s="90" t="s">
        <v>123</v>
      </c>
      <c r="N11" s="90" t="s">
        <v>123</v>
      </c>
      <c r="O11" s="90" t="s">
        <v>133</v>
      </c>
      <c r="P11" s="90" t="s">
        <v>123</v>
      </c>
      <c r="Q11" s="90" t="s">
        <v>123</v>
      </c>
      <c r="R11" s="94" t="s">
        <v>123</v>
      </c>
    </row>
    <row r="12" ht="29.1" customHeight="1" spans="1:18">
      <c r="A12" s="86" t="s">
        <v>130</v>
      </c>
      <c r="B12" s="75">
        <f>C12-0.7</f>
        <v>18.1</v>
      </c>
      <c r="C12" s="75">
        <f>D12-0.7</f>
        <v>18.8</v>
      </c>
      <c r="D12" s="75">
        <v>19.5</v>
      </c>
      <c r="E12" s="75">
        <f>D12+0.7</f>
        <v>20.2</v>
      </c>
      <c r="F12" s="76">
        <v>20.9</v>
      </c>
      <c r="G12" s="195" t="s">
        <v>126</v>
      </c>
      <c r="H12" s="73"/>
      <c r="I12" s="90" t="s">
        <v>160</v>
      </c>
      <c r="J12" s="90" t="s">
        <v>133</v>
      </c>
      <c r="K12" s="90" t="s">
        <v>160</v>
      </c>
      <c r="L12" s="90" t="s">
        <v>159</v>
      </c>
      <c r="M12" s="90" t="s">
        <v>158</v>
      </c>
      <c r="N12" s="90" t="s">
        <v>159</v>
      </c>
      <c r="O12" s="90" t="s">
        <v>160</v>
      </c>
      <c r="P12" s="90" t="s">
        <v>159</v>
      </c>
      <c r="Q12" s="90" t="s">
        <v>133</v>
      </c>
      <c r="R12" s="94" t="s">
        <v>123</v>
      </c>
    </row>
    <row r="13" ht="29.1" customHeight="1" spans="1:18">
      <c r="A13" s="86" t="s">
        <v>131</v>
      </c>
      <c r="B13" s="75">
        <f>C13-0.7</f>
        <v>16.1</v>
      </c>
      <c r="C13" s="75">
        <f>D13-0.7</f>
        <v>16.8</v>
      </c>
      <c r="D13" s="75">
        <v>17.5</v>
      </c>
      <c r="E13" s="75">
        <f>D13+0.7</f>
        <v>18.2</v>
      </c>
      <c r="F13" s="76">
        <v>18.9</v>
      </c>
      <c r="G13" s="195" t="s">
        <v>132</v>
      </c>
      <c r="H13" s="73"/>
      <c r="I13" s="90" t="s">
        <v>158</v>
      </c>
      <c r="J13" s="90" t="s">
        <v>154</v>
      </c>
      <c r="K13" s="90" t="s">
        <v>133</v>
      </c>
      <c r="L13" s="90" t="s">
        <v>123</v>
      </c>
      <c r="M13" s="90" t="s">
        <v>133</v>
      </c>
      <c r="N13" s="90" t="s">
        <v>123</v>
      </c>
      <c r="O13" s="90" t="s">
        <v>129</v>
      </c>
      <c r="P13" s="90" t="s">
        <v>123</v>
      </c>
      <c r="Q13" s="90" t="s">
        <v>158</v>
      </c>
      <c r="R13" s="94" t="s">
        <v>159</v>
      </c>
    </row>
    <row r="14" ht="29.1" customHeight="1" spans="1:18">
      <c r="A14" s="86" t="s">
        <v>134</v>
      </c>
      <c r="B14" s="75">
        <f>C14-1</f>
        <v>42.5</v>
      </c>
      <c r="C14" s="75">
        <f>D14-1</f>
        <v>43.5</v>
      </c>
      <c r="D14" s="75">
        <v>44.5</v>
      </c>
      <c r="E14" s="75">
        <f>D14+1</f>
        <v>45.5</v>
      </c>
      <c r="F14" s="76">
        <v>46.5</v>
      </c>
      <c r="G14" s="195" t="s">
        <v>126</v>
      </c>
      <c r="H14" s="73"/>
      <c r="I14" s="90" t="s">
        <v>123</v>
      </c>
      <c r="J14" s="90" t="s">
        <v>123</v>
      </c>
      <c r="K14" s="90" t="s">
        <v>127</v>
      </c>
      <c r="L14" s="90" t="s">
        <v>133</v>
      </c>
      <c r="M14" s="90" t="s">
        <v>123</v>
      </c>
      <c r="N14" s="90" t="s">
        <v>123</v>
      </c>
      <c r="O14" s="90" t="s">
        <v>117</v>
      </c>
      <c r="P14" s="90" t="s">
        <v>152</v>
      </c>
      <c r="Q14" s="90" t="s">
        <v>160</v>
      </c>
      <c r="R14" s="94" t="s">
        <v>133</v>
      </c>
    </row>
    <row r="15" ht="29.1" customHeight="1" spans="1:18">
      <c r="A15" s="86" t="s">
        <v>137</v>
      </c>
      <c r="B15" s="75">
        <f>C15</f>
        <v>13.5</v>
      </c>
      <c r="C15" s="75">
        <f>D15-0.5</f>
        <v>13.5</v>
      </c>
      <c r="D15" s="75">
        <v>14</v>
      </c>
      <c r="E15" s="75">
        <f>D15+0.5</f>
        <v>14.5</v>
      </c>
      <c r="F15" s="76">
        <v>15</v>
      </c>
      <c r="G15" s="196" t="s">
        <v>136</v>
      </c>
      <c r="H15" s="73"/>
      <c r="I15" s="90" t="s">
        <v>123</v>
      </c>
      <c r="J15" s="90" t="s">
        <v>123</v>
      </c>
      <c r="K15" s="90" t="s">
        <v>123</v>
      </c>
      <c r="L15" s="90" t="s">
        <v>123</v>
      </c>
      <c r="M15" s="90" t="s">
        <v>123</v>
      </c>
      <c r="N15" s="90" t="s">
        <v>123</v>
      </c>
      <c r="O15" s="90" t="s">
        <v>123</v>
      </c>
      <c r="P15" s="90" t="s">
        <v>123</v>
      </c>
      <c r="Q15" s="90" t="s">
        <v>123</v>
      </c>
      <c r="R15" s="94" t="s">
        <v>123</v>
      </c>
    </row>
    <row r="16" ht="29.1" customHeight="1" spans="1:18">
      <c r="A16" s="86" t="s">
        <v>138</v>
      </c>
      <c r="B16" s="75">
        <f>C16</f>
        <v>2.8</v>
      </c>
      <c r="C16" s="75">
        <f>D16</f>
        <v>2.8</v>
      </c>
      <c r="D16" s="75">
        <v>2.8</v>
      </c>
      <c r="E16" s="75">
        <f>D16</f>
        <v>2.8</v>
      </c>
      <c r="F16" s="76">
        <v>2.8</v>
      </c>
      <c r="G16" s="196" t="s">
        <v>136</v>
      </c>
      <c r="H16" s="73"/>
      <c r="I16" s="90" t="s">
        <v>123</v>
      </c>
      <c r="J16" s="90" t="s">
        <v>123</v>
      </c>
      <c r="K16" s="90" t="s">
        <v>123</v>
      </c>
      <c r="L16" s="90" t="s">
        <v>123</v>
      </c>
      <c r="M16" s="90" t="s">
        <v>123</v>
      </c>
      <c r="N16" s="90" t="s">
        <v>123</v>
      </c>
      <c r="O16" s="90" t="s">
        <v>123</v>
      </c>
      <c r="P16" s="90" t="s">
        <v>123</v>
      </c>
      <c r="Q16" s="90" t="s">
        <v>123</v>
      </c>
      <c r="R16" s="94" t="s">
        <v>123</v>
      </c>
    </row>
    <row r="17" ht="29.1" customHeight="1" spans="1:18">
      <c r="A17" s="95"/>
      <c r="B17" s="96"/>
      <c r="C17" s="97"/>
      <c r="D17" s="97"/>
      <c r="E17" s="97"/>
      <c r="F17" s="97"/>
      <c r="G17" s="98"/>
      <c r="H17" s="73"/>
      <c r="I17" s="90"/>
      <c r="J17" s="90"/>
      <c r="K17" s="90"/>
      <c r="L17" s="90"/>
      <c r="M17" s="90"/>
      <c r="N17" s="90"/>
      <c r="O17" s="90"/>
      <c r="P17" s="90"/>
      <c r="Q17" s="90"/>
      <c r="R17" s="94"/>
    </row>
    <row r="18" ht="29.1" customHeight="1" spans="1:18">
      <c r="A18" s="99"/>
      <c r="B18" s="100"/>
      <c r="C18" s="101"/>
      <c r="D18" s="101"/>
      <c r="E18" s="102"/>
      <c r="F18" s="102"/>
      <c r="G18" s="103"/>
      <c r="H18" s="104"/>
      <c r="I18" s="105"/>
      <c r="J18" s="107"/>
      <c r="K18" s="107"/>
      <c r="L18" s="107"/>
      <c r="M18" s="107"/>
      <c r="N18" s="107"/>
      <c r="O18" s="107"/>
      <c r="P18" s="107"/>
      <c r="Q18" s="107"/>
      <c r="R18" s="109"/>
    </row>
    <row r="19" ht="15" spans="1:18">
      <c r="A19" s="110" t="s">
        <v>84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ht="14.25" spans="1:18">
      <c r="A20" s="60" t="s">
        <v>142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ht="14.25" spans="1:18">
      <c r="A21" s="111" t="s">
        <v>143</v>
      </c>
      <c r="B21" s="111"/>
      <c r="C21" s="111"/>
      <c r="D21" s="111"/>
      <c r="E21" s="111"/>
      <c r="F21" s="111"/>
      <c r="G21" s="111"/>
      <c r="H21" s="111"/>
      <c r="I21" s="110" t="s">
        <v>144</v>
      </c>
      <c r="J21" s="197">
        <v>46039</v>
      </c>
      <c r="K21" s="197"/>
      <c r="L21" s="198"/>
      <c r="M21" s="110" t="s">
        <v>145</v>
      </c>
      <c r="N21" s="110" t="s">
        <v>146</v>
      </c>
      <c r="O21" s="110" t="s">
        <v>147</v>
      </c>
      <c r="P21" s="110"/>
      <c r="Q21" s="110"/>
      <c r="R21" s="110" t="s">
        <v>148</v>
      </c>
    </row>
    <row r="22" ht="18.95" customHeight="1" spans="1:18">
      <c r="A22" s="60" t="s">
        <v>149</v>
      </c>
    </row>
  </sheetData>
  <mergeCells count="15">
    <mergeCell ref="A1:R1"/>
    <mergeCell ref="B2:C2"/>
    <mergeCell ref="E2:G2"/>
    <mergeCell ref="J2:R2"/>
    <mergeCell ref="B3:G3"/>
    <mergeCell ref="I3:R3"/>
    <mergeCell ref="I4:J4"/>
    <mergeCell ref="K4:L4"/>
    <mergeCell ref="M4:N4"/>
    <mergeCell ref="O4:P4"/>
    <mergeCell ref="Q4:R4"/>
    <mergeCell ref="J21:K21"/>
    <mergeCell ref="A3:A5"/>
    <mergeCell ref="G4:G5"/>
    <mergeCell ref="H2:H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31" workbookViewId="0">
      <selection activeCell="G62" sqref="G62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9.1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18</v>
      </c>
      <c r="B2" s="117"/>
      <c r="C2" s="117"/>
      <c r="D2" s="118" t="s">
        <v>24</v>
      </c>
      <c r="E2" s="119"/>
      <c r="F2" s="120" t="s">
        <v>162</v>
      </c>
      <c r="G2" s="121"/>
      <c r="H2" s="121"/>
      <c r="I2" s="122" t="s">
        <v>20</v>
      </c>
      <c r="J2" s="121"/>
      <c r="K2" s="123"/>
    </row>
    <row r="3" spans="1:11">
      <c r="A3" s="124" t="s">
        <v>35</v>
      </c>
      <c r="B3" s="125"/>
      <c r="C3" s="125"/>
      <c r="D3" s="126" t="s">
        <v>163</v>
      </c>
      <c r="E3" s="127"/>
      <c r="F3" s="128"/>
      <c r="G3" s="128"/>
      <c r="H3" s="129" t="s">
        <v>164</v>
      </c>
      <c r="I3" s="129"/>
      <c r="J3" s="129"/>
      <c r="K3" s="130"/>
    </row>
    <row r="4" spans="1:11">
      <c r="A4" s="131" t="s">
        <v>32</v>
      </c>
      <c r="B4" s="132"/>
      <c r="C4" s="132"/>
      <c r="D4" s="133" t="s">
        <v>165</v>
      </c>
      <c r="E4" s="128"/>
      <c r="F4" s="128"/>
      <c r="G4" s="128"/>
      <c r="H4" s="133" t="s">
        <v>166</v>
      </c>
      <c r="I4" s="133"/>
      <c r="J4" s="134" t="s">
        <v>27</v>
      </c>
      <c r="K4" s="135" t="s">
        <v>28</v>
      </c>
    </row>
    <row r="5" spans="1:11">
      <c r="A5" s="131" t="s">
        <v>167</v>
      </c>
      <c r="B5" s="125"/>
      <c r="C5" s="125"/>
      <c r="D5" s="126" t="s">
        <v>168</v>
      </c>
      <c r="E5" s="126" t="s">
        <v>169</v>
      </c>
      <c r="F5" s="126" t="s">
        <v>170</v>
      </c>
      <c r="G5" s="126" t="s">
        <v>171</v>
      </c>
      <c r="H5" s="133" t="s">
        <v>172</v>
      </c>
      <c r="I5" s="133"/>
      <c r="J5" s="134" t="s">
        <v>27</v>
      </c>
      <c r="K5" s="135" t="s">
        <v>28</v>
      </c>
    </row>
    <row r="6" ht="15" spans="1:11">
      <c r="A6" s="136" t="s">
        <v>173</v>
      </c>
      <c r="B6" s="137"/>
      <c r="C6" s="137"/>
      <c r="D6" s="138" t="s">
        <v>174</v>
      </c>
      <c r="E6" s="139"/>
      <c r="F6" s="140"/>
      <c r="G6" s="138"/>
      <c r="H6" s="141" t="s">
        <v>175</v>
      </c>
      <c r="I6" s="141"/>
      <c r="J6" s="140" t="s">
        <v>27</v>
      </c>
      <c r="K6" s="142" t="s">
        <v>28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176</v>
      </c>
      <c r="B8" s="120" t="s">
        <v>177</v>
      </c>
      <c r="C8" s="120" t="s">
        <v>178</v>
      </c>
      <c r="D8" s="120" t="s">
        <v>179</v>
      </c>
      <c r="E8" s="120" t="s">
        <v>180</v>
      </c>
      <c r="F8" s="120" t="s">
        <v>181</v>
      </c>
      <c r="G8" s="147"/>
      <c r="H8" s="148"/>
      <c r="I8" s="148"/>
      <c r="J8" s="148"/>
      <c r="K8" s="149"/>
    </row>
    <row r="9" spans="1:11">
      <c r="A9" s="131" t="s">
        <v>182</v>
      </c>
      <c r="B9" s="133"/>
      <c r="C9" s="134" t="s">
        <v>27</v>
      </c>
      <c r="D9" s="134" t="s">
        <v>28</v>
      </c>
      <c r="E9" s="126" t="s">
        <v>183</v>
      </c>
      <c r="F9" s="150" t="s">
        <v>184</v>
      </c>
      <c r="G9" s="151"/>
      <c r="H9" s="152"/>
      <c r="I9" s="152"/>
      <c r="J9" s="152"/>
      <c r="K9" s="153"/>
    </row>
    <row r="10" spans="1:11">
      <c r="A10" s="131" t="s">
        <v>185</v>
      </c>
      <c r="B10" s="133"/>
      <c r="C10" s="134" t="s">
        <v>27</v>
      </c>
      <c r="D10" s="134" t="s">
        <v>28</v>
      </c>
      <c r="E10" s="126" t="s">
        <v>186</v>
      </c>
      <c r="F10" s="150" t="s">
        <v>187</v>
      </c>
      <c r="G10" s="151" t="s">
        <v>188</v>
      </c>
      <c r="H10" s="152"/>
      <c r="I10" s="152"/>
      <c r="J10" s="152"/>
      <c r="K10" s="153"/>
    </row>
    <row r="11" spans="1:11">
      <c r="A11" s="154" t="s">
        <v>189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6"/>
    </row>
    <row r="12" spans="1:11">
      <c r="A12" s="124" t="s">
        <v>47</v>
      </c>
      <c r="B12" s="134" t="s">
        <v>43</v>
      </c>
      <c r="C12" s="134" t="s">
        <v>44</v>
      </c>
      <c r="D12" s="150"/>
      <c r="E12" s="126" t="s">
        <v>45</v>
      </c>
      <c r="F12" s="134" t="s">
        <v>43</v>
      </c>
      <c r="G12" s="134" t="s">
        <v>44</v>
      </c>
      <c r="H12" s="134"/>
      <c r="I12" s="126" t="s">
        <v>190</v>
      </c>
      <c r="J12" s="134" t="s">
        <v>43</v>
      </c>
      <c r="K12" s="135" t="s">
        <v>44</v>
      </c>
    </row>
    <row r="13" spans="1:11">
      <c r="A13" s="124" t="s">
        <v>50</v>
      </c>
      <c r="B13" s="134" t="s">
        <v>43</v>
      </c>
      <c r="C13" s="134" t="s">
        <v>44</v>
      </c>
      <c r="D13" s="150"/>
      <c r="E13" s="126" t="s">
        <v>55</v>
      </c>
      <c r="F13" s="134" t="s">
        <v>43</v>
      </c>
      <c r="G13" s="134" t="s">
        <v>44</v>
      </c>
      <c r="H13" s="134"/>
      <c r="I13" s="126" t="s">
        <v>191</v>
      </c>
      <c r="J13" s="134" t="s">
        <v>43</v>
      </c>
      <c r="K13" s="135" t="s">
        <v>44</v>
      </c>
    </row>
    <row r="14" ht="15" spans="1:11">
      <c r="A14" s="136" t="s">
        <v>192</v>
      </c>
      <c r="B14" s="140" t="s">
        <v>43</v>
      </c>
      <c r="C14" s="140" t="s">
        <v>44</v>
      </c>
      <c r="D14" s="139"/>
      <c r="E14" s="138" t="s">
        <v>193</v>
      </c>
      <c r="F14" s="140" t="s">
        <v>43</v>
      </c>
      <c r="G14" s="140" t="s">
        <v>44</v>
      </c>
      <c r="H14" s="140"/>
      <c r="I14" s="138" t="s">
        <v>194</v>
      </c>
      <c r="J14" s="140" t="s">
        <v>43</v>
      </c>
      <c r="K14" s="142" t="s">
        <v>44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6" t="s">
        <v>195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7"/>
    </row>
    <row r="17" spans="1:11">
      <c r="A17" s="131" t="s">
        <v>196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58"/>
    </row>
    <row r="18" spans="1:11">
      <c r="A18" s="131" t="s">
        <v>197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58"/>
    </row>
    <row r="19" spans="1:11">
      <c r="A19" s="159"/>
      <c r="B19" s="134"/>
      <c r="C19" s="134"/>
      <c r="D19" s="134"/>
      <c r="E19" s="134"/>
      <c r="F19" s="134"/>
      <c r="G19" s="134"/>
      <c r="H19" s="134"/>
      <c r="I19" s="134"/>
      <c r="J19" s="134"/>
      <c r="K19" s="135"/>
    </row>
    <row r="20" spans="1:1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2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62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62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65"/>
    </row>
    <row r="24" spans="1:11">
      <c r="A24" s="131" t="s">
        <v>83</v>
      </c>
      <c r="B24" s="133"/>
      <c r="C24" s="134" t="s">
        <v>27</v>
      </c>
      <c r="D24" s="134" t="s">
        <v>28</v>
      </c>
      <c r="E24" s="129"/>
      <c r="F24" s="129"/>
      <c r="G24" s="129"/>
      <c r="H24" s="129"/>
      <c r="I24" s="129"/>
      <c r="J24" s="129"/>
      <c r="K24" s="130"/>
    </row>
    <row r="25" ht="15" spans="1:11">
      <c r="A25" s="166" t="s">
        <v>198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199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</row>
    <row r="28" spans="1:11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175"/>
    </row>
    <row r="29" spans="1:11">
      <c r="A29" s="173"/>
      <c r="B29" s="174"/>
      <c r="C29" s="174"/>
      <c r="D29" s="174"/>
      <c r="E29" s="174"/>
      <c r="F29" s="174"/>
      <c r="G29" s="174"/>
      <c r="H29" s="174"/>
      <c r="I29" s="174"/>
      <c r="J29" s="174"/>
      <c r="K29" s="175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5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5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5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62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ht="18.75" customHeight="1" spans="1:11">
      <c r="A37" s="180" t="s">
        <v>200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ht="18.75" customHeight="1" spans="1:11">
      <c r="A38" s="131" t="s">
        <v>201</v>
      </c>
      <c r="B38" s="133"/>
      <c r="C38" s="133"/>
      <c r="D38" s="129" t="s">
        <v>202</v>
      </c>
      <c r="E38" s="129"/>
      <c r="F38" s="183" t="s">
        <v>203</v>
      </c>
      <c r="G38" s="184"/>
      <c r="H38" s="133" t="s">
        <v>204</v>
      </c>
      <c r="I38" s="133"/>
      <c r="J38" s="133" t="s">
        <v>205</v>
      </c>
      <c r="K38" s="158"/>
    </row>
    <row r="39" ht="18.75" customHeight="1" spans="1:11">
      <c r="A39" s="131" t="s">
        <v>84</v>
      </c>
      <c r="B39" s="133" t="s">
        <v>206</v>
      </c>
      <c r="C39" s="133"/>
      <c r="D39" s="133"/>
      <c r="E39" s="133"/>
      <c r="F39" s="133"/>
      <c r="G39" s="133"/>
      <c r="H39" s="133"/>
      <c r="I39" s="133"/>
      <c r="J39" s="133"/>
      <c r="K39" s="158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58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58"/>
    </row>
    <row r="42" ht="32.1" customHeight="1" spans="1:11">
      <c r="A42" s="136" t="s">
        <v>92</v>
      </c>
      <c r="B42" s="185" t="s">
        <v>207</v>
      </c>
      <c r="C42" s="185"/>
      <c r="D42" s="138" t="s">
        <v>208</v>
      </c>
      <c r="E42" s="139"/>
      <c r="F42" s="138" t="s">
        <v>95</v>
      </c>
      <c r="G42" s="186"/>
      <c r="H42" s="187" t="s">
        <v>96</v>
      </c>
      <c r="I42" s="187"/>
      <c r="J42" s="185"/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="90" zoomScaleNormal="90" workbookViewId="0">
      <selection activeCell="F7" sqref="F7"/>
    </sheetView>
  </sheetViews>
  <sheetFormatPr defaultColWidth="9" defaultRowHeight="26.1" customHeight="1"/>
  <cols>
    <col min="1" max="1" width="14.5833333333333" style="60" customWidth="1"/>
    <col min="2" max="7" width="9.75" style="60" customWidth="1"/>
    <col min="8" max="8" width="1.375" style="60" customWidth="1"/>
    <col min="9" max="23" width="6.75" style="60" customWidth="1"/>
    <col min="24" max="16384" width="9" style="60"/>
  </cols>
  <sheetData>
    <row r="1" ht="30" customHeight="1" spans="1:23">
      <c r="A1" s="61" t="s">
        <v>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ht="29.1" customHeight="1" spans="1:23">
      <c r="A2" s="63" t="s">
        <v>24</v>
      </c>
      <c r="B2" s="64" t="s">
        <v>100</v>
      </c>
      <c r="C2" s="64"/>
      <c r="D2" s="65" t="s">
        <v>29</v>
      </c>
      <c r="E2" s="64" t="s">
        <v>101</v>
      </c>
      <c r="F2" s="64"/>
      <c r="G2" s="64"/>
      <c r="H2" s="66"/>
      <c r="I2" s="67" t="s">
        <v>20</v>
      </c>
      <c r="J2" s="67"/>
      <c r="K2" s="68" t="s">
        <v>102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</row>
    <row r="3" ht="29.1" customHeight="1" spans="1:23">
      <c r="A3" s="71" t="s">
        <v>103</v>
      </c>
      <c r="B3" s="72" t="s">
        <v>104</v>
      </c>
      <c r="C3" s="72"/>
      <c r="D3" s="72"/>
      <c r="E3" s="72"/>
      <c r="F3" s="72"/>
      <c r="G3" s="72"/>
      <c r="H3" s="73"/>
      <c r="I3" s="72" t="s">
        <v>105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4"/>
    </row>
    <row r="4" ht="29.1" customHeight="1" spans="1:23">
      <c r="A4" s="71"/>
      <c r="B4" s="75" t="s">
        <v>70</v>
      </c>
      <c r="C4" s="75" t="s">
        <v>71</v>
      </c>
      <c r="D4" s="76" t="s">
        <v>72</v>
      </c>
      <c r="E4" s="75" t="s">
        <v>73</v>
      </c>
      <c r="F4" s="75" t="s">
        <v>74</v>
      </c>
      <c r="G4" s="77" t="s">
        <v>75</v>
      </c>
      <c r="H4" s="73"/>
      <c r="I4" s="78" t="s">
        <v>70</v>
      </c>
      <c r="J4" s="79"/>
      <c r="K4" s="80"/>
      <c r="L4" s="78" t="s">
        <v>71</v>
      </c>
      <c r="M4" s="79"/>
      <c r="N4" s="80"/>
      <c r="O4" s="78" t="s">
        <v>72</v>
      </c>
      <c r="P4" s="79"/>
      <c r="Q4" s="80"/>
      <c r="R4" s="78" t="s">
        <v>73</v>
      </c>
      <c r="S4" s="79"/>
      <c r="T4" s="80"/>
      <c r="U4" s="79" t="s">
        <v>74</v>
      </c>
      <c r="V4" s="79"/>
      <c r="W4" s="81"/>
    </row>
    <row r="5" ht="29.1" customHeight="1" spans="1:23">
      <c r="A5" s="71"/>
      <c r="B5" s="75" t="s">
        <v>109</v>
      </c>
      <c r="C5" s="75" t="s">
        <v>110</v>
      </c>
      <c r="D5" s="75" t="s">
        <v>111</v>
      </c>
      <c r="E5" s="75" t="s">
        <v>112</v>
      </c>
      <c r="F5" s="76" t="s">
        <v>113</v>
      </c>
      <c r="G5" s="77" t="s">
        <v>209</v>
      </c>
      <c r="H5" s="73"/>
      <c r="I5" s="82"/>
      <c r="J5" s="83"/>
      <c r="K5" s="84"/>
      <c r="L5" s="82"/>
      <c r="M5" s="83"/>
      <c r="N5" s="84"/>
      <c r="O5" s="82"/>
      <c r="P5" s="83"/>
      <c r="Q5" s="84"/>
      <c r="R5" s="82"/>
      <c r="S5" s="83"/>
      <c r="T5" s="84"/>
      <c r="U5" s="82"/>
      <c r="V5" s="83"/>
      <c r="W5" s="85"/>
    </row>
    <row r="6" ht="29.1" customHeight="1" spans="1:23">
      <c r="A6" s="86" t="s">
        <v>114</v>
      </c>
      <c r="B6" s="75">
        <f>C6-1</f>
        <v>67</v>
      </c>
      <c r="C6" s="75">
        <f>D6-2</f>
        <v>68</v>
      </c>
      <c r="D6" s="75">
        <v>70</v>
      </c>
      <c r="E6" s="75">
        <f t="shared" ref="E6" si="0">D6+2</f>
        <v>72</v>
      </c>
      <c r="F6" s="76">
        <v>74</v>
      </c>
      <c r="G6" s="87">
        <f>F6+1</f>
        <v>75</v>
      </c>
      <c r="H6" s="73"/>
      <c r="I6" s="88" t="s">
        <v>120</v>
      </c>
      <c r="J6" s="88" t="s">
        <v>127</v>
      </c>
      <c r="K6" s="88" t="s">
        <v>120</v>
      </c>
      <c r="L6" s="88" t="s">
        <v>120</v>
      </c>
      <c r="M6" s="88" t="s">
        <v>127</v>
      </c>
      <c r="N6" s="88" t="s">
        <v>120</v>
      </c>
      <c r="O6" s="88" t="s">
        <v>120</v>
      </c>
      <c r="P6" s="88" t="s">
        <v>123</v>
      </c>
      <c r="Q6" s="88" t="s">
        <v>127</v>
      </c>
      <c r="R6" s="88" t="s">
        <v>120</v>
      </c>
      <c r="S6" s="88" t="s">
        <v>120</v>
      </c>
      <c r="T6" s="88" t="s">
        <v>127</v>
      </c>
      <c r="U6" s="88" t="s">
        <v>120</v>
      </c>
      <c r="V6" s="88" t="s">
        <v>123</v>
      </c>
      <c r="W6" s="89" t="s">
        <v>127</v>
      </c>
    </row>
    <row r="7" ht="29.1" customHeight="1" spans="1:23">
      <c r="A7" s="86" t="s">
        <v>118</v>
      </c>
      <c r="B7" s="75">
        <f>C7-4</f>
        <v>100</v>
      </c>
      <c r="C7" s="75">
        <f>D7-4</f>
        <v>104</v>
      </c>
      <c r="D7" s="75" t="s">
        <v>119</v>
      </c>
      <c r="E7" s="75">
        <f>D7+4</f>
        <v>112</v>
      </c>
      <c r="F7" s="76">
        <v>116</v>
      </c>
      <c r="G7" s="87">
        <f>F7+6</f>
        <v>122</v>
      </c>
      <c r="H7" s="73"/>
      <c r="I7" s="90" t="s">
        <v>120</v>
      </c>
      <c r="J7" s="90" t="s">
        <v>210</v>
      </c>
      <c r="K7" s="90" t="s">
        <v>210</v>
      </c>
      <c r="L7" s="90" t="s">
        <v>120</v>
      </c>
      <c r="M7" s="90" t="s">
        <v>127</v>
      </c>
      <c r="N7" s="90" t="s">
        <v>120</v>
      </c>
      <c r="O7" s="90" t="s">
        <v>123</v>
      </c>
      <c r="P7" s="90" t="s">
        <v>120</v>
      </c>
      <c r="Q7" s="90" t="s">
        <v>120</v>
      </c>
      <c r="R7" s="90" t="s">
        <v>127</v>
      </c>
      <c r="S7" s="90" t="s">
        <v>120</v>
      </c>
      <c r="T7" s="90" t="s">
        <v>120</v>
      </c>
      <c r="U7" s="90" t="s">
        <v>123</v>
      </c>
      <c r="V7" s="90" t="s">
        <v>120</v>
      </c>
      <c r="W7" s="91" t="s">
        <v>120</v>
      </c>
    </row>
    <row r="8" ht="29.1" customHeight="1" spans="1:23">
      <c r="A8" s="86" t="s">
        <v>124</v>
      </c>
      <c r="B8" s="75">
        <f>C8-4</f>
        <v>98</v>
      </c>
      <c r="C8" s="75">
        <f>D8-4</f>
        <v>102</v>
      </c>
      <c r="D8" s="75" t="s">
        <v>122</v>
      </c>
      <c r="E8" s="75">
        <f>D8+4</f>
        <v>110</v>
      </c>
      <c r="F8" s="76">
        <v>115</v>
      </c>
      <c r="G8" s="92">
        <f>F8+6</f>
        <v>121</v>
      </c>
      <c r="H8" s="73"/>
      <c r="I8" s="88" t="s">
        <v>120</v>
      </c>
      <c r="J8" s="88" t="s">
        <v>127</v>
      </c>
      <c r="K8" s="88" t="s">
        <v>120</v>
      </c>
      <c r="L8" s="88" t="s">
        <v>120</v>
      </c>
      <c r="M8" s="88" t="s">
        <v>120</v>
      </c>
      <c r="N8" s="88" t="s">
        <v>123</v>
      </c>
      <c r="O8" s="88" t="s">
        <v>123</v>
      </c>
      <c r="P8" s="88" t="s">
        <v>120</v>
      </c>
      <c r="Q8" s="88" t="s">
        <v>120</v>
      </c>
      <c r="R8" s="88" t="s">
        <v>120</v>
      </c>
      <c r="S8" s="88" t="s">
        <v>120</v>
      </c>
      <c r="T8" s="88" t="s">
        <v>210</v>
      </c>
      <c r="U8" s="88" t="s">
        <v>120</v>
      </c>
      <c r="V8" s="88" t="s">
        <v>123</v>
      </c>
      <c r="W8" s="93" t="s">
        <v>123</v>
      </c>
    </row>
    <row r="9" ht="29.1" customHeight="1" spans="1:23">
      <c r="A9" s="86" t="s">
        <v>125</v>
      </c>
      <c r="B9" s="75">
        <f>C9-1.2</f>
        <v>44.1</v>
      </c>
      <c r="C9" s="75">
        <f>D9-1.2</f>
        <v>45.3</v>
      </c>
      <c r="D9" s="75">
        <v>46.5</v>
      </c>
      <c r="E9" s="75">
        <f>D9+1.2</f>
        <v>47.7</v>
      </c>
      <c r="F9" s="76">
        <v>48.9</v>
      </c>
      <c r="G9" s="87">
        <f>F9+1.4</f>
        <v>50.3</v>
      </c>
      <c r="H9" s="73"/>
      <c r="I9" s="90" t="s">
        <v>127</v>
      </c>
      <c r="J9" s="90" t="s">
        <v>157</v>
      </c>
      <c r="K9" s="90" t="s">
        <v>157</v>
      </c>
      <c r="L9" s="90" t="s">
        <v>123</v>
      </c>
      <c r="M9" s="90" t="s">
        <v>127</v>
      </c>
      <c r="N9" s="90" t="s">
        <v>123</v>
      </c>
      <c r="O9" s="90" t="s">
        <v>127</v>
      </c>
      <c r="P9" s="90" t="s">
        <v>123</v>
      </c>
      <c r="Q9" s="90" t="s">
        <v>123</v>
      </c>
      <c r="R9" s="90" t="s">
        <v>123</v>
      </c>
      <c r="S9" s="90" t="s">
        <v>127</v>
      </c>
      <c r="T9" s="90" t="s">
        <v>123</v>
      </c>
      <c r="U9" s="90" t="s">
        <v>123</v>
      </c>
      <c r="V9" s="90" t="s">
        <v>127</v>
      </c>
      <c r="W9" s="94" t="s">
        <v>123</v>
      </c>
    </row>
    <row r="10" ht="29.1" customHeight="1" spans="1:23">
      <c r="A10" s="86" t="s">
        <v>130</v>
      </c>
      <c r="B10" s="75">
        <f>C10-0.7</f>
        <v>18.1</v>
      </c>
      <c r="C10" s="75">
        <f>D10-0.7</f>
        <v>18.8</v>
      </c>
      <c r="D10" s="75">
        <v>19.5</v>
      </c>
      <c r="E10" s="75">
        <f>D10+0.7</f>
        <v>20.2</v>
      </c>
      <c r="F10" s="76">
        <v>20.9</v>
      </c>
      <c r="G10" s="87">
        <v>21.9</v>
      </c>
      <c r="H10" s="73"/>
      <c r="I10" s="90" t="s">
        <v>158</v>
      </c>
      <c r="J10" s="90" t="s">
        <v>127</v>
      </c>
      <c r="K10" s="90" t="s">
        <v>123</v>
      </c>
      <c r="L10" s="90" t="s">
        <v>123</v>
      </c>
      <c r="M10" s="90" t="s">
        <v>158</v>
      </c>
      <c r="N10" s="90" t="s">
        <v>127</v>
      </c>
      <c r="O10" s="90" t="s">
        <v>123</v>
      </c>
      <c r="P10" s="90" t="s">
        <v>127</v>
      </c>
      <c r="Q10" s="90" t="s">
        <v>123</v>
      </c>
      <c r="R10" s="90" t="s">
        <v>123</v>
      </c>
      <c r="S10" s="90" t="s">
        <v>158</v>
      </c>
      <c r="T10" s="90" t="s">
        <v>158</v>
      </c>
      <c r="U10" s="90" t="s">
        <v>123</v>
      </c>
      <c r="V10" s="90" t="s">
        <v>123</v>
      </c>
      <c r="W10" s="94" t="s">
        <v>123</v>
      </c>
    </row>
    <row r="11" ht="29.1" customHeight="1" spans="1:23">
      <c r="A11" s="86" t="s">
        <v>131</v>
      </c>
      <c r="B11" s="75">
        <f>C11-0.7</f>
        <v>16.1</v>
      </c>
      <c r="C11" s="75">
        <f>D11-0.7</f>
        <v>16.8</v>
      </c>
      <c r="D11" s="75">
        <v>17.5</v>
      </c>
      <c r="E11" s="75">
        <f>D11+0.7</f>
        <v>18.2</v>
      </c>
      <c r="F11" s="76">
        <v>18.9</v>
      </c>
      <c r="G11" s="87">
        <f>F11+1</f>
        <v>19.9</v>
      </c>
      <c r="H11" s="73"/>
      <c r="I11" s="90" t="s">
        <v>123</v>
      </c>
      <c r="J11" s="90" t="s">
        <v>158</v>
      </c>
      <c r="K11" s="90" t="s">
        <v>123</v>
      </c>
      <c r="L11" s="90" t="s">
        <v>123</v>
      </c>
      <c r="M11" s="90" t="s">
        <v>158</v>
      </c>
      <c r="N11" s="90" t="s">
        <v>127</v>
      </c>
      <c r="O11" s="90" t="s">
        <v>127</v>
      </c>
      <c r="P11" s="90" t="s">
        <v>158</v>
      </c>
      <c r="Q11" s="90" t="s">
        <v>123</v>
      </c>
      <c r="R11" s="90" t="s">
        <v>123</v>
      </c>
      <c r="S11" s="90" t="s">
        <v>123</v>
      </c>
      <c r="T11" s="90" t="s">
        <v>123</v>
      </c>
      <c r="U11" s="90" t="s">
        <v>127</v>
      </c>
      <c r="V11" s="90" t="s">
        <v>158</v>
      </c>
      <c r="W11" s="94" t="s">
        <v>127</v>
      </c>
    </row>
    <row r="12" ht="29.1" customHeight="1" spans="1:23">
      <c r="A12" s="86" t="s">
        <v>134</v>
      </c>
      <c r="B12" s="75">
        <f>C12-1</f>
        <v>42.5</v>
      </c>
      <c r="C12" s="75">
        <f>D12-1</f>
        <v>43.5</v>
      </c>
      <c r="D12" s="75">
        <v>44.5</v>
      </c>
      <c r="E12" s="75">
        <f>D12+1</f>
        <v>45.5</v>
      </c>
      <c r="F12" s="76">
        <v>46.5</v>
      </c>
      <c r="G12" s="87">
        <v>48</v>
      </c>
      <c r="H12" s="73"/>
      <c r="I12" s="90" t="s">
        <v>127</v>
      </c>
      <c r="J12" s="90" t="s">
        <v>123</v>
      </c>
      <c r="K12" s="90" t="s">
        <v>158</v>
      </c>
      <c r="L12" s="90" t="s">
        <v>123</v>
      </c>
      <c r="M12" s="90" t="s">
        <v>210</v>
      </c>
      <c r="N12" s="90" t="s">
        <v>210</v>
      </c>
      <c r="O12" s="90" t="s">
        <v>123</v>
      </c>
      <c r="P12" s="90" t="s">
        <v>123</v>
      </c>
      <c r="Q12" s="90" t="s">
        <v>127</v>
      </c>
      <c r="R12" s="90" t="s">
        <v>127</v>
      </c>
      <c r="S12" s="90" t="s">
        <v>127</v>
      </c>
      <c r="T12" s="90" t="s">
        <v>158</v>
      </c>
      <c r="U12" s="90" t="s">
        <v>123</v>
      </c>
      <c r="V12" s="90" t="s">
        <v>123</v>
      </c>
      <c r="W12" s="94" t="s">
        <v>123</v>
      </c>
    </row>
    <row r="13" ht="29.1" customHeight="1" spans="1:23">
      <c r="A13" s="86" t="s">
        <v>128</v>
      </c>
      <c r="B13" s="75">
        <f>C13-0.5</f>
        <v>20</v>
      </c>
      <c r="C13" s="75">
        <f>D13-0.5</f>
        <v>20.5</v>
      </c>
      <c r="D13" s="75">
        <v>21</v>
      </c>
      <c r="E13" s="75">
        <f>D13+0.5</f>
        <v>21.5</v>
      </c>
      <c r="F13" s="76">
        <v>22</v>
      </c>
      <c r="G13" s="87">
        <v>22.5</v>
      </c>
      <c r="H13" s="73"/>
      <c r="I13" s="90" t="s">
        <v>127</v>
      </c>
      <c r="J13" s="90" t="s">
        <v>158</v>
      </c>
      <c r="K13" s="90" t="s">
        <v>123</v>
      </c>
      <c r="L13" s="90" t="s">
        <v>127</v>
      </c>
      <c r="M13" s="90" t="s">
        <v>127</v>
      </c>
      <c r="N13" s="90" t="s">
        <v>123</v>
      </c>
      <c r="O13" s="90" t="s">
        <v>127</v>
      </c>
      <c r="P13" s="90" t="s">
        <v>158</v>
      </c>
      <c r="Q13" s="90" t="s">
        <v>127</v>
      </c>
      <c r="R13" s="90" t="s">
        <v>127</v>
      </c>
      <c r="S13" s="90" t="s">
        <v>127</v>
      </c>
      <c r="T13" s="90" t="s">
        <v>123</v>
      </c>
      <c r="U13" s="90" t="s">
        <v>127</v>
      </c>
      <c r="V13" s="90" t="s">
        <v>127</v>
      </c>
      <c r="W13" s="94" t="s">
        <v>133</v>
      </c>
    </row>
    <row r="14" ht="29.1" customHeight="1" spans="1:23">
      <c r="A14" s="95"/>
      <c r="B14" s="96"/>
      <c r="C14" s="97"/>
      <c r="D14" s="97"/>
      <c r="E14" s="97"/>
      <c r="F14" s="97"/>
      <c r="G14" s="98"/>
      <c r="H14" s="73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4"/>
    </row>
    <row r="15" ht="29.1" customHeight="1" spans="1:23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7"/>
      <c r="T15" s="108"/>
      <c r="U15" s="108"/>
      <c r="V15" s="108"/>
      <c r="W15" s="109"/>
    </row>
    <row r="16" ht="15" spans="1:23">
      <c r="A16" s="110" t="s">
        <v>84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ht="14.25" spans="1:23">
      <c r="A17" s="60" t="s">
        <v>142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ht="14.25" spans="1:23">
      <c r="A18" s="111" t="s">
        <v>143</v>
      </c>
      <c r="B18" s="111"/>
      <c r="C18" s="111"/>
      <c r="D18" s="111"/>
      <c r="E18" s="111"/>
      <c r="F18" s="111"/>
      <c r="G18" s="111"/>
      <c r="H18" s="111"/>
      <c r="I18" s="110" t="s">
        <v>144</v>
      </c>
      <c r="J18" s="112"/>
      <c r="K18" s="113">
        <v>46039</v>
      </c>
      <c r="L18" s="113"/>
      <c r="M18" s="110" t="s">
        <v>145</v>
      </c>
      <c r="N18" s="110"/>
      <c r="O18" s="110" t="s">
        <v>146</v>
      </c>
      <c r="P18" s="110"/>
      <c r="Q18" s="110"/>
      <c r="R18" s="110"/>
      <c r="S18" s="110" t="s">
        <v>147</v>
      </c>
      <c r="T18" s="110"/>
      <c r="U18" s="110"/>
      <c r="V18" s="110" t="s">
        <v>148</v>
      </c>
    </row>
    <row r="19" ht="18.95" customHeight="1" spans="1:23">
      <c r="A19" s="60" t="s">
        <v>149</v>
      </c>
    </row>
  </sheetData>
  <mergeCells count="19">
    <mergeCell ref="A1:W1"/>
    <mergeCell ref="B2:C2"/>
    <mergeCell ref="E2:G2"/>
    <mergeCell ref="K2:W2"/>
    <mergeCell ref="B3:G3"/>
    <mergeCell ref="I3:W3"/>
    <mergeCell ref="I4:K4"/>
    <mergeCell ref="L4:N4"/>
    <mergeCell ref="O4:Q4"/>
    <mergeCell ref="R4:T4"/>
    <mergeCell ref="U4:W4"/>
    <mergeCell ref="I5:K5"/>
    <mergeCell ref="L5:N5"/>
    <mergeCell ref="O5:Q5"/>
    <mergeCell ref="R5:T5"/>
    <mergeCell ref="U5:W5"/>
    <mergeCell ref="K18:L18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T13" sqref="T13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211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212</v>
      </c>
      <c r="B2" s="46" t="s">
        <v>213</v>
      </c>
      <c r="C2" s="46" t="s">
        <v>214</v>
      </c>
      <c r="D2" s="46" t="s">
        <v>215</v>
      </c>
      <c r="E2" s="46" t="s">
        <v>216</v>
      </c>
      <c r="F2" s="46" t="s">
        <v>217</v>
      </c>
      <c r="G2" s="46" t="s">
        <v>218</v>
      </c>
      <c r="H2" s="46" t="s">
        <v>219</v>
      </c>
      <c r="I2" s="45" t="s">
        <v>220</v>
      </c>
      <c r="J2" s="45" t="s">
        <v>221</v>
      </c>
      <c r="K2" s="45" t="s">
        <v>222</v>
      </c>
      <c r="L2" s="45" t="s">
        <v>223</v>
      </c>
      <c r="M2" s="45" t="s">
        <v>224</v>
      </c>
      <c r="N2" s="45" t="s">
        <v>225</v>
      </c>
      <c r="O2" s="46" t="s">
        <v>226</v>
      </c>
      <c r="P2" s="46" t="s">
        <v>227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228</v>
      </c>
      <c r="J3" s="45" t="s">
        <v>228</v>
      </c>
      <c r="K3" s="45" t="s">
        <v>228</v>
      </c>
      <c r="L3" s="45" t="s">
        <v>228</v>
      </c>
      <c r="M3" s="45" t="s">
        <v>228</v>
      </c>
      <c r="N3" s="45" t="s">
        <v>228</v>
      </c>
      <c r="O3" s="47"/>
      <c r="P3" s="47"/>
    </row>
    <row r="4" spans="1:16">
      <c r="A4" s="48">
        <v>1</v>
      </c>
      <c r="B4" s="49" t="s">
        <v>229</v>
      </c>
      <c r="C4" s="49" t="s">
        <v>230</v>
      </c>
      <c r="D4" s="49" t="s">
        <v>231</v>
      </c>
      <c r="E4" s="50" t="s">
        <v>100</v>
      </c>
      <c r="F4" s="49" t="s">
        <v>232</v>
      </c>
      <c r="G4" s="49" t="s">
        <v>27</v>
      </c>
      <c r="H4" s="49" t="s">
        <v>27</v>
      </c>
      <c r="I4" s="49">
        <v>5</v>
      </c>
      <c r="J4" s="49"/>
      <c r="K4" s="49">
        <v>9</v>
      </c>
      <c r="L4" s="49"/>
      <c r="M4" s="49"/>
      <c r="N4" s="49"/>
      <c r="O4" s="49">
        <f>SUM(I4:N4)</f>
        <v>14</v>
      </c>
      <c r="P4" s="49"/>
    </row>
    <row r="5" spans="1:16">
      <c r="A5" s="48">
        <v>2</v>
      </c>
      <c r="B5" s="49" t="s">
        <v>233</v>
      </c>
      <c r="C5" s="49" t="s">
        <v>230</v>
      </c>
      <c r="D5" s="49" t="s">
        <v>231</v>
      </c>
      <c r="E5" s="50" t="s">
        <v>100</v>
      </c>
      <c r="F5" s="49" t="s">
        <v>232</v>
      </c>
      <c r="G5" s="49" t="s">
        <v>27</v>
      </c>
      <c r="H5" s="49" t="s">
        <v>27</v>
      </c>
      <c r="I5" s="49"/>
      <c r="J5" s="49"/>
      <c r="K5" s="49"/>
      <c r="L5" s="49"/>
      <c r="M5" s="49">
        <v>5</v>
      </c>
      <c r="N5" s="49">
        <v>8</v>
      </c>
      <c r="O5" s="49">
        <f t="shared" ref="O5:O6" si="0">SUM(I5:N5)</f>
        <v>13</v>
      </c>
      <c r="P5" s="49"/>
    </row>
    <row r="6" spans="1:16">
      <c r="A6" s="48">
        <v>3</v>
      </c>
      <c r="B6" s="49" t="s">
        <v>234</v>
      </c>
      <c r="C6" s="49" t="s">
        <v>230</v>
      </c>
      <c r="D6" s="49" t="s">
        <v>231</v>
      </c>
      <c r="E6" s="50" t="s">
        <v>100</v>
      </c>
      <c r="F6" s="49" t="s">
        <v>232</v>
      </c>
      <c r="G6" s="49" t="s">
        <v>27</v>
      </c>
      <c r="H6" s="49" t="s">
        <v>27</v>
      </c>
      <c r="I6" s="49"/>
      <c r="J6" s="49">
        <v>3</v>
      </c>
      <c r="K6" s="49">
        <v>2</v>
      </c>
      <c r="L6" s="49"/>
      <c r="M6" s="49"/>
      <c r="N6" s="49"/>
      <c r="O6" s="49">
        <f t="shared" si="0"/>
        <v>5</v>
      </c>
      <c r="P6" s="49"/>
    </row>
    <row r="7" spans="1:16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ht="18.75" spans="1:16">
      <c r="A10" s="51" t="s">
        <v>235</v>
      </c>
      <c r="B10" s="52"/>
      <c r="C10" s="52"/>
      <c r="D10" s="53"/>
      <c r="E10" s="54"/>
      <c r="F10" s="55"/>
      <c r="G10" s="55"/>
      <c r="H10" s="55"/>
      <c r="I10" s="56"/>
      <c r="J10" s="51" t="s">
        <v>236</v>
      </c>
      <c r="K10" s="52"/>
      <c r="L10" s="52"/>
      <c r="M10" s="52"/>
      <c r="N10" s="53"/>
      <c r="O10" s="52"/>
      <c r="P10" s="57"/>
    </row>
    <row r="11" ht="66.75" customHeight="1" spans="1:16">
      <c r="A11" s="58" t="s">
        <v>237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>
      <c r="A12" s="43" t="s">
        <v>238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T13" sqref="T13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211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212</v>
      </c>
      <c r="B2" s="46" t="s">
        <v>213</v>
      </c>
      <c r="C2" s="46" t="s">
        <v>214</v>
      </c>
      <c r="D2" s="46" t="s">
        <v>215</v>
      </c>
      <c r="E2" s="46" t="s">
        <v>216</v>
      </c>
      <c r="F2" s="46" t="s">
        <v>217</v>
      </c>
      <c r="G2" s="46" t="s">
        <v>218</v>
      </c>
      <c r="H2" s="46" t="s">
        <v>219</v>
      </c>
      <c r="I2" s="45" t="s">
        <v>220</v>
      </c>
      <c r="J2" s="45" t="s">
        <v>221</v>
      </c>
      <c r="K2" s="45" t="s">
        <v>222</v>
      </c>
      <c r="L2" s="45" t="s">
        <v>223</v>
      </c>
      <c r="M2" s="45" t="s">
        <v>224</v>
      </c>
      <c r="N2" s="45" t="s">
        <v>225</v>
      </c>
      <c r="O2" s="46" t="s">
        <v>226</v>
      </c>
      <c r="P2" s="46" t="s">
        <v>227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228</v>
      </c>
      <c r="J3" s="45" t="s">
        <v>228</v>
      </c>
      <c r="K3" s="45" t="s">
        <v>228</v>
      </c>
      <c r="L3" s="45" t="s">
        <v>228</v>
      </c>
      <c r="M3" s="45" t="s">
        <v>228</v>
      </c>
      <c r="N3" s="45" t="s">
        <v>228</v>
      </c>
      <c r="O3" s="47"/>
      <c r="P3" s="47"/>
    </row>
    <row r="4" spans="1:16">
      <c r="A4" s="48">
        <v>1</v>
      </c>
      <c r="B4" s="49" t="s">
        <v>239</v>
      </c>
      <c r="C4" s="49" t="s">
        <v>230</v>
      </c>
      <c r="D4" s="49" t="s">
        <v>240</v>
      </c>
      <c r="E4" s="50" t="s">
        <v>100</v>
      </c>
      <c r="F4" s="49" t="s">
        <v>232</v>
      </c>
      <c r="G4" s="49" t="s">
        <v>27</v>
      </c>
      <c r="H4" s="49" t="s">
        <v>27</v>
      </c>
      <c r="I4" s="49">
        <v>2</v>
      </c>
      <c r="J4" s="49"/>
      <c r="K4" s="49">
        <v>2</v>
      </c>
      <c r="L4" s="49"/>
      <c r="M4" s="49"/>
      <c r="N4" s="49"/>
      <c r="O4" s="49">
        <f>SUM(I4:N4)</f>
        <v>4</v>
      </c>
      <c r="P4" s="49"/>
    </row>
    <row r="5" spans="1:16">
      <c r="A5" s="48">
        <v>2</v>
      </c>
      <c r="B5" s="49" t="s">
        <v>241</v>
      </c>
      <c r="C5" s="49" t="s">
        <v>230</v>
      </c>
      <c r="D5" s="49" t="s">
        <v>240</v>
      </c>
      <c r="E5" s="50" t="s">
        <v>100</v>
      </c>
      <c r="F5" s="49" t="s">
        <v>232</v>
      </c>
      <c r="G5" s="49" t="s">
        <v>27</v>
      </c>
      <c r="H5" s="49" t="s">
        <v>27</v>
      </c>
      <c r="I5" s="49"/>
      <c r="J5" s="49"/>
      <c r="K5" s="49"/>
      <c r="L5" s="49"/>
      <c r="M5" s="49">
        <v>4</v>
      </c>
      <c r="N5" s="49">
        <v>3</v>
      </c>
      <c r="O5" s="49">
        <f t="shared" ref="O5" si="0">SUM(I5:N5)</f>
        <v>7</v>
      </c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ht="18.75" spans="1:16">
      <c r="A9" s="51" t="s">
        <v>242</v>
      </c>
      <c r="B9" s="52"/>
      <c r="C9" s="52"/>
      <c r="D9" s="53"/>
      <c r="E9" s="54"/>
      <c r="F9" s="55"/>
      <c r="G9" s="55"/>
      <c r="H9" s="55"/>
      <c r="I9" s="56"/>
      <c r="J9" s="51" t="s">
        <v>236</v>
      </c>
      <c r="K9" s="52"/>
      <c r="L9" s="52"/>
      <c r="M9" s="52"/>
      <c r="N9" s="53"/>
      <c r="O9" s="52"/>
      <c r="P9" s="57"/>
    </row>
    <row r="10" ht="66.75" customHeight="1" spans="1:16">
      <c r="A10" s="58" t="s">
        <v>237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>
      <c r="A11" s="43" t="s">
        <v>238</v>
      </c>
    </row>
  </sheetData>
  <mergeCells count="15">
    <mergeCell ref="A1:P1"/>
    <mergeCell ref="A9:D9"/>
    <mergeCell ref="E9:I9"/>
    <mergeCell ref="J9:N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1">
      <formula1>"YES,NO"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T13" sqref="T13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211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212</v>
      </c>
      <c r="B2" s="46" t="s">
        <v>213</v>
      </c>
      <c r="C2" s="46" t="s">
        <v>214</v>
      </c>
      <c r="D2" s="46" t="s">
        <v>215</v>
      </c>
      <c r="E2" s="46" t="s">
        <v>216</v>
      </c>
      <c r="F2" s="46" t="s">
        <v>217</v>
      </c>
      <c r="G2" s="46" t="s">
        <v>218</v>
      </c>
      <c r="H2" s="46" t="s">
        <v>219</v>
      </c>
      <c r="I2" s="45" t="s">
        <v>220</v>
      </c>
      <c r="J2" s="45" t="s">
        <v>221</v>
      </c>
      <c r="K2" s="45" t="s">
        <v>222</v>
      </c>
      <c r="L2" s="45" t="s">
        <v>223</v>
      </c>
      <c r="M2" s="45" t="s">
        <v>224</v>
      </c>
      <c r="N2" s="45" t="s">
        <v>225</v>
      </c>
      <c r="O2" s="46" t="s">
        <v>226</v>
      </c>
      <c r="P2" s="46" t="s">
        <v>227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228</v>
      </c>
      <c r="J3" s="45" t="s">
        <v>228</v>
      </c>
      <c r="K3" s="45" t="s">
        <v>228</v>
      </c>
      <c r="L3" s="45" t="s">
        <v>228</v>
      </c>
      <c r="M3" s="45" t="s">
        <v>228</v>
      </c>
      <c r="N3" s="45" t="s">
        <v>228</v>
      </c>
      <c r="O3" s="47"/>
      <c r="P3" s="47"/>
    </row>
    <row r="4" spans="1:16">
      <c r="A4" s="48">
        <v>1</v>
      </c>
      <c r="B4" s="49" t="s">
        <v>243</v>
      </c>
      <c r="C4" s="49" t="s">
        <v>230</v>
      </c>
      <c r="D4" s="49" t="s">
        <v>244</v>
      </c>
      <c r="E4" s="50" t="s">
        <v>100</v>
      </c>
      <c r="F4" s="49" t="s">
        <v>232</v>
      </c>
      <c r="G4" s="49" t="s">
        <v>27</v>
      </c>
      <c r="H4" s="49" t="s">
        <v>27</v>
      </c>
      <c r="I4" s="49">
        <v>3</v>
      </c>
      <c r="J4" s="49"/>
      <c r="K4" s="49">
        <v>3</v>
      </c>
      <c r="L4" s="49"/>
      <c r="M4" s="49"/>
      <c r="N4" s="49"/>
      <c r="O4" s="49">
        <f>SUM(I4:N4)</f>
        <v>6</v>
      </c>
      <c r="P4" s="49"/>
    </row>
    <row r="5" spans="1:16">
      <c r="A5" s="48"/>
      <c r="B5" s="49"/>
      <c r="C5" s="49"/>
      <c r="D5" s="49"/>
      <c r="E5" s="50"/>
      <c r="F5" s="49"/>
      <c r="G5" s="49"/>
      <c r="H5" s="49"/>
      <c r="I5" s="49"/>
      <c r="J5" s="49"/>
      <c r="K5" s="49"/>
      <c r="L5" s="49"/>
      <c r="M5" s="49"/>
      <c r="N5" s="49"/>
      <c r="O5" s="49">
        <f t="shared" ref="O5" si="0">SUM(I5:N5)</f>
        <v>0</v>
      </c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ht="18.75" spans="1:16">
      <c r="A9" s="51" t="s">
        <v>245</v>
      </c>
      <c r="B9" s="52"/>
      <c r="C9" s="52"/>
      <c r="D9" s="53"/>
      <c r="E9" s="54"/>
      <c r="F9" s="55"/>
      <c r="G9" s="55"/>
      <c r="H9" s="55"/>
      <c r="I9" s="56"/>
      <c r="J9" s="51" t="s">
        <v>236</v>
      </c>
      <c r="K9" s="52"/>
      <c r="L9" s="52"/>
      <c r="M9" s="52"/>
      <c r="N9" s="53"/>
      <c r="O9" s="52"/>
      <c r="P9" s="57"/>
    </row>
    <row r="10" ht="66.75" customHeight="1" spans="1:16">
      <c r="A10" s="58" t="s">
        <v>237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>
      <c r="A11" s="43" t="s">
        <v>238</v>
      </c>
    </row>
  </sheetData>
  <mergeCells count="15">
    <mergeCell ref="A1:P1"/>
    <mergeCell ref="A9:D9"/>
    <mergeCell ref="E9:I9"/>
    <mergeCell ref="J9:N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1">
      <formula1>"YES,NO"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中期成衣洗水</vt:lpstr>
      <vt:lpstr>尾期</vt:lpstr>
      <vt:lpstr>尾期尺寸表</vt:lpstr>
      <vt:lpstr>面料验布1</vt:lpstr>
      <vt:lpstr>面料验布2</vt:lpstr>
      <vt:lpstr>面料验布3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2026-01-20T01:32:18Z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B6FEAA07C3AB40C5B2CD227A02FE369D_12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