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350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externalReferences>
    <externalReference r:id="rId14"/>
  </externalReferences>
  <definedNames>
    <definedName name="_xlnm.Print_Area" localSheetId="2">首期!$A$1:$K$50</definedName>
    <definedName name="CELL_RANGE" localSheetId="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<sst xmlns="http://schemas.openxmlformats.org/spreadsheetml/2006/main" count="776" uniqueCount="367">
  <si>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</si>
  <si>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</si>
  <si>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</si>
  <si>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</si>
  <si>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</si>
  <si>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</si>
  <si>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</si>
  <si>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</si>
  <si>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</si>
  <si>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</si>
  <si>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</si>
  <si>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</si>
  <si>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</si>
  <si>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</si>
  <si>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</si>
  <si>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</si>
  <si>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</si>
  <si>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</si>
  <si>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</si>
  <si>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</si>
  <si>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</si>
  <si>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</si>
  <si>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</si>
  <si>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</si>
  <si>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</si>
  <si>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</si>
  <si>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</si>
  <si>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</si>
  <si>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</si>
  <si>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</si>
  <si>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</si>
  <si>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</si>
  <si>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</si>
  <si>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</si>
  <si>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</si>
  <si>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</si>
  <si>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</si>
  <si>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</si>
  <si>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</si>
  <si>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</si>
  <si>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</si>
  <si>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</si>
  <si>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</si>
  <si>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</si>
  <si>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</si>
  <si>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</si>
  <si>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QAJJAO83513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</si>
  <si>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</si>
  <si>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</si>
  <si>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</si>
  <si>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</si>
  <si>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</si>
  <si>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</si>
  <si>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</si>
  <si>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</si>
  <si>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</si>
  <si>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</si>
  <si>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</si>
  <si>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</si>
  <si>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</si>
  <si>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</si>
  <si>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</si>
  <si>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</si>
  <si>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</si>
  <si>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</si>
  <si>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</si>
  <si>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</si>
  <si>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</si>
  <si>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</si>
  <si>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</si>
  <si>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</si>
  <si>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</si>
  <si>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</si>
  <si>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</si>
  <si>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</si>
  <si>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</si>
  <si>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</si>
  <si>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</si>
  <si>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</si>
  <si>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</si>
  <si>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</si>
  <si>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</si>
  <si>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</si>
  <si>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</si>
  <si>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</si>
  <si>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</si>
  <si>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</si>
  <si>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</si>
  <si>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</si>
  <si>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</si>
  <si>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</si>
  <si>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</si>
  <si>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</si>
  <si>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阳光橙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</si>
  <si>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</si>
  <si>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</si>
  <si>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</si>
  <si>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</si>
  <si>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</si>
  <si>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</si>
  <si>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</si>
  <si>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</si>
  <si>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</si>
  <si>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2.脏污。</t>
  </si>
  <si>
    <t>3.后领条左右不对称。</t>
  </si>
  <si>
    <t>4.底边拼接外漏不匀。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</si>
  <si>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</si>
  <si>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</si>
  <si>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</si>
  <si>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</si>
  <si>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</si>
  <si>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</si>
  <si>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</si>
  <si>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</si>
  <si>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</si>
  <si>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</si>
  <si>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</si>
  <si>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</si>
  <si>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</si>
  <si>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</si>
  <si>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</si>
  <si>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</si>
  <si>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</si>
  <si>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</si>
  <si>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</si>
  <si>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</si>
  <si>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</si>
  <si>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</si>
  <si>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</si>
  <si>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</si>
  <si>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170/88A</t>
  </si>
  <si>
    <t>白色</t>
  </si>
  <si>
    <t>后中长</t>
  </si>
  <si>
    <t>+0.5/0</t>
  </si>
  <si>
    <t>胸围</t>
  </si>
  <si>
    <t>0/0</t>
  </si>
  <si>
    <t>摆围</t>
  </si>
  <si>
    <t>肩宽</t>
  </si>
  <si>
    <t>0/+0.5</t>
  </si>
  <si>
    <t>肩点袖长</t>
  </si>
  <si>
    <t>+0.4/+0.4</t>
  </si>
  <si>
    <t>肩点袖长短袖</t>
  </si>
  <si>
    <t>袖肥</t>
  </si>
  <si>
    <t>+0.2/0</t>
  </si>
  <si>
    <t>袖口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</si>
  <si>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</si>
  <si>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</si>
  <si>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</si>
  <si>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</si>
  <si>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</si>
  <si>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r>
      <rPr>
        <sz val="12"/>
        <color theme="1"/>
        <rFont val="宋体"/>
        <charset val="134"/>
      </rPr>
      <t>（洗前本白/130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</si>
  <si>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</si>
  <si>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（洗前阳光橙/130</t>
    </r>
    <r>
      <rPr>
        <sz val="12"/>
        <color theme="1"/>
        <rFont val="宋体"/>
        <charset val="134"/>
      </rPr>
      <t>）</t>
    </r>
  </si>
  <si>
    <t>0</t>
  </si>
  <si>
    <t>-0.5</t>
  </si>
  <si>
    <t>-1</t>
  </si>
  <si>
    <t>+1</t>
  </si>
  <si>
    <t>+2</t>
  </si>
  <si>
    <t>+0.5</t>
  </si>
  <si>
    <t>-0.7</t>
  </si>
  <si>
    <t>+0.3</t>
  </si>
  <si>
    <t>-0.2</t>
  </si>
  <si>
    <t>-0.3</t>
  </si>
  <si>
    <t>+0.4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</si>
  <si>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</si>
  <si>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</si>
  <si>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</si>
  <si>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验货时间：12/11</t>
  </si>
  <si>
    <t>工厂负责人：刘娜娜</t>
  </si>
  <si>
    <t>3.尾期验货按单量，5000件一下的齐色错码各测量3件。</t>
  </si>
  <si>
    <t>QC出货报告书</t>
  </si>
  <si>
    <t>TAMMBO82779</t>
  </si>
  <si>
    <t>产品名称</t>
  </si>
  <si>
    <t>女式冲锋裤</t>
  </si>
  <si>
    <t>辛集朋昊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</si>
  <si>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</si>
  <si>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</si>
  <si>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</si>
  <si>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</si>
  <si>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</si>
  <si>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</si>
  <si>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</si>
  <si>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</si>
  <si>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</si>
  <si>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</si>
  <si>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</si>
  <si>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</si>
  <si>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</si>
  <si>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</si>
  <si>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</si>
  <si>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</si>
  <si>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</si>
  <si>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</si>
  <si>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</si>
  <si>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</si>
  <si>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采购凭证编号：CGDD25121800004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</si>
  <si>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</si>
  <si>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</si>
  <si>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</si>
  <si>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</si>
  <si>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</si>
  <si>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</si>
  <si>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</si>
  <si>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</si>
  <si>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</si>
  <si>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</si>
  <si>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</si>
  <si>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</si>
  <si>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</si>
  <si>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</si>
  <si>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</si>
  <si>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</si>
  <si>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 xml:space="preserve">黑色:L码10件 第7箱 XL码10件 第5箱 M码10件 第4箱 XXL码10件 第9箱 </t>
  </si>
  <si>
    <t xml:space="preserve">山影灰:L码10件 第6箱 XXL码10件 第3箱 XL码10件 第2箱 S码10件 第3箱 </t>
  </si>
  <si>
    <t>情况说明：</t>
  </si>
  <si>
    <t xml:space="preserve">【问题点描述】  </t>
  </si>
  <si>
    <t>1.浮毛线头1件。</t>
  </si>
  <si>
    <t>2.色点1件。</t>
  </si>
  <si>
    <t>3.胶印1件。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</si>
  <si>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</si>
  <si>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</si>
  <si>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</si>
  <si>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</si>
  <si>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</si>
  <si>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</si>
  <si>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</si>
  <si>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</si>
  <si>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郭尚腾</t>
  </si>
  <si>
    <t>TOREAD服装跳档规范</t>
  </si>
  <si>
    <t>单位：cm</t>
  </si>
  <si>
    <t>2025.10.14</t>
  </si>
  <si>
    <t>女式3L冲锋裤</t>
  </si>
  <si>
    <t>款号：</t>
  </si>
  <si>
    <t xml:space="preserve">                码号</t>
  </si>
  <si>
    <t>度量方法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</si>
  <si>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</si>
  <si>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</si>
  <si>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</si>
  <si>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</si>
  <si>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</si>
  <si>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</si>
  <si>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</si>
  <si>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</si>
  <si>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150/70B</t>
  </si>
  <si>
    <t>155/74B</t>
  </si>
  <si>
    <t>160/78B</t>
  </si>
  <si>
    <t>165/82B</t>
  </si>
  <si>
    <t>170/86B</t>
  </si>
  <si>
    <t>175/90B</t>
  </si>
  <si>
    <t>180/94B</t>
  </si>
  <si>
    <t>裤外侧长</t>
  </si>
  <si>
    <t>侧缝量（不含护腰高）</t>
  </si>
  <si>
    <t>内裆长</t>
  </si>
  <si>
    <t>腰围</t>
  </si>
  <si>
    <t>平量</t>
  </si>
  <si>
    <t>拉量</t>
  </si>
  <si>
    <t>臀围</t>
  </si>
  <si>
    <t>侧线连腰向下量(17.5cm)</t>
  </si>
  <si>
    <t>腿围/2</t>
  </si>
  <si>
    <t>裆底量下2cm</t>
  </si>
  <si>
    <t>膝围/2</t>
  </si>
  <si>
    <t>(前/后/裤口向上量)</t>
  </si>
  <si>
    <t>脚口/2</t>
  </si>
  <si>
    <t>(前/后)</t>
  </si>
  <si>
    <t>前裆长 含腰</t>
  </si>
  <si>
    <t>前裆底与连裆交点处（含腰 不含护腰高）</t>
  </si>
  <si>
    <t>后裆长 含腰</t>
  </si>
  <si>
    <t>前裆底交点处与连裆到后腰上（含腰 不含护腰高）</t>
  </si>
  <si>
    <t>总裆长</t>
  </si>
  <si>
    <t>含腰(不含护腰高）</t>
  </si>
  <si>
    <t>前门襟长 不含腰</t>
  </si>
  <si>
    <t>门襟宽</t>
  </si>
  <si>
    <t>前插袋</t>
  </si>
  <si>
    <t>腰头宽</t>
  </si>
  <si>
    <t>脚口开衩长</t>
  </si>
  <si>
    <t>侧腰松紧抽好长</t>
  </si>
  <si>
    <t>侧腰松紧裁剪长</t>
  </si>
  <si>
    <t>验货时间：1/8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</si>
  <si>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</si>
  <si>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</si>
  <si>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</si>
  <si>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</si>
  <si>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</si>
  <si>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</si>
  <si>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</si>
  <si>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</si>
  <si>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</si>
  <si>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</si>
  <si>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</si>
  <si>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</si>
  <si>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</si>
  <si>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</si>
  <si>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</si>
  <si>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</si>
  <si>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</si>
  <si>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</si>
  <si>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</si>
  <si>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</si>
  <si>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</si>
  <si>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0746</t>
  </si>
  <si>
    <t>FK09250</t>
  </si>
  <si>
    <t>YES</t>
  </si>
  <si>
    <t>1611</t>
  </si>
  <si>
    <t>美拉蓝</t>
  </si>
  <si>
    <t>0747</t>
  </si>
  <si>
    <t>黑色</t>
  </si>
  <si>
    <t>0770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</si>
  <si>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</si>
  <si>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</si>
  <si>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</si>
  <si>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</si>
  <si>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</si>
  <si>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</si>
  <si>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</si>
  <si>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</si>
  <si>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</si>
  <si>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</si>
  <si>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</si>
  <si>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</si>
  <si>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t>+0.8%</t>
  </si>
  <si>
    <t>+0.5%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</si>
  <si>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</si>
  <si>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</si>
  <si>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</si>
  <si>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</si>
  <si>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</si>
  <si>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</si>
  <si>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</si>
  <si>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</si>
  <si>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</si>
  <si>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</si>
  <si>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</si>
  <si>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袖子/底边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</si>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</sst>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indexed="8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theme="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11" borderId="74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5" applyNumberFormat="0" applyFill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2" borderId="77" applyNumberFormat="0" applyAlignment="0" applyProtection="0">
      <alignment vertical="center"/>
    </xf>
    <xf numFmtId="0" fontId="54" fillId="13" borderId="78" applyNumberFormat="0" applyAlignment="0" applyProtection="0">
      <alignment vertical="center"/>
    </xf>
    <xf numFmtId="0" fontId="55" fillId="13" borderId="77" applyNumberFormat="0" applyAlignment="0" applyProtection="0">
      <alignment vertical="center"/>
    </xf>
    <xf numFmtId="0" fontId="56" fillId="14" borderId="79" applyNumberFormat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58" fillId="0" borderId="81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0" borderId="0" xfId="51" applyFont="1" applyFill="1" applyAlignment="1">
      <alignment horizontal="center"/>
    </xf>
    <xf numFmtId="0" fontId="14" fillId="0" borderId="0" xfId="51" applyFont="1" applyFill="1" applyAlignment="1">
      <alignment horizontal="center"/>
    </xf>
    <xf numFmtId="0" fontId="14" fillId="4" borderId="0" xfId="51" applyFont="1" applyFill="1" applyAlignment="1">
      <alignment horizontal="center"/>
    </xf>
    <xf numFmtId="14" fontId="14" fillId="4" borderId="0" xfId="51" applyNumberFormat="1" applyFont="1" applyFill="1" applyAlignment="1">
      <alignment horizontal="center"/>
    </xf>
    <xf numFmtId="0" fontId="14" fillId="0" borderId="3" xfId="51" applyFont="1" applyFill="1" applyBorder="1" applyAlignment="1">
      <alignment horizontal="center"/>
    </xf>
    <xf numFmtId="0" fontId="14" fillId="0" borderId="2" xfId="51" applyFont="1" applyFill="1" applyBorder="1" applyAlignment="1">
      <alignment horizontal="center"/>
    </xf>
    <xf numFmtId="0" fontId="14" fillId="0" borderId="2" xfId="63" applyFont="1" applyBorder="1" applyAlignment="1">
      <alignment horizontal="center"/>
    </xf>
    <xf numFmtId="0" fontId="14" fillId="0" borderId="12" xfId="51" applyFont="1" applyFill="1" applyBorder="1" applyAlignment="1">
      <alignment horizontal="center"/>
    </xf>
    <xf numFmtId="0" fontId="14" fillId="0" borderId="7" xfId="51" applyFont="1" applyFill="1" applyBorder="1" applyAlignment="1">
      <alignment horizontal="center"/>
    </xf>
    <xf numFmtId="0" fontId="15" fillId="0" borderId="2" xfId="51" applyFont="1" applyFill="1" applyBorder="1" applyAlignment="1">
      <alignment horizontal="center"/>
    </xf>
    <xf numFmtId="0" fontId="14" fillId="0" borderId="4" xfId="51" applyFont="1" applyFill="1" applyBorder="1" applyAlignment="1">
      <alignment horizontal="left"/>
    </xf>
    <xf numFmtId="0" fontId="14" fillId="0" borderId="13" xfId="51" applyFont="1" applyFill="1" applyBorder="1" applyAlignment="1">
      <alignment horizontal="left"/>
    </xf>
    <xf numFmtId="0" fontId="16" fillId="0" borderId="2" xfId="65" applyFont="1" applyBorder="1" applyAlignment="1">
      <alignment horizontal="left" vertical="center" wrapText="1"/>
    </xf>
    <xf numFmtId="177" fontId="17" fillId="0" borderId="2" xfId="51" applyNumberFormat="1" applyFont="1" applyFill="1" applyBorder="1" applyAlignment="1">
      <alignment horizontal="center"/>
    </xf>
    <xf numFmtId="0" fontId="14" fillId="5" borderId="2" xfId="64" applyFont="1" applyFill="1" applyBorder="1" applyAlignment="1">
      <alignment horizontal="center" vertical="center"/>
    </xf>
    <xf numFmtId="0" fontId="18" fillId="0" borderId="2" xfId="51" applyFont="1" applyFill="1" applyBorder="1" applyAlignment="1">
      <alignment horizontal="center"/>
    </xf>
    <xf numFmtId="0" fontId="14" fillId="6" borderId="2" xfId="64" applyFont="1" applyFill="1" applyBorder="1" applyAlignment="1">
      <alignment horizontal="center" vertical="center"/>
    </xf>
    <xf numFmtId="0" fontId="14" fillId="0" borderId="2" xfId="64" applyFont="1" applyBorder="1" applyAlignment="1">
      <alignment horizontal="center"/>
    </xf>
    <xf numFmtId="0" fontId="19" fillId="0" borderId="2" xfId="65" applyFont="1" applyBorder="1" applyAlignment="1">
      <alignment horizontal="left" vertical="center" wrapText="1"/>
    </xf>
    <xf numFmtId="0" fontId="20" fillId="0" borderId="2" xfId="65" applyFont="1" applyBorder="1" applyAlignment="1">
      <alignment horizontal="left" vertical="center" wrapText="1"/>
    </xf>
    <xf numFmtId="0" fontId="21" fillId="7" borderId="2" xfId="51" applyFont="1" applyFill="1" applyBorder="1" applyAlignment="1">
      <alignment horizontal="center"/>
    </xf>
    <xf numFmtId="0" fontId="21" fillId="7" borderId="2" xfId="51" applyFont="1" applyFill="1" applyBorder="1" applyAlignment="1">
      <alignment horizontal="center" vertical="center"/>
    </xf>
    <xf numFmtId="177" fontId="21" fillId="7" borderId="2" xfId="51" applyNumberFormat="1" applyFont="1" applyFill="1" applyBorder="1" applyAlignment="1">
      <alignment horizontal="center" vertical="center"/>
    </xf>
    <xf numFmtId="0" fontId="21" fillId="7" borderId="2" xfId="64" applyFont="1" applyFill="1" applyBorder="1" applyAlignment="1">
      <alignment horizontal="center" vertical="center"/>
    </xf>
    <xf numFmtId="0" fontId="21" fillId="7" borderId="2" xfId="66" applyFont="1" applyFill="1" applyBorder="1" applyAlignment="1">
      <alignment horizontal="left"/>
    </xf>
    <xf numFmtId="0" fontId="22" fillId="7" borderId="2" xfId="66" applyFont="1" applyFill="1" applyBorder="1" applyAlignment="1">
      <alignment horizontal="left" vertical="center"/>
    </xf>
    <xf numFmtId="0" fontId="21" fillId="7" borderId="2" xfId="66" applyFont="1" applyFill="1" applyBorder="1" applyAlignment="1">
      <alignment horizontal="left" vertical="center"/>
    </xf>
    <xf numFmtId="0" fontId="23" fillId="3" borderId="0" xfId="53" applyFont="1" applyFill="1"/>
    <xf numFmtId="14" fontId="23" fillId="3" borderId="0" xfId="53" applyNumberFormat="1" applyFont="1" applyFill="1"/>
    <xf numFmtId="0" fontId="24" fillId="0" borderId="0" xfId="66" applyFont="1" applyAlignment="1">
      <alignment horizontal="left"/>
    </xf>
    <xf numFmtId="0" fontId="25" fillId="0" borderId="0" xfId="66" applyFont="1" applyAlignment="1">
      <alignment horizontal="left"/>
    </xf>
    <xf numFmtId="0" fontId="26" fillId="0" borderId="0" xfId="49" applyFill="1" applyBorder="1" applyAlignment="1">
      <alignment horizontal="left" vertical="center"/>
    </xf>
    <xf numFmtId="0" fontId="26" fillId="0" borderId="0" xfId="49" applyFont="1" applyFill="1" applyAlignment="1">
      <alignment horizontal="left" vertical="center"/>
    </xf>
    <xf numFmtId="0" fontId="26" fillId="0" borderId="0" xfId="49" applyFill="1" applyAlignment="1">
      <alignment horizontal="left" vertical="center"/>
    </xf>
    <xf numFmtId="0" fontId="27" fillId="3" borderId="14" xfId="49" applyFont="1" applyFill="1" applyBorder="1" applyAlignment="1">
      <alignment horizontal="center" vertical="top"/>
    </xf>
    <xf numFmtId="0" fontId="28" fillId="3" borderId="15" xfId="49" applyFont="1" applyFill="1" applyBorder="1" applyAlignment="1">
      <alignment horizontal="left" vertical="center"/>
    </xf>
    <xf numFmtId="0" fontId="29" fillId="3" borderId="16" xfId="49" applyFont="1" applyFill="1" applyBorder="1" applyAlignment="1">
      <alignment horizontal="center" vertical="center"/>
    </xf>
    <xf numFmtId="0" fontId="28" fillId="3" borderId="16" xfId="49" applyFont="1" applyFill="1" applyBorder="1" applyAlignment="1">
      <alignment horizontal="center" vertical="center"/>
    </xf>
    <xf numFmtId="0" fontId="30" fillId="3" borderId="16" xfId="49" applyFont="1" applyFill="1" applyBorder="1" applyAlignment="1">
      <alignment vertical="center"/>
    </xf>
    <xf numFmtId="0" fontId="28" fillId="3" borderId="16" xfId="49" applyFont="1" applyFill="1" applyBorder="1" applyAlignment="1">
      <alignment vertical="center"/>
    </xf>
    <xf numFmtId="0" fontId="29" fillId="3" borderId="17" xfId="49" applyFont="1" applyFill="1" applyBorder="1" applyAlignment="1">
      <alignment horizontal="left" vertical="center"/>
    </xf>
    <xf numFmtId="0" fontId="29" fillId="3" borderId="18" xfId="49" applyFont="1" applyFill="1" applyBorder="1" applyAlignment="1">
      <alignment horizontal="left" vertical="center"/>
    </xf>
    <xf numFmtId="0" fontId="28" fillId="3" borderId="16" xfId="49" applyFont="1" applyFill="1" applyBorder="1" applyAlignment="1">
      <alignment horizontal="left" vertical="center"/>
    </xf>
    <xf numFmtId="0" fontId="29" fillId="3" borderId="19" xfId="49" applyFont="1" applyFill="1" applyBorder="1" applyAlignment="1">
      <alignment horizontal="center" vertical="center"/>
    </xf>
    <xf numFmtId="0" fontId="28" fillId="3" borderId="20" xfId="49" applyFont="1" applyFill="1" applyBorder="1" applyAlignment="1">
      <alignment vertical="center"/>
    </xf>
    <xf numFmtId="0" fontId="29" fillId="3" borderId="17" xfId="49" applyFont="1" applyFill="1" applyBorder="1" applyAlignment="1">
      <alignment horizontal="center" vertical="center"/>
    </xf>
    <xf numFmtId="0" fontId="28" fillId="3" borderId="17" xfId="49" applyFont="1" applyFill="1" applyBorder="1" applyAlignment="1">
      <alignment vertical="center"/>
    </xf>
    <xf numFmtId="178" fontId="30" fillId="3" borderId="17" xfId="49" applyNumberFormat="1" applyFont="1" applyFill="1" applyBorder="1" applyAlignment="1">
      <alignment horizontal="center" vertical="center"/>
    </xf>
    <xf numFmtId="0" fontId="28" fillId="3" borderId="17" xfId="49" applyFont="1" applyFill="1" applyBorder="1" applyAlignment="1">
      <alignment horizontal="center" vertical="center"/>
    </xf>
    <xf numFmtId="0" fontId="28" fillId="3" borderId="18" xfId="49" applyFont="1" applyFill="1" applyBorder="1" applyAlignment="1">
      <alignment horizontal="center" vertical="center"/>
    </xf>
    <xf numFmtId="0" fontId="28" fillId="3" borderId="20" xfId="49" applyFont="1" applyFill="1" applyBorder="1" applyAlignment="1">
      <alignment horizontal="left" vertical="center"/>
    </xf>
    <xf numFmtId="0" fontId="29" fillId="3" borderId="17" xfId="49" applyFont="1" applyFill="1" applyBorder="1" applyAlignment="1">
      <alignment horizontal="right" vertical="center"/>
    </xf>
    <xf numFmtId="0" fontId="28" fillId="3" borderId="17" xfId="49" applyFont="1" applyFill="1" applyBorder="1" applyAlignment="1">
      <alignment horizontal="left" vertical="center"/>
    </xf>
    <xf numFmtId="0" fontId="30" fillId="3" borderId="17" xfId="49" applyFont="1" applyFill="1" applyBorder="1" applyAlignment="1">
      <alignment horizontal="center" vertical="center"/>
    </xf>
    <xf numFmtId="0" fontId="30" fillId="3" borderId="17" xfId="49" applyFont="1" applyFill="1" applyBorder="1" applyAlignment="1">
      <alignment horizontal="left" vertical="center"/>
    </xf>
    <xf numFmtId="0" fontId="30" fillId="3" borderId="18" xfId="49" applyFont="1" applyFill="1" applyBorder="1" applyAlignment="1">
      <alignment horizontal="left" vertical="center"/>
    </xf>
    <xf numFmtId="0" fontId="28" fillId="3" borderId="21" xfId="49" applyFont="1" applyFill="1" applyBorder="1" applyAlignment="1">
      <alignment vertical="center"/>
    </xf>
    <xf numFmtId="0" fontId="29" fillId="3" borderId="22" xfId="49" applyFont="1" applyFill="1" applyBorder="1" applyAlignment="1">
      <alignment horizontal="center" vertical="center"/>
    </xf>
    <xf numFmtId="0" fontId="28" fillId="3" borderId="22" xfId="49" applyFont="1" applyFill="1" applyBorder="1" applyAlignment="1">
      <alignment vertical="center"/>
    </xf>
    <xf numFmtId="0" fontId="30" fillId="3" borderId="22" xfId="49" applyFont="1" applyFill="1" applyBorder="1" applyAlignment="1">
      <alignment vertical="center"/>
    </xf>
    <xf numFmtId="0" fontId="30" fillId="3" borderId="22" xfId="49" applyFont="1" applyFill="1" applyBorder="1" applyAlignment="1">
      <alignment horizontal="left" vertical="center"/>
    </xf>
    <xf numFmtId="0" fontId="28" fillId="3" borderId="22" xfId="49" applyFont="1" applyFill="1" applyBorder="1" applyAlignment="1">
      <alignment horizontal="left" vertical="center"/>
    </xf>
    <xf numFmtId="0" fontId="30" fillId="3" borderId="23" xfId="49" applyFont="1" applyFill="1" applyBorder="1" applyAlignment="1">
      <alignment horizontal="left" vertical="center"/>
    </xf>
    <xf numFmtId="0" fontId="28" fillId="3" borderId="0" xfId="49" applyFont="1" applyFill="1" applyBorder="1" applyAlignment="1">
      <alignment vertical="center"/>
    </xf>
    <xf numFmtId="0" fontId="30" fillId="3" borderId="0" xfId="49" applyFont="1" applyFill="1" applyBorder="1" applyAlignment="1">
      <alignment vertical="center"/>
    </xf>
    <xf numFmtId="0" fontId="30" fillId="3" borderId="0" xfId="49" applyFont="1" applyFill="1" applyAlignment="1">
      <alignment horizontal="left" vertical="center"/>
    </xf>
    <xf numFmtId="0" fontId="28" fillId="3" borderId="15" xfId="49" applyFont="1" applyFill="1" applyBorder="1" applyAlignment="1">
      <alignment vertical="center"/>
    </xf>
    <xf numFmtId="0" fontId="28" fillId="3" borderId="24" xfId="49" applyFont="1" applyFill="1" applyBorder="1" applyAlignment="1">
      <alignment horizontal="left" vertical="center"/>
    </xf>
    <xf numFmtId="0" fontId="28" fillId="3" borderId="25" xfId="49" applyFont="1" applyFill="1" applyBorder="1" applyAlignment="1">
      <alignment horizontal="left" vertical="center"/>
    </xf>
    <xf numFmtId="0" fontId="28" fillId="3" borderId="26" xfId="49" applyFont="1" applyFill="1" applyBorder="1" applyAlignment="1">
      <alignment horizontal="left" vertical="center"/>
    </xf>
    <xf numFmtId="0" fontId="30" fillId="3" borderId="17" xfId="49" applyFont="1" applyFill="1" applyBorder="1" applyAlignment="1">
      <alignment vertical="center"/>
    </xf>
    <xf numFmtId="0" fontId="30" fillId="3" borderId="27" xfId="49" applyFont="1" applyFill="1" applyBorder="1" applyAlignment="1">
      <alignment horizontal="center" vertical="center"/>
    </xf>
    <xf numFmtId="0" fontId="30" fillId="3" borderId="28" xfId="49" applyFont="1" applyFill="1" applyBorder="1" applyAlignment="1">
      <alignment horizontal="center" vertical="center"/>
    </xf>
    <xf numFmtId="0" fontId="30" fillId="3" borderId="29" xfId="49" applyFont="1" applyFill="1" applyBorder="1" applyAlignment="1">
      <alignment horizontal="center" vertical="center"/>
    </xf>
    <xf numFmtId="0" fontId="31" fillId="3" borderId="30" xfId="49" applyFont="1" applyFill="1" applyBorder="1" applyAlignment="1">
      <alignment horizontal="left" vertical="center"/>
    </xf>
    <xf numFmtId="0" fontId="31" fillId="3" borderId="28" xfId="49" applyFont="1" applyFill="1" applyBorder="1" applyAlignment="1">
      <alignment horizontal="left" vertical="center"/>
    </xf>
    <xf numFmtId="0" fontId="31" fillId="3" borderId="29" xfId="49" applyFont="1" applyFill="1" applyBorder="1" applyAlignment="1">
      <alignment horizontal="left" vertical="center"/>
    </xf>
    <xf numFmtId="0" fontId="30" fillId="3" borderId="0" xfId="49" applyFont="1" applyFill="1" applyBorder="1" applyAlignment="1">
      <alignment horizontal="left" vertical="center"/>
    </xf>
    <xf numFmtId="0" fontId="28" fillId="3" borderId="31" xfId="49" applyFont="1" applyFill="1" applyBorder="1" applyAlignment="1">
      <alignment horizontal="left" vertical="center"/>
    </xf>
    <xf numFmtId="0" fontId="28" fillId="3" borderId="18" xfId="49" applyFont="1" applyFill="1" applyBorder="1" applyAlignment="1">
      <alignment horizontal="left" vertical="center"/>
    </xf>
    <xf numFmtId="0" fontId="30" fillId="3" borderId="20" xfId="49" applyFont="1" applyFill="1" applyBorder="1" applyAlignment="1">
      <alignment horizontal="left" vertical="center"/>
    </xf>
    <xf numFmtId="0" fontId="30" fillId="3" borderId="20" xfId="49" applyFont="1" applyFill="1" applyBorder="1" applyAlignment="1">
      <alignment horizontal="left" vertical="center" wrapText="1"/>
    </xf>
    <xf numFmtId="0" fontId="30" fillId="3" borderId="17" xfId="49" applyFont="1" applyFill="1" applyBorder="1" applyAlignment="1">
      <alignment horizontal="left" vertical="center" wrapText="1"/>
    </xf>
    <xf numFmtId="0" fontId="30" fillId="3" borderId="18" xfId="49" applyFont="1" applyFill="1" applyBorder="1" applyAlignment="1">
      <alignment horizontal="left" vertical="center" wrapText="1"/>
    </xf>
    <xf numFmtId="0" fontId="28" fillId="3" borderId="21" xfId="49" applyFont="1" applyFill="1" applyBorder="1" applyAlignment="1">
      <alignment horizontal="left" vertical="center"/>
    </xf>
    <xf numFmtId="0" fontId="26" fillId="3" borderId="22" xfId="49" applyFill="1" applyBorder="1" applyAlignment="1">
      <alignment horizontal="center" vertical="center"/>
    </xf>
    <xf numFmtId="0" fontId="26" fillId="3" borderId="23" xfId="49" applyFill="1" applyBorder="1" applyAlignment="1">
      <alignment horizontal="center" vertical="center"/>
    </xf>
    <xf numFmtId="0" fontId="28" fillId="3" borderId="32" xfId="49" applyFont="1" applyFill="1" applyBorder="1" applyAlignment="1">
      <alignment horizontal="center" vertical="center"/>
    </xf>
    <xf numFmtId="0" fontId="28" fillId="3" borderId="33" xfId="49" applyFont="1" applyFill="1" applyBorder="1" applyAlignment="1">
      <alignment horizontal="left" vertical="center"/>
    </xf>
    <xf numFmtId="0" fontId="26" fillId="3" borderId="30" xfId="49" applyFont="1" applyFill="1" applyBorder="1" applyAlignment="1">
      <alignment horizontal="left" vertical="center"/>
    </xf>
    <xf numFmtId="0" fontId="26" fillId="3" borderId="28" xfId="49" applyFont="1" applyFill="1" applyBorder="1" applyAlignment="1">
      <alignment horizontal="left" vertical="center"/>
    </xf>
    <xf numFmtId="0" fontId="26" fillId="3" borderId="29" xfId="49" applyFont="1" applyFill="1" applyBorder="1" applyAlignment="1">
      <alignment horizontal="left" vertical="center"/>
    </xf>
    <xf numFmtId="0" fontId="30" fillId="3" borderId="30" xfId="49" applyFont="1" applyFill="1" applyBorder="1" applyAlignment="1">
      <alignment horizontal="left" vertical="center"/>
    </xf>
    <xf numFmtId="0" fontId="30" fillId="3" borderId="28" xfId="49" applyFont="1" applyFill="1" applyBorder="1" applyAlignment="1">
      <alignment horizontal="left" vertical="center"/>
    </xf>
    <xf numFmtId="0" fontId="30" fillId="3" borderId="29" xfId="49" applyFont="1" applyFill="1" applyBorder="1" applyAlignment="1">
      <alignment horizontal="left" vertical="center"/>
    </xf>
    <xf numFmtId="0" fontId="32" fillId="3" borderId="30" xfId="49" applyFont="1" applyFill="1" applyBorder="1" applyAlignment="1">
      <alignment horizontal="left" vertical="center"/>
    </xf>
    <xf numFmtId="0" fontId="30" fillId="3" borderId="34" xfId="49" applyFont="1" applyFill="1" applyBorder="1" applyAlignment="1">
      <alignment horizontal="left" vertical="center"/>
    </xf>
    <xf numFmtId="0" fontId="30" fillId="3" borderId="35" xfId="49" applyFont="1" applyFill="1" applyBorder="1" applyAlignment="1">
      <alignment horizontal="left" vertical="center"/>
    </xf>
    <xf numFmtId="0" fontId="30" fillId="3" borderId="36" xfId="49" applyFont="1" applyFill="1" applyBorder="1" applyAlignment="1">
      <alignment horizontal="left" vertical="center"/>
    </xf>
    <xf numFmtId="0" fontId="31" fillId="3" borderId="15" xfId="49" applyFont="1" applyFill="1" applyBorder="1" applyAlignment="1">
      <alignment horizontal="left" vertical="center"/>
    </xf>
    <xf numFmtId="0" fontId="31" fillId="3" borderId="16" xfId="49" applyFont="1" applyFill="1" applyBorder="1" applyAlignment="1">
      <alignment horizontal="left" vertical="center"/>
    </xf>
    <xf numFmtId="0" fontId="31" fillId="3" borderId="31" xfId="49" applyFont="1" applyFill="1" applyBorder="1" applyAlignment="1">
      <alignment horizontal="left" vertical="center"/>
    </xf>
    <xf numFmtId="0" fontId="28" fillId="3" borderId="27" xfId="49" applyFont="1" applyFill="1" applyBorder="1" applyAlignment="1">
      <alignment horizontal="left" vertical="center"/>
    </xf>
    <xf numFmtId="0" fontId="28" fillId="3" borderId="37" xfId="49" applyFont="1" applyFill="1" applyBorder="1" applyAlignment="1">
      <alignment horizontal="left" vertical="center"/>
    </xf>
    <xf numFmtId="0" fontId="30" fillId="3" borderId="22" xfId="49" applyFont="1" applyFill="1" applyBorder="1" applyAlignment="1">
      <alignment horizontal="center" vertical="center"/>
    </xf>
    <xf numFmtId="178" fontId="30" fillId="3" borderId="22" xfId="49" applyNumberFormat="1" applyFont="1" applyFill="1" applyBorder="1" applyAlignment="1">
      <alignment vertical="center"/>
    </xf>
    <xf numFmtId="0" fontId="28" fillId="3" borderId="22" xfId="49" applyFont="1" applyFill="1" applyBorder="1" applyAlignment="1">
      <alignment horizontal="center" vertical="center"/>
    </xf>
    <xf numFmtId="0" fontId="30" fillId="3" borderId="23" xfId="49" applyFont="1" applyFill="1" applyBorder="1" applyAlignment="1">
      <alignment horizontal="center" vertical="center"/>
    </xf>
    <xf numFmtId="0" fontId="26" fillId="3" borderId="0" xfId="49" applyFill="1" applyAlignment="1">
      <alignment horizontal="left" vertical="center"/>
    </xf>
    <xf numFmtId="0" fontId="23" fillId="3" borderId="10" xfId="53" applyFont="1" applyFill="1" applyBorder="1" applyAlignment="1">
      <alignment horizontal="center" vertical="center"/>
    </xf>
    <xf numFmtId="0" fontId="23" fillId="3" borderId="0" xfId="53" applyFont="1" applyFill="1" applyAlignment="1">
      <alignment horizontal="center" vertical="center"/>
    </xf>
    <xf numFmtId="0" fontId="33" fillId="0" borderId="2" xfId="51" applyFont="1" applyBorder="1" applyAlignment="1">
      <alignment horizontal="center"/>
    </xf>
    <xf numFmtId="0" fontId="29" fillId="0" borderId="38" xfId="49" applyFont="1" applyBorder="1" applyAlignment="1">
      <alignment horizontal="left" vertical="center"/>
    </xf>
    <xf numFmtId="0" fontId="29" fillId="0" borderId="39" xfId="49" applyFont="1" applyBorder="1" applyAlignment="1">
      <alignment horizontal="left" vertical="center"/>
    </xf>
    <xf numFmtId="0" fontId="29" fillId="0" borderId="40" xfId="49" applyFont="1" applyBorder="1" applyAlignment="1">
      <alignment horizontal="left" vertical="center"/>
    </xf>
    <xf numFmtId="0" fontId="33" fillId="0" borderId="3" xfId="51" applyFont="1" applyBorder="1" applyAlignment="1">
      <alignment horizontal="left" vertical="center"/>
    </xf>
    <xf numFmtId="0" fontId="33" fillId="0" borderId="3" xfId="51" applyFont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33" fillId="0" borderId="2" xfId="51" applyFont="1" applyBorder="1" applyAlignment="1">
      <alignment horizontal="center" vertical="center"/>
    </xf>
    <xf numFmtId="0" fontId="33" fillId="0" borderId="7" xfId="51" applyFont="1" applyBorder="1" applyAlignment="1">
      <alignment horizontal="center" vertical="center"/>
    </xf>
    <xf numFmtId="0" fontId="33" fillId="0" borderId="2" xfId="51" applyFont="1" applyFill="1" applyBorder="1" applyAlignment="1">
      <alignment horizontal="center" vertical="center"/>
    </xf>
    <xf numFmtId="0" fontId="33" fillId="0" borderId="4" xfId="51" applyFont="1" applyBorder="1" applyAlignment="1">
      <alignment horizontal="center"/>
    </xf>
    <xf numFmtId="0" fontId="23" fillId="3" borderId="2" xfId="53" applyFont="1" applyFill="1" applyBorder="1" applyAlignment="1" applyProtection="1">
      <alignment horizontal="center" vertical="center"/>
    </xf>
    <xf numFmtId="0" fontId="23" fillId="3" borderId="41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0" fontId="33" fillId="0" borderId="2" xfId="51" applyFont="1" applyBorder="1" applyAlignment="1">
      <alignment horizontal="left"/>
    </xf>
    <xf numFmtId="49" fontId="11" fillId="3" borderId="2" xfId="57" applyNumberFormat="1" applyFont="1" applyFill="1" applyBorder="1" applyAlignment="1">
      <alignment horizontal="center" vertical="center"/>
    </xf>
    <xf numFmtId="0" fontId="11" fillId="3" borderId="42" xfId="57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1" fillId="3" borderId="43" xfId="53" applyFont="1" applyFill="1" applyBorder="1" applyAlignment="1"/>
    <xf numFmtId="49" fontId="11" fillId="3" borderId="44" xfId="53" applyNumberFormat="1" applyFont="1" applyFill="1" applyBorder="1" applyAlignment="1">
      <alignment horizontal="center"/>
    </xf>
    <xf numFmtId="49" fontId="11" fillId="3" borderId="44" xfId="53" applyNumberFormat="1" applyFont="1" applyFill="1" applyBorder="1" applyAlignment="1">
      <alignment horizontal="right"/>
    </xf>
    <xf numFmtId="49" fontId="11" fillId="3" borderId="44" xfId="53" applyNumberFormat="1" applyFont="1" applyFill="1" applyBorder="1" applyAlignment="1">
      <alignment horizontal="right" vertical="center"/>
    </xf>
    <xf numFmtId="49" fontId="11" fillId="3" borderId="45" xfId="53" applyNumberFormat="1" applyFont="1" applyFill="1" applyBorder="1" applyAlignment="1">
      <alignment horizontal="center"/>
    </xf>
    <xf numFmtId="0" fontId="11" fillId="3" borderId="46" xfId="53" applyFont="1" applyFill="1" applyBorder="1" applyAlignment="1">
      <alignment horizontal="center"/>
    </xf>
    <xf numFmtId="0" fontId="2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0" fillId="3" borderId="0" xfId="57" applyFont="1" applyFill="1">
      <alignment vertical="center"/>
    </xf>
    <xf numFmtId="0" fontId="11" fillId="3" borderId="0" xfId="54" applyFont="1" applyFill="1"/>
    <xf numFmtId="49" fontId="33" fillId="0" borderId="2" xfId="51" applyNumberFormat="1" applyFont="1" applyBorder="1" applyAlignment="1">
      <alignment horizontal="center"/>
    </xf>
    <xf numFmtId="0" fontId="33" fillId="0" borderId="2" xfId="51" applyNumberFormat="1" applyFont="1" applyBorder="1" applyAlignment="1">
      <alignment horizontal="center"/>
    </xf>
    <xf numFmtId="49" fontId="11" fillId="3" borderId="47" xfId="53" applyNumberFormat="1" applyFont="1" applyFill="1" applyBorder="1" applyAlignment="1">
      <alignment horizontal="right" vertical="center"/>
    </xf>
    <xf numFmtId="0" fontId="26" fillId="0" borderId="0" xfId="49" applyFont="1" applyBorder="1" applyAlignment="1">
      <alignment horizontal="left" vertical="center"/>
    </xf>
    <xf numFmtId="0" fontId="26" fillId="0" borderId="0" xfId="49" applyFont="1" applyAlignment="1">
      <alignment horizontal="left" vertical="center"/>
    </xf>
    <xf numFmtId="0" fontId="35" fillId="0" borderId="14" xfId="49" applyFont="1" applyBorder="1" applyAlignment="1">
      <alignment horizontal="center" vertical="top"/>
    </xf>
    <xf numFmtId="0" fontId="32" fillId="0" borderId="48" xfId="49" applyFont="1" applyBorder="1" applyAlignment="1">
      <alignment horizontal="left" vertical="center"/>
    </xf>
    <xf numFmtId="0" fontId="29" fillId="0" borderId="19" xfId="49" applyFont="1" applyBorder="1" applyAlignment="1">
      <alignment horizontal="center" vertical="center"/>
    </xf>
    <xf numFmtId="0" fontId="32" fillId="0" borderId="19" xfId="49" applyFont="1" applyBorder="1" applyAlignment="1">
      <alignment horizontal="center" vertical="center"/>
    </xf>
    <xf numFmtId="0" fontId="31" fillId="0" borderId="19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6" fillId="0" borderId="49" xfId="49" applyFont="1" applyBorder="1" applyAlignment="1">
      <alignment horizontal="center" vertical="center"/>
    </xf>
    <xf numFmtId="0" fontId="31" fillId="0" borderId="15" xfId="49" applyFont="1" applyBorder="1" applyAlignment="1">
      <alignment horizontal="center" vertical="center"/>
    </xf>
    <xf numFmtId="0" fontId="31" fillId="0" borderId="16" xfId="49" applyFont="1" applyBorder="1" applyAlignment="1">
      <alignment horizontal="center" vertical="center"/>
    </xf>
    <xf numFmtId="0" fontId="31" fillId="0" borderId="31" xfId="49" applyFont="1" applyBorder="1" applyAlignment="1">
      <alignment horizontal="center" vertical="center"/>
    </xf>
    <xf numFmtId="0" fontId="32" fillId="0" borderId="15" xfId="49" applyFont="1" applyBorder="1" applyAlignment="1">
      <alignment horizontal="center" vertical="center"/>
    </xf>
    <xf numFmtId="0" fontId="32" fillId="0" borderId="16" xfId="49" applyFont="1" applyBorder="1" applyAlignment="1">
      <alignment horizontal="center" vertical="center"/>
    </xf>
    <xf numFmtId="0" fontId="32" fillId="0" borderId="31" xfId="49" applyFont="1" applyBorder="1" applyAlignment="1">
      <alignment horizontal="center" vertical="center"/>
    </xf>
    <xf numFmtId="0" fontId="31" fillId="0" borderId="20" xfId="49" applyFont="1" applyBorder="1" applyAlignment="1">
      <alignment horizontal="left" vertical="center"/>
    </xf>
    <xf numFmtId="0" fontId="29" fillId="0" borderId="17" xfId="49" applyFont="1" applyBorder="1" applyAlignment="1">
      <alignment horizontal="left" vertical="center"/>
    </xf>
    <xf numFmtId="0" fontId="29" fillId="0" borderId="18" xfId="49" applyFont="1" applyBorder="1" applyAlignment="1">
      <alignment horizontal="left" vertical="center"/>
    </xf>
    <xf numFmtId="0" fontId="31" fillId="0" borderId="17" xfId="49" applyFont="1" applyBorder="1" applyAlignment="1">
      <alignment horizontal="left" vertical="center"/>
    </xf>
    <xf numFmtId="14" fontId="29" fillId="0" borderId="17" xfId="49" applyNumberFormat="1" applyFont="1" applyBorder="1" applyAlignment="1">
      <alignment horizontal="center" vertical="center"/>
    </xf>
    <xf numFmtId="14" fontId="29" fillId="0" borderId="18" xfId="49" applyNumberFormat="1" applyFont="1" applyBorder="1" applyAlignment="1">
      <alignment horizontal="center" vertical="center"/>
    </xf>
    <xf numFmtId="0" fontId="31" fillId="0" borderId="20" xfId="49" applyFont="1" applyBorder="1" applyAlignment="1">
      <alignment vertical="center"/>
    </xf>
    <xf numFmtId="0" fontId="29" fillId="0" borderId="17" xfId="49" applyFont="1" applyBorder="1" applyAlignment="1">
      <alignment vertical="center"/>
    </xf>
    <xf numFmtId="0" fontId="29" fillId="0" borderId="18" xfId="49" applyFont="1" applyBorder="1" applyAlignment="1">
      <alignment vertical="center"/>
    </xf>
    <xf numFmtId="0" fontId="31" fillId="0" borderId="17" xfId="49" applyFont="1" applyBorder="1" applyAlignment="1">
      <alignment vertical="center"/>
    </xf>
    <xf numFmtId="0" fontId="29" fillId="0" borderId="27" xfId="49" applyFont="1" applyBorder="1" applyAlignment="1">
      <alignment horizontal="left" vertical="center"/>
    </xf>
    <xf numFmtId="0" fontId="29" fillId="0" borderId="29" xfId="49" applyFont="1" applyBorder="1" applyAlignment="1">
      <alignment horizontal="left" vertical="center"/>
    </xf>
    <xf numFmtId="0" fontId="26" fillId="0" borderId="17" xfId="49" applyFont="1" applyBorder="1" applyAlignment="1">
      <alignment vertical="center"/>
    </xf>
    <xf numFmtId="0" fontId="36" fillId="0" borderId="21" xfId="49" applyFont="1" applyBorder="1" applyAlignment="1">
      <alignment vertical="center"/>
    </xf>
    <xf numFmtId="0" fontId="37" fillId="0" borderId="22" xfId="6" applyNumberFormat="1" applyFont="1" applyFill="1" applyBorder="1" applyAlignment="1" applyProtection="1">
      <alignment horizontal="center" vertical="center" wrapText="1"/>
    </xf>
    <xf numFmtId="0" fontId="29" fillId="0" borderId="23" xfId="49" applyFont="1" applyBorder="1" applyAlignment="1">
      <alignment horizontal="center" vertical="center" wrapText="1"/>
    </xf>
    <xf numFmtId="0" fontId="31" fillId="0" borderId="21" xfId="49" applyFont="1" applyBorder="1" applyAlignment="1">
      <alignment horizontal="left" vertical="center"/>
    </xf>
    <xf numFmtId="0" fontId="31" fillId="0" borderId="22" xfId="49" applyFont="1" applyBorder="1" applyAlignment="1">
      <alignment horizontal="left" vertical="center"/>
    </xf>
    <xf numFmtId="14" fontId="29" fillId="0" borderId="22" xfId="49" applyNumberFormat="1" applyFont="1" applyBorder="1" applyAlignment="1">
      <alignment horizontal="center" vertical="center"/>
    </xf>
    <xf numFmtId="14" fontId="29" fillId="0" borderId="23" xfId="49" applyNumberFormat="1" applyFont="1" applyBorder="1" applyAlignment="1">
      <alignment horizontal="center" vertical="center"/>
    </xf>
    <xf numFmtId="0" fontId="29" fillId="0" borderId="22" xfId="49" applyFont="1" applyBorder="1" applyAlignment="1">
      <alignment horizontal="left" vertical="center"/>
    </xf>
    <xf numFmtId="0" fontId="29" fillId="0" borderId="23" xfId="49" applyFont="1" applyBorder="1" applyAlignment="1">
      <alignment horizontal="left" vertical="center"/>
    </xf>
    <xf numFmtId="0" fontId="31" fillId="0" borderId="50" xfId="49" applyFont="1" applyBorder="1" applyAlignment="1">
      <alignment horizontal="left" vertical="center"/>
    </xf>
    <xf numFmtId="0" fontId="31" fillId="0" borderId="32" xfId="49" applyFont="1" applyBorder="1" applyAlignment="1">
      <alignment horizontal="left" vertical="center"/>
    </xf>
    <xf numFmtId="0" fontId="31" fillId="0" borderId="51" xfId="49" applyFont="1" applyBorder="1" applyAlignment="1">
      <alignment horizontal="left" vertical="center"/>
    </xf>
    <xf numFmtId="0" fontId="32" fillId="0" borderId="52" xfId="49" applyFont="1" applyBorder="1" applyAlignment="1">
      <alignment horizontal="left" vertical="center"/>
    </xf>
    <xf numFmtId="0" fontId="32" fillId="0" borderId="53" xfId="49" applyFont="1" applyBorder="1" applyAlignment="1">
      <alignment horizontal="left" vertical="center"/>
    </xf>
    <xf numFmtId="0" fontId="32" fillId="0" borderId="54" xfId="49" applyFont="1" applyBorder="1" applyAlignment="1">
      <alignment horizontal="left" vertical="center"/>
    </xf>
    <xf numFmtId="0" fontId="31" fillId="0" borderId="55" xfId="49" applyFont="1" applyBorder="1" applyAlignment="1">
      <alignment vertical="center"/>
    </xf>
    <xf numFmtId="0" fontId="26" fillId="0" borderId="56" xfId="49" applyFont="1" applyBorder="1" applyAlignment="1">
      <alignment horizontal="left" vertical="center"/>
    </xf>
    <xf numFmtId="0" fontId="29" fillId="0" borderId="56" xfId="49" applyFont="1" applyBorder="1" applyAlignment="1">
      <alignment horizontal="left" vertical="center"/>
    </xf>
    <xf numFmtId="0" fontId="26" fillId="0" borderId="56" xfId="49" applyFont="1" applyBorder="1" applyAlignment="1">
      <alignment vertical="center"/>
    </xf>
    <xf numFmtId="0" fontId="31" fillId="0" borderId="56" xfId="49" applyFont="1" applyBorder="1" applyAlignment="1">
      <alignment vertical="center"/>
    </xf>
    <xf numFmtId="0" fontId="29" fillId="0" borderId="57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31" fillId="0" borderId="23" xfId="49" applyFont="1" applyBorder="1" applyAlignment="1">
      <alignment horizontal="left" vertical="center"/>
    </xf>
    <xf numFmtId="0" fontId="31" fillId="0" borderId="55" xfId="49" applyFont="1" applyBorder="1" applyAlignment="1">
      <alignment horizontal="center" vertical="center"/>
    </xf>
    <xf numFmtId="0" fontId="29" fillId="0" borderId="56" xfId="49" applyFont="1" applyBorder="1" applyAlignment="1">
      <alignment horizontal="center" vertical="center"/>
    </xf>
    <xf numFmtId="0" fontId="31" fillId="0" borderId="56" xfId="49" applyFont="1" applyBorder="1" applyAlignment="1">
      <alignment horizontal="center" vertical="center"/>
    </xf>
    <xf numFmtId="0" fontId="26" fillId="0" borderId="56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29" fillId="0" borderId="17" xfId="49" applyFont="1" applyBorder="1" applyAlignment="1">
      <alignment horizontal="center" vertical="center"/>
    </xf>
    <xf numFmtId="0" fontId="31" fillId="0" borderId="17" xfId="49" applyFont="1" applyBorder="1" applyAlignment="1">
      <alignment horizontal="center" vertical="center"/>
    </xf>
    <xf numFmtId="0" fontId="26" fillId="0" borderId="17" xfId="49" applyFont="1" applyBorder="1" applyAlignment="1">
      <alignment horizontal="center" vertical="center"/>
    </xf>
    <xf numFmtId="0" fontId="31" fillId="0" borderId="0" xfId="49" applyFont="1" applyBorder="1" applyAlignment="1">
      <alignment vertical="center"/>
    </xf>
    <xf numFmtId="0" fontId="31" fillId="0" borderId="34" xfId="49" applyFont="1" applyBorder="1" applyAlignment="1">
      <alignment horizontal="left" vertical="center" wrapText="1"/>
    </xf>
    <xf numFmtId="0" fontId="31" fillId="0" borderId="35" xfId="49" applyFont="1" applyBorder="1" applyAlignment="1">
      <alignment horizontal="left" vertical="center" wrapText="1"/>
    </xf>
    <xf numFmtId="0" fontId="31" fillId="0" borderId="36" xfId="49" applyFont="1" applyBorder="1" applyAlignment="1">
      <alignment horizontal="left" vertical="center" wrapText="1"/>
    </xf>
    <xf numFmtId="0" fontId="31" fillId="0" borderId="55" xfId="49" applyFont="1" applyBorder="1" applyAlignment="1">
      <alignment horizontal="left" vertical="center"/>
    </xf>
    <xf numFmtId="0" fontId="31" fillId="0" borderId="56" xfId="49" applyFont="1" applyBorder="1" applyAlignment="1">
      <alignment horizontal="left" vertical="center"/>
    </xf>
    <xf numFmtId="0" fontId="31" fillId="0" borderId="57" xfId="49" applyFont="1" applyBorder="1" applyAlignment="1">
      <alignment horizontal="left" vertical="center"/>
    </xf>
    <xf numFmtId="0" fontId="38" fillId="0" borderId="58" xfId="49" applyFont="1" applyBorder="1" applyAlignment="1">
      <alignment horizontal="left" vertical="center" wrapText="1"/>
    </xf>
    <xf numFmtId="0" fontId="28" fillId="0" borderId="18" xfId="49" applyFont="1" applyBorder="1" applyAlignment="1">
      <alignment horizontal="left" vertical="center"/>
    </xf>
    <xf numFmtId="0" fontId="29" fillId="0" borderId="20" xfId="49" applyFont="1" applyBorder="1" applyAlignment="1">
      <alignment horizontal="left" vertical="center"/>
    </xf>
    <xf numFmtId="9" fontId="29" fillId="0" borderId="17" xfId="49" applyNumberFormat="1" applyFont="1" applyBorder="1" applyAlignment="1">
      <alignment horizontal="center" vertical="center"/>
    </xf>
    <xf numFmtId="0" fontId="39" fillId="0" borderId="18" xfId="49" applyFont="1" applyBorder="1" applyAlignment="1">
      <alignment horizontal="left" vertical="center" wrapText="1"/>
    </xf>
    <xf numFmtId="0" fontId="39" fillId="0" borderId="18" xfId="49" applyFont="1" applyBorder="1" applyAlignment="1">
      <alignment horizontal="left" vertical="center"/>
    </xf>
    <xf numFmtId="0" fontId="30" fillId="0" borderId="18" xfId="49" applyFont="1" applyBorder="1" applyAlignment="1">
      <alignment horizontal="left" vertical="center"/>
    </xf>
    <xf numFmtId="0" fontId="32" fillId="0" borderId="52" xfId="0" applyFont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0" fontId="32" fillId="0" borderId="54" xfId="0" applyFont="1" applyBorder="1" applyAlignment="1">
      <alignment horizontal="left" vertical="center"/>
    </xf>
    <xf numFmtId="9" fontId="29" fillId="0" borderId="33" xfId="49" applyNumberFormat="1" applyFont="1" applyBorder="1" applyAlignment="1">
      <alignment horizontal="left" vertical="center"/>
    </xf>
    <xf numFmtId="9" fontId="29" fillId="0" borderId="25" xfId="49" applyNumberFormat="1" applyFont="1" applyBorder="1" applyAlignment="1">
      <alignment horizontal="left" vertical="center"/>
    </xf>
    <xf numFmtId="9" fontId="29" fillId="0" borderId="26" xfId="49" applyNumberFormat="1" applyFont="1" applyBorder="1" applyAlignment="1">
      <alignment horizontal="left" vertical="center"/>
    </xf>
    <xf numFmtId="9" fontId="29" fillId="0" borderId="34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9" fontId="29" fillId="0" borderId="36" xfId="49" applyNumberFormat="1" applyFont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20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6" xfId="49" applyFont="1" applyFill="1" applyBorder="1" applyAlignment="1">
      <alignment horizontal="left" vertical="center"/>
    </xf>
    <xf numFmtId="0" fontId="32" fillId="0" borderId="32" xfId="49" applyFont="1" applyFill="1" applyBorder="1" applyAlignment="1">
      <alignment horizontal="left" vertical="center"/>
    </xf>
    <xf numFmtId="0" fontId="29" fillId="0" borderId="60" xfId="49" applyFont="1" applyFill="1" applyBorder="1" applyAlignment="1">
      <alignment horizontal="left" vertical="center"/>
    </xf>
    <xf numFmtId="0" fontId="29" fillId="0" borderId="61" xfId="49" applyFont="1" applyFill="1" applyBorder="1" applyAlignment="1">
      <alignment horizontal="left" vertical="center"/>
    </xf>
    <xf numFmtId="0" fontId="29" fillId="0" borderId="62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9" fillId="0" borderId="28" xfId="49" applyFont="1" applyFill="1" applyBorder="1" applyAlignment="1">
      <alignment horizontal="left" vertical="center"/>
    </xf>
    <xf numFmtId="0" fontId="29" fillId="0" borderId="29" xfId="49" applyFont="1" applyFill="1" applyBorder="1" applyAlignment="1">
      <alignment horizontal="left" vertical="center"/>
    </xf>
    <xf numFmtId="0" fontId="31" fillId="0" borderId="34" xfId="49" applyFont="1" applyFill="1" applyBorder="1" applyAlignment="1">
      <alignment horizontal="left" vertical="center"/>
    </xf>
    <xf numFmtId="0" fontId="31" fillId="0" borderId="35" xfId="49" applyFont="1" applyFill="1" applyBorder="1" applyAlignment="1">
      <alignment horizontal="left" vertical="center"/>
    </xf>
    <xf numFmtId="0" fontId="31" fillId="0" borderId="36" xfId="49" applyFont="1" applyFill="1" applyBorder="1" applyAlignment="1">
      <alignment horizontal="left" vertical="center"/>
    </xf>
    <xf numFmtId="0" fontId="32" fillId="0" borderId="48" xfId="49" applyFont="1" applyBorder="1" applyAlignment="1">
      <alignment vertical="center"/>
    </xf>
    <xf numFmtId="0" fontId="40" fillId="0" borderId="53" xfId="49" applyFont="1" applyBorder="1" applyAlignment="1">
      <alignment horizontal="center" vertical="center"/>
    </xf>
    <xf numFmtId="0" fontId="32" fillId="0" borderId="19" xfId="49" applyFont="1" applyBorder="1" applyAlignment="1">
      <alignment vertical="center"/>
    </xf>
    <xf numFmtId="0" fontId="29" fillId="0" borderId="63" xfId="49" applyFont="1" applyBorder="1" applyAlignment="1">
      <alignment vertical="center"/>
    </xf>
    <xf numFmtId="0" fontId="32" fillId="0" borderId="63" xfId="49" applyFont="1" applyBorder="1" applyAlignment="1">
      <alignment vertical="center"/>
    </xf>
    <xf numFmtId="58" fontId="26" fillId="0" borderId="19" xfId="49" applyNumberFormat="1" applyFont="1" applyBorder="1" applyAlignment="1">
      <alignment vertical="center"/>
    </xf>
    <xf numFmtId="0" fontId="32" fillId="0" borderId="32" xfId="49" applyFont="1" applyBorder="1" applyAlignment="1">
      <alignment horizontal="center" vertical="center"/>
    </xf>
    <xf numFmtId="0" fontId="32" fillId="0" borderId="64" xfId="49" applyFont="1" applyBorder="1" applyAlignment="1">
      <alignment horizontal="center" vertical="center"/>
    </xf>
    <xf numFmtId="0" fontId="29" fillId="0" borderId="63" xfId="49" applyFont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 wrapText="1"/>
    </xf>
    <xf numFmtId="0" fontId="41" fillId="0" borderId="66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center" wrapText="1"/>
    </xf>
    <xf numFmtId="0" fontId="42" fillId="0" borderId="68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8" borderId="7" xfId="0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2" fillId="8" borderId="2" xfId="0" applyFont="1" applyFill="1" applyBorder="1"/>
    <xf numFmtId="0" fontId="42" fillId="0" borderId="70" xfId="0" applyFont="1" applyBorder="1"/>
    <xf numFmtId="0" fontId="0" fillId="0" borderId="68" xfId="0" applyBorder="1"/>
    <xf numFmtId="0" fontId="0" fillId="8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8" borderId="72" xfId="0" applyFill="1" applyBorder="1"/>
    <xf numFmtId="0" fontId="0" fillId="0" borderId="73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10" borderId="2" xfId="0" applyFill="1" applyBorder="1" applyAlignment="1">
      <alignment horizontal="center"/>
    </xf>
    <xf numFmtId="0" fontId="43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2" fillId="10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vertical="top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  <cellStyle name="常规 38 2" xfId="63"/>
    <cellStyle name="常规 11 17" xfId="64"/>
    <cellStyle name="常规 28" xfId="65"/>
    <cellStyle name="常规 10 10 2" xfId="6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3780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3780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26447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37115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2001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63635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25930"/>
              <a:ext cx="67310" cy="363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805" y="8763635"/>
              <a:ext cx="59944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50915" y="876363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7425" y="8776335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67050"/>
              <a:ext cx="68961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58335" y="2620010"/>
              <a:ext cx="1282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62245" y="2498090"/>
              <a:ext cx="5461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62245" y="2721610"/>
              <a:ext cx="5461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58335" y="3067050"/>
              <a:ext cx="12827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62245" y="2983230"/>
              <a:ext cx="5461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34325" y="2472690"/>
              <a:ext cx="163830" cy="497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34325" y="2721610"/>
              <a:ext cx="16383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8665" y="3067050"/>
              <a:ext cx="13716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34325" y="2881630"/>
              <a:ext cx="163830" cy="599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203200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0065" y="1282065"/>
              <a:ext cx="365760" cy="414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16825" y="835025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16825" y="1058545"/>
              <a:ext cx="48133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4945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6215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185670"/>
              <a:ext cx="4597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291465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25930"/>
              <a:ext cx="6921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25930"/>
              <a:ext cx="6096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86605" y="1725930"/>
              <a:ext cx="635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21300"/>
              <a:ext cx="2819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8665" y="262001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8665" y="2843530"/>
              <a:ext cx="13716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203200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16825" y="1282065"/>
              <a:ext cx="481330" cy="4140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0065" y="1058545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0065" y="835025"/>
              <a:ext cx="36576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43530"/>
              <a:ext cx="24511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097780"/>
              <a:ext cx="1032510" cy="718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43530"/>
              <a:ext cx="71501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67050"/>
              <a:ext cx="42291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20010"/>
              <a:ext cx="43561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420235" y="2843530"/>
              <a:ext cx="58547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25930"/>
              <a:ext cx="203200" cy="325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72970"/>
              <a:ext cx="166370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r/Desktop/TAMMBO82779/11.&#20986;&#36135;&#25253;&#21578;&#34920;-&#65288;&#24037;&#21378;&#39564;&#36135;&#20154;&#21592;&#35201;&#22635;&#20889;&#23436;&#25972;&#65289;/G:/xwechat_files/wxid_u7o3jew9ktmy22_6c8a/msg/file/2026-01/TAMMBO82779&#22899;&#24335;3L&#20914;&#38155;&#35044;&#20135;&#21069;&#24847;&#35265;&#24847;&#35265;11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10.14"/>
      <sheetName val="跳码样意见"/>
      <sheetName val="产前样意见"/>
    </sheetNames>
    <sheetDataSet>
      <sheetData sheetId="0">
        <row r="6">
          <cell r="E6" t="str">
            <v>TAMMBO82779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57" customWidth="1"/>
    <col min="2" max="2" width="96.375" style="358" customWidth="1"/>
    <col min="3" max="3" width="10.125" customWidth="1"/>
  </cols>
  <sheetData>
    <row r="1" ht="21" customHeight="1" spans="1:2">
      <c r="A1" s="359"/>
      <c r="B1" s="360" t="s">
        <v>0</v>
      </c>
    </row>
    <row r="2" ht="18" spans="1:2">
      <c r="A2" s="18">
        <v>1</v>
      </c>
      <c r="B2" s="361" t="s">
        <v>1</v>
      </c>
    </row>
    <row r="3" ht="18" spans="1:2">
      <c r="A3" s="18">
        <v>2</v>
      </c>
      <c r="B3" s="361" t="s">
        <v>2</v>
      </c>
    </row>
    <row r="4" ht="18" spans="1:2">
      <c r="A4" s="18">
        <v>3</v>
      </c>
      <c r="B4" s="361" t="s">
        <v>3</v>
      </c>
    </row>
    <row r="5" ht="18" spans="1:2">
      <c r="A5" s="18">
        <v>4</v>
      </c>
      <c r="B5" s="361" t="s">
        <v>4</v>
      </c>
    </row>
    <row r="6" ht="18" spans="1:2">
      <c r="A6" s="18">
        <v>5</v>
      </c>
      <c r="B6" s="361" t="s">
        <v>5</v>
      </c>
    </row>
    <row r="7" ht="18" spans="1:2">
      <c r="A7" s="18">
        <v>6</v>
      </c>
      <c r="B7" s="361" t="s">
        <v>6</v>
      </c>
    </row>
    <row r="8" s="356" customFormat="1" ht="35.1" customHeight="1" spans="1:2">
      <c r="A8" s="362">
        <v>7</v>
      </c>
      <c r="B8" s="363" t="s">
        <v>7</v>
      </c>
    </row>
    <row r="9" ht="18.95" customHeight="1" spans="1:2">
      <c r="A9" s="359"/>
      <c r="B9" s="364" t="s">
        <v>8</v>
      </c>
    </row>
    <row r="10" ht="30" customHeight="1" spans="1:2">
      <c r="A10" s="18">
        <v>1</v>
      </c>
      <c r="B10" s="365" t="s">
        <v>9</v>
      </c>
    </row>
    <row r="11" ht="18" spans="1:2">
      <c r="A11" s="18">
        <v>2</v>
      </c>
      <c r="B11" s="363" t="s">
        <v>10</v>
      </c>
    </row>
    <row r="12" spans="1:2">
      <c r="A12" s="18"/>
      <c r="B12" s="361"/>
    </row>
    <row r="13" ht="24" spans="1:2">
      <c r="A13" s="359"/>
      <c r="B13" s="364" t="s">
        <v>11</v>
      </c>
    </row>
    <row r="14" ht="36" spans="1:2">
      <c r="A14" s="18">
        <v>1</v>
      </c>
      <c r="B14" s="365" t="s">
        <v>12</v>
      </c>
    </row>
    <row r="15" ht="18" spans="1:2">
      <c r="A15" s="18">
        <v>2</v>
      </c>
      <c r="B15" s="361" t="s">
        <v>13</v>
      </c>
    </row>
    <row r="16" ht="18" spans="1:2">
      <c r="A16" s="18">
        <v>3</v>
      </c>
      <c r="B16" s="361" t="s">
        <v>14</v>
      </c>
    </row>
    <row r="17" spans="1:2">
      <c r="A17" s="18"/>
      <c r="B17" s="361"/>
    </row>
    <row r="18" ht="24" spans="1:2">
      <c r="A18" s="359"/>
      <c r="B18" s="364" t="s">
        <v>15</v>
      </c>
    </row>
    <row r="19" ht="36" spans="1:2">
      <c r="A19" s="18">
        <v>1</v>
      </c>
      <c r="B19" s="365" t="s">
        <v>16</v>
      </c>
    </row>
    <row r="20" ht="18" spans="1:2">
      <c r="A20" s="18">
        <v>2</v>
      </c>
      <c r="B20" s="361" t="s">
        <v>17</v>
      </c>
    </row>
    <row r="21" ht="36" spans="1:2">
      <c r="A21" s="18">
        <v>3</v>
      </c>
      <c r="B21" s="361" t="s">
        <v>18</v>
      </c>
    </row>
    <row r="22" spans="1:2">
      <c r="A22" s="18"/>
      <c r="B22" s="361"/>
    </row>
    <row r="24" spans="1:2">
      <c r="A24" s="366"/>
      <c r="B24" s="36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2" sqref="F12:F15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3" t="s">
        <v>324</v>
      </c>
      <c r="H2" s="44"/>
      <c r="I2" s="45"/>
      <c r="J2" s="43" t="s">
        <v>325</v>
      </c>
      <c r="K2" s="44"/>
      <c r="L2" s="45"/>
      <c r="M2" s="43" t="s">
        <v>326</v>
      </c>
      <c r="N2" s="44"/>
      <c r="O2" s="45"/>
      <c r="P2" s="43" t="s">
        <v>327</v>
      </c>
      <c r="Q2" s="44"/>
      <c r="R2" s="45"/>
      <c r="S2" s="44" t="s">
        <v>328</v>
      </c>
      <c r="T2" s="44"/>
      <c r="U2" s="45"/>
      <c r="V2" s="37" t="s">
        <v>329</v>
      </c>
      <c r="W2" s="37" t="s">
        <v>297</v>
      </c>
    </row>
    <row r="3" s="1" customFormat="1" ht="16.8" spans="1:23">
      <c r="A3" s="8"/>
      <c r="B3" s="46"/>
      <c r="C3" s="46"/>
      <c r="D3" s="46"/>
      <c r="E3" s="46"/>
      <c r="F3" s="46"/>
      <c r="G3" s="4" t="s">
        <v>330</v>
      </c>
      <c r="H3" s="4" t="s">
        <v>51</v>
      </c>
      <c r="I3" s="4" t="s">
        <v>288</v>
      </c>
      <c r="J3" s="4" t="s">
        <v>330</v>
      </c>
      <c r="K3" s="4" t="s">
        <v>51</v>
      </c>
      <c r="L3" s="4" t="s">
        <v>288</v>
      </c>
      <c r="M3" s="4" t="s">
        <v>330</v>
      </c>
      <c r="N3" s="4" t="s">
        <v>51</v>
      </c>
      <c r="O3" s="4" t="s">
        <v>288</v>
      </c>
      <c r="P3" s="4" t="s">
        <v>330</v>
      </c>
      <c r="Q3" s="4" t="s">
        <v>51</v>
      </c>
      <c r="R3" s="4" t="s">
        <v>288</v>
      </c>
      <c r="S3" s="4" t="s">
        <v>330</v>
      </c>
      <c r="T3" s="4" t="s">
        <v>51</v>
      </c>
      <c r="U3" s="4" t="s">
        <v>288</v>
      </c>
      <c r="V3" s="47"/>
      <c r="W3" s="47"/>
    </row>
    <row r="4" ht="18" spans="1:23">
      <c r="A4" s="48" t="s">
        <v>331</v>
      </c>
      <c r="B4" s="48"/>
      <c r="C4" s="48" t="s">
        <v>306</v>
      </c>
      <c r="D4" s="49" t="s">
        <v>300</v>
      </c>
      <c r="E4" s="50" t="s">
        <v>94</v>
      </c>
      <c r="F4" s="48" t="s">
        <v>46</v>
      </c>
      <c r="G4" s="14" t="s">
        <v>300</v>
      </c>
      <c r="H4" s="51" t="s">
        <v>332</v>
      </c>
      <c r="I4" s="52"/>
      <c r="J4" s="53"/>
      <c r="K4" s="51"/>
      <c r="L4" s="54"/>
      <c r="M4" s="55"/>
      <c r="N4" s="56"/>
      <c r="O4" s="12"/>
      <c r="P4" s="55"/>
      <c r="Q4" s="57"/>
      <c r="R4" s="58"/>
      <c r="S4" s="52"/>
      <c r="T4" s="52"/>
      <c r="U4" s="52"/>
      <c r="V4" s="52" t="s">
        <v>77</v>
      </c>
      <c r="W4" s="18" t="s">
        <v>301</v>
      </c>
    </row>
    <row r="5" spans="1:23">
      <c r="A5" s="59"/>
      <c r="B5" s="59"/>
      <c r="C5" s="59"/>
      <c r="D5" s="60"/>
      <c r="E5" s="61"/>
      <c r="F5" s="59"/>
      <c r="G5" s="44" t="s">
        <v>333</v>
      </c>
      <c r="H5" s="44"/>
      <c r="I5" s="45"/>
      <c r="J5" s="43" t="s">
        <v>334</v>
      </c>
      <c r="K5" s="44"/>
      <c r="L5" s="45"/>
      <c r="M5" s="43" t="s">
        <v>335</v>
      </c>
      <c r="N5" s="44"/>
      <c r="O5" s="45"/>
      <c r="P5" s="43" t="s">
        <v>336</v>
      </c>
      <c r="Q5" s="44"/>
      <c r="R5" s="45"/>
      <c r="S5" s="44" t="s">
        <v>337</v>
      </c>
      <c r="T5" s="44"/>
      <c r="U5" s="45"/>
      <c r="V5" s="18"/>
      <c r="W5" s="18"/>
    </row>
    <row r="6" spans="1:23">
      <c r="A6" s="59"/>
      <c r="B6" s="59"/>
      <c r="C6" s="59"/>
      <c r="D6" s="60"/>
      <c r="E6" s="61"/>
      <c r="F6" s="59"/>
      <c r="G6" s="45" t="s">
        <v>330</v>
      </c>
      <c r="H6" s="4" t="s">
        <v>51</v>
      </c>
      <c r="I6" s="4" t="s">
        <v>288</v>
      </c>
      <c r="J6" s="4" t="s">
        <v>330</v>
      </c>
      <c r="K6" s="4" t="s">
        <v>51</v>
      </c>
      <c r="L6" s="4" t="s">
        <v>288</v>
      </c>
      <c r="M6" s="4" t="s">
        <v>330</v>
      </c>
      <c r="N6" s="4" t="s">
        <v>51</v>
      </c>
      <c r="O6" s="4" t="s">
        <v>288</v>
      </c>
      <c r="P6" s="4" t="s">
        <v>330</v>
      </c>
      <c r="Q6" s="4" t="s">
        <v>51</v>
      </c>
      <c r="R6" s="4" t="s">
        <v>288</v>
      </c>
      <c r="S6" s="4" t="s">
        <v>330</v>
      </c>
      <c r="T6" s="4" t="s">
        <v>51</v>
      </c>
      <c r="U6" s="4" t="s">
        <v>288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3"/>
      <c r="H7" s="52"/>
      <c r="I7" s="52"/>
      <c r="J7" s="52"/>
      <c r="K7" s="52"/>
      <c r="L7" s="5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331</v>
      </c>
      <c r="B8" s="48"/>
      <c r="C8" s="48" t="s">
        <v>299</v>
      </c>
      <c r="D8" s="49" t="s">
        <v>300</v>
      </c>
      <c r="E8" s="65" t="s">
        <v>93</v>
      </c>
      <c r="F8" s="48" t="s">
        <v>46</v>
      </c>
      <c r="G8" s="53"/>
      <c r="H8" s="51"/>
      <c r="I8" s="52"/>
      <c r="J8" s="53"/>
      <c r="K8" s="51"/>
      <c r="L8" s="54"/>
      <c r="M8" s="55"/>
      <c r="N8" s="56"/>
      <c r="O8" s="12"/>
      <c r="P8" s="55"/>
      <c r="Q8" s="57"/>
      <c r="R8" s="58"/>
      <c r="S8" s="52"/>
      <c r="T8" s="52"/>
      <c r="U8" s="52"/>
      <c r="V8" s="52"/>
      <c r="W8" s="18"/>
    </row>
    <row r="9" spans="1:23">
      <c r="A9" s="59"/>
      <c r="B9" s="59"/>
      <c r="C9" s="59"/>
      <c r="D9" s="60"/>
      <c r="E9" s="61"/>
      <c r="F9" s="59"/>
      <c r="G9" s="44" t="s">
        <v>333</v>
      </c>
      <c r="H9" s="44"/>
      <c r="I9" s="45"/>
      <c r="J9" s="43" t="s">
        <v>334</v>
      </c>
      <c r="K9" s="44"/>
      <c r="L9" s="45"/>
      <c r="M9" s="43" t="s">
        <v>335</v>
      </c>
      <c r="N9" s="44"/>
      <c r="O9" s="45"/>
      <c r="P9" s="43" t="s">
        <v>336</v>
      </c>
      <c r="Q9" s="44"/>
      <c r="R9" s="45"/>
      <c r="S9" s="44" t="s">
        <v>337</v>
      </c>
      <c r="T9" s="44"/>
      <c r="U9" s="45"/>
      <c r="V9" s="18"/>
      <c r="W9" s="18"/>
    </row>
    <row r="10" spans="1:23">
      <c r="A10" s="59"/>
      <c r="B10" s="59"/>
      <c r="C10" s="59"/>
      <c r="D10" s="60"/>
      <c r="E10" s="61"/>
      <c r="F10" s="59"/>
      <c r="G10" s="45" t="s">
        <v>330</v>
      </c>
      <c r="H10" s="4" t="s">
        <v>51</v>
      </c>
      <c r="I10" s="4" t="s">
        <v>288</v>
      </c>
      <c r="J10" s="4" t="s">
        <v>330</v>
      </c>
      <c r="K10" s="4" t="s">
        <v>51</v>
      </c>
      <c r="L10" s="4" t="s">
        <v>288</v>
      </c>
      <c r="M10" s="4" t="s">
        <v>330</v>
      </c>
      <c r="N10" s="4" t="s">
        <v>51</v>
      </c>
      <c r="O10" s="4" t="s">
        <v>288</v>
      </c>
      <c r="P10" s="4" t="s">
        <v>330</v>
      </c>
      <c r="Q10" s="4" t="s">
        <v>51</v>
      </c>
      <c r="R10" s="4" t="s">
        <v>288</v>
      </c>
      <c r="S10" s="4" t="s">
        <v>330</v>
      </c>
      <c r="T10" s="4" t="s">
        <v>51</v>
      </c>
      <c r="U10" s="4" t="s">
        <v>288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14" t="s">
        <v>300</v>
      </c>
      <c r="H11" s="51" t="s">
        <v>332</v>
      </c>
      <c r="I11" s="5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2" t="s">
        <v>77</v>
      </c>
      <c r="W11" s="18" t="s">
        <v>301</v>
      </c>
    </row>
    <row r="12" spans="1:23">
      <c r="A12" s="48" t="s">
        <v>331</v>
      </c>
      <c r="B12" s="48"/>
      <c r="C12" s="48"/>
      <c r="D12" s="49"/>
      <c r="E12" s="48"/>
      <c r="F12" s="48"/>
      <c r="G12" s="51"/>
      <c r="H12" s="51"/>
      <c r="I12" s="52"/>
      <c r="J12" s="51"/>
      <c r="K12" s="51"/>
      <c r="L12" s="54"/>
      <c r="M12" s="54"/>
      <c r="N12" s="52"/>
      <c r="O12" s="54"/>
      <c r="P12" s="54"/>
      <c r="Q12" s="52"/>
      <c r="R12" s="54"/>
      <c r="S12" s="52"/>
      <c r="T12" s="52"/>
      <c r="U12" s="52"/>
      <c r="V12" s="52"/>
      <c r="W12" s="18"/>
    </row>
    <row r="13" spans="1:23">
      <c r="A13" s="59"/>
      <c r="B13" s="59"/>
      <c r="C13" s="59"/>
      <c r="D13" s="60"/>
      <c r="E13" s="59"/>
      <c r="F13" s="59"/>
      <c r="G13" s="43" t="s">
        <v>333</v>
      </c>
      <c r="H13" s="44"/>
      <c r="I13" s="45"/>
      <c r="J13" s="43" t="s">
        <v>334</v>
      </c>
      <c r="K13" s="44"/>
      <c r="L13" s="45"/>
      <c r="M13" s="43" t="s">
        <v>335</v>
      </c>
      <c r="N13" s="44"/>
      <c r="O13" s="45"/>
      <c r="P13" s="43" t="s">
        <v>336</v>
      </c>
      <c r="Q13" s="44"/>
      <c r="R13" s="45"/>
      <c r="S13" s="44" t="s">
        <v>337</v>
      </c>
      <c r="T13" s="44"/>
      <c r="U13" s="45"/>
      <c r="V13" s="18"/>
      <c r="W13" s="18"/>
    </row>
    <row r="14" spans="1:23">
      <c r="A14" s="59"/>
      <c r="B14" s="59"/>
      <c r="C14" s="59"/>
      <c r="D14" s="60"/>
      <c r="E14" s="59"/>
      <c r="F14" s="59"/>
      <c r="G14" s="4" t="s">
        <v>330</v>
      </c>
      <c r="H14" s="4" t="s">
        <v>51</v>
      </c>
      <c r="I14" s="4" t="s">
        <v>288</v>
      </c>
      <c r="J14" s="4" t="s">
        <v>330</v>
      </c>
      <c r="K14" s="4" t="s">
        <v>51</v>
      </c>
      <c r="L14" s="4" t="s">
        <v>288</v>
      </c>
      <c r="M14" s="4" t="s">
        <v>330</v>
      </c>
      <c r="N14" s="4" t="s">
        <v>51</v>
      </c>
      <c r="O14" s="4" t="s">
        <v>288</v>
      </c>
      <c r="P14" s="4" t="s">
        <v>330</v>
      </c>
      <c r="Q14" s="4" t="s">
        <v>51</v>
      </c>
      <c r="R14" s="4" t="s">
        <v>288</v>
      </c>
      <c r="S14" s="4" t="s">
        <v>330</v>
      </c>
      <c r="T14" s="4" t="s">
        <v>51</v>
      </c>
      <c r="U14" s="4" t="s">
        <v>288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3"/>
      <c r="H15" s="52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48"/>
      <c r="B16" s="48"/>
      <c r="C16" s="48"/>
      <c r="D16" s="49"/>
      <c r="E16" s="48"/>
      <c r="F16" s="48"/>
      <c r="G16" s="51"/>
      <c r="H16" s="51"/>
      <c r="I16" s="52"/>
      <c r="J16" s="51"/>
      <c r="K16" s="51"/>
      <c r="L16" s="54"/>
      <c r="M16" s="54"/>
      <c r="N16" s="52"/>
      <c r="O16" s="54"/>
      <c r="P16" s="54"/>
      <c r="Q16" s="52"/>
      <c r="R16" s="54"/>
      <c r="S16" s="52"/>
      <c r="T16" s="52"/>
      <c r="U16" s="52"/>
      <c r="V16" s="52"/>
      <c r="W16" s="18"/>
    </row>
    <row r="17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25" t="s">
        <v>338</v>
      </c>
      <c r="B21" s="22"/>
      <c r="C21" s="22"/>
      <c r="D21" s="22"/>
      <c r="E21" s="23"/>
      <c r="F21" s="24"/>
      <c r="G21" s="34"/>
      <c r="H21" s="42"/>
      <c r="I21" s="42"/>
      <c r="J21" s="25" t="s">
        <v>339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6" t="s">
        <v>340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6" t="s">
        <v>342</v>
      </c>
      <c r="B2" s="37" t="s">
        <v>284</v>
      </c>
      <c r="C2" s="37" t="s">
        <v>285</v>
      </c>
      <c r="D2" s="37" t="s">
        <v>286</v>
      </c>
      <c r="E2" s="37" t="s">
        <v>287</v>
      </c>
      <c r="F2" s="37" t="s">
        <v>288</v>
      </c>
      <c r="G2" s="36" t="s">
        <v>343</v>
      </c>
      <c r="H2" s="36" t="s">
        <v>344</v>
      </c>
      <c r="I2" s="36" t="s">
        <v>345</v>
      </c>
      <c r="J2" s="36" t="s">
        <v>344</v>
      </c>
      <c r="K2" s="36" t="s">
        <v>346</v>
      </c>
      <c r="L2" s="36" t="s">
        <v>344</v>
      </c>
      <c r="M2" s="37" t="s">
        <v>329</v>
      </c>
      <c r="N2" s="37" t="s">
        <v>297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301</v>
      </c>
    </row>
    <row r="4" spans="1:14">
      <c r="A4" s="40" t="s">
        <v>342</v>
      </c>
      <c r="B4" s="41" t="s">
        <v>347</v>
      </c>
      <c r="C4" s="41" t="s">
        <v>330</v>
      </c>
      <c r="D4" s="41" t="s">
        <v>286</v>
      </c>
      <c r="E4" s="37" t="s">
        <v>287</v>
      </c>
      <c r="F4" s="37" t="s">
        <v>288</v>
      </c>
      <c r="G4" s="36" t="s">
        <v>343</v>
      </c>
      <c r="H4" s="36" t="s">
        <v>344</v>
      </c>
      <c r="I4" s="36" t="s">
        <v>345</v>
      </c>
      <c r="J4" s="36" t="s">
        <v>344</v>
      </c>
      <c r="K4" s="36" t="s">
        <v>346</v>
      </c>
      <c r="L4" s="36" t="s">
        <v>344</v>
      </c>
      <c r="M4" s="37" t="s">
        <v>329</v>
      </c>
      <c r="N4" s="37" t="s">
        <v>297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301</v>
      </c>
    </row>
    <row r="6" spans="1:14">
      <c r="A6" s="40" t="s">
        <v>342</v>
      </c>
      <c r="B6" s="41" t="s">
        <v>347</v>
      </c>
      <c r="C6" s="41" t="s">
        <v>330</v>
      </c>
      <c r="D6" s="41" t="s">
        <v>286</v>
      </c>
      <c r="E6" s="37" t="s">
        <v>287</v>
      </c>
      <c r="F6" s="37" t="s">
        <v>288</v>
      </c>
      <c r="G6" s="36" t="s">
        <v>343</v>
      </c>
      <c r="H6" s="36" t="s">
        <v>344</v>
      </c>
      <c r="I6" s="36" t="s">
        <v>345</v>
      </c>
      <c r="J6" s="36" t="s">
        <v>344</v>
      </c>
      <c r="K6" s="36" t="s">
        <v>346</v>
      </c>
      <c r="L6" s="36" t="s">
        <v>344</v>
      </c>
      <c r="M6" s="37" t="s">
        <v>329</v>
      </c>
      <c r="N6" s="37" t="s">
        <v>297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301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5" t="s">
        <v>348</v>
      </c>
      <c r="B11" s="22"/>
      <c r="C11" s="22"/>
      <c r="D11" s="23"/>
      <c r="E11" s="24"/>
      <c r="F11" s="42"/>
      <c r="G11" s="34"/>
      <c r="H11" s="42"/>
      <c r="I11" s="25" t="s">
        <v>349</v>
      </c>
      <c r="J11" s="22"/>
      <c r="K11" s="22"/>
      <c r="L11" s="22"/>
      <c r="M11" s="22"/>
      <c r="N11" s="26"/>
    </row>
    <row r="12" spans="1:14">
      <c r="A12" s="27" t="s">
        <v>350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6" sqref="F16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329</v>
      </c>
      <c r="L2" s="5" t="s">
        <v>297</v>
      </c>
    </row>
    <row r="3" ht="30.95" customHeight="1" spans="1:12">
      <c r="A3" s="11" t="s">
        <v>356</v>
      </c>
      <c r="B3" s="11"/>
      <c r="C3" s="29" t="s">
        <v>299</v>
      </c>
      <c r="D3" s="14" t="s">
        <v>300</v>
      </c>
      <c r="E3" s="30" t="s">
        <v>93</v>
      </c>
      <c r="F3" s="14" t="s">
        <v>46</v>
      </c>
      <c r="G3" s="14" t="s">
        <v>357</v>
      </c>
      <c r="H3" s="31" t="s">
        <v>358</v>
      </c>
      <c r="I3" s="31"/>
      <c r="J3" s="31"/>
      <c r="K3" s="18"/>
      <c r="L3" s="18" t="s">
        <v>301</v>
      </c>
    </row>
    <row r="4" ht="27.95" customHeight="1" spans="1:12">
      <c r="A4" s="11" t="s">
        <v>356</v>
      </c>
      <c r="B4" s="11"/>
      <c r="C4" s="32" t="s">
        <v>306</v>
      </c>
      <c r="D4" s="14" t="s">
        <v>300</v>
      </c>
      <c r="E4" s="14" t="s">
        <v>131</v>
      </c>
      <c r="F4" s="14" t="s">
        <v>46</v>
      </c>
      <c r="G4" s="14" t="s">
        <v>357</v>
      </c>
      <c r="H4" s="31" t="s">
        <v>358</v>
      </c>
      <c r="I4" s="31"/>
      <c r="J4" s="31"/>
      <c r="K4" s="18"/>
      <c r="L4" s="18" t="s">
        <v>301</v>
      </c>
    </row>
    <row r="5" ht="27.95" customHeight="1" spans="1:12">
      <c r="A5" s="11"/>
      <c r="B5" s="11"/>
      <c r="C5" s="32"/>
      <c r="D5" s="14"/>
      <c r="E5" s="14"/>
      <c r="F5" s="14"/>
      <c r="G5" s="14"/>
      <c r="H5" s="31"/>
      <c r="I5" s="31"/>
      <c r="J5" s="31"/>
      <c r="K5" s="18"/>
      <c r="L5" s="18"/>
    </row>
    <row r="6" ht="27.95" customHeight="1" spans="1:12">
      <c r="A6" s="11"/>
      <c r="B6" s="11"/>
      <c r="C6" s="32"/>
      <c r="D6" s="14"/>
      <c r="E6" s="14"/>
      <c r="F6" s="14"/>
      <c r="G6" s="14"/>
      <c r="H6" s="31"/>
      <c r="I6" s="31"/>
      <c r="J6" s="33"/>
      <c r="K6" s="18"/>
      <c r="L6" s="18"/>
    </row>
    <row r="7" spans="1:12">
      <c r="A7" s="11"/>
      <c r="B7" s="11"/>
      <c r="C7" s="29"/>
      <c r="D7" s="14"/>
      <c r="E7" s="14"/>
      <c r="F7" s="14"/>
      <c r="G7" s="14"/>
      <c r="H7" s="31"/>
      <c r="I7" s="31"/>
      <c r="J7" s="33"/>
      <c r="K7" s="18"/>
      <c r="L7" s="18"/>
    </row>
    <row r="8" spans="1:12">
      <c r="A8" s="11"/>
      <c r="B8" s="11"/>
      <c r="C8" s="29"/>
      <c r="D8" s="14"/>
      <c r="E8" s="14"/>
      <c r="F8" s="14"/>
      <c r="G8" s="14"/>
      <c r="H8" s="31"/>
      <c r="I8" s="31"/>
      <c r="J8" s="33"/>
      <c r="K8" s="11"/>
      <c r="L8" s="18"/>
    </row>
    <row r="9" spans="1:12">
      <c r="A9" s="11"/>
      <c r="B9" s="11"/>
      <c r="C9" s="18"/>
      <c r="D9" s="14"/>
      <c r="E9" s="14"/>
      <c r="F9" s="14"/>
      <c r="G9" s="14"/>
      <c r="H9" s="31"/>
      <c r="I9" s="31"/>
      <c r="J9" s="33"/>
      <c r="K9" s="11"/>
      <c r="L9" s="18"/>
    </row>
    <row r="10" ht="27.95" customHeight="1" spans="1:12">
      <c r="A10" s="11"/>
      <c r="B10" s="11"/>
      <c r="C10" s="18"/>
      <c r="D10" s="14"/>
      <c r="E10" s="14"/>
      <c r="F10" s="14"/>
      <c r="G10" s="14"/>
      <c r="H10" s="31"/>
      <c r="I10" s="31"/>
      <c r="J10" s="33"/>
      <c r="K10" s="11"/>
      <c r="L10" s="18"/>
    </row>
    <row r="11" ht="27" customHeight="1" spans="1:12">
      <c r="A11" s="11"/>
      <c r="B11" s="11"/>
      <c r="C11" s="18"/>
      <c r="D11" s="14"/>
      <c r="E11" s="30"/>
      <c r="F11" s="14"/>
      <c r="G11" s="14"/>
      <c r="H11" s="31"/>
      <c r="I11" s="31"/>
      <c r="J11" s="33"/>
      <c r="K11" s="11"/>
      <c r="L11" s="18"/>
    </row>
    <row r="12" spans="1:12">
      <c r="A12" s="11"/>
      <c r="B12" s="11"/>
      <c r="C12" s="18"/>
      <c r="D12" s="14"/>
      <c r="E12" s="14"/>
      <c r="F12" s="14"/>
      <c r="G12" s="14"/>
      <c r="H12" s="31"/>
      <c r="I12" s="33"/>
      <c r="J12" s="33"/>
      <c r="K12" s="11"/>
      <c r="L12" s="18"/>
    </row>
    <row r="13" s="2" customFormat="1" ht="20.4" spans="1:12">
      <c r="A13" s="25" t="s">
        <v>307</v>
      </c>
      <c r="B13" s="22"/>
      <c r="C13" s="22"/>
      <c r="D13" s="22"/>
      <c r="E13" s="23"/>
      <c r="F13" s="24"/>
      <c r="G13" s="34"/>
      <c r="H13" s="25" t="s">
        <v>308</v>
      </c>
      <c r="I13" s="22"/>
      <c r="J13" s="22"/>
      <c r="K13" s="22"/>
      <c r="L13" s="26"/>
    </row>
    <row r="14" spans="1:12">
      <c r="A14" s="27" t="s">
        <v>359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5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283</v>
      </c>
      <c r="B2" s="5" t="s">
        <v>288</v>
      </c>
      <c r="C2" s="5" t="s">
        <v>330</v>
      </c>
      <c r="D2" s="5" t="s">
        <v>286</v>
      </c>
      <c r="E2" s="5" t="s">
        <v>287</v>
      </c>
      <c r="F2" s="4" t="s">
        <v>361</v>
      </c>
      <c r="G2" s="4" t="s">
        <v>312</v>
      </c>
      <c r="H2" s="6" t="s">
        <v>313</v>
      </c>
      <c r="I2" s="7" t="s">
        <v>315</v>
      </c>
    </row>
    <row r="3" s="1" customFormat="1" ht="16.8" spans="1:9">
      <c r="A3" s="4"/>
      <c r="B3" s="8"/>
      <c r="C3" s="8"/>
      <c r="D3" s="8"/>
      <c r="E3" s="8"/>
      <c r="F3" s="4" t="s">
        <v>362</v>
      </c>
      <c r="G3" s="4" t="s">
        <v>316</v>
      </c>
      <c r="H3" s="9"/>
      <c r="I3" s="10"/>
    </row>
    <row r="4" ht="21.95" customHeight="1" spans="1:9">
      <c r="A4" s="11">
        <v>1</v>
      </c>
      <c r="B4" s="12" t="s">
        <v>363</v>
      </c>
      <c r="C4" s="13" t="s">
        <v>364</v>
      </c>
      <c r="D4" s="14" t="s">
        <v>303</v>
      </c>
      <c r="E4" s="14" t="s">
        <v>46</v>
      </c>
      <c r="F4" s="15">
        <v>0.048</v>
      </c>
      <c r="G4" s="16">
        <v>0.05</v>
      </c>
      <c r="H4" s="17"/>
      <c r="I4" s="18" t="s">
        <v>301</v>
      </c>
    </row>
    <row r="5" ht="18" spans="1:9">
      <c r="A5" s="11">
        <v>2</v>
      </c>
      <c r="B5" s="12" t="s">
        <v>363</v>
      </c>
      <c r="C5" s="13" t="s">
        <v>364</v>
      </c>
      <c r="D5" s="14" t="s">
        <v>365</v>
      </c>
      <c r="E5" s="14" t="s">
        <v>46</v>
      </c>
      <c r="F5" s="15">
        <v>0.01</v>
      </c>
      <c r="G5" s="19">
        <v>0.0125</v>
      </c>
      <c r="H5" s="17"/>
      <c r="I5" s="18" t="s">
        <v>301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12"/>
      <c r="C7" s="13"/>
      <c r="D7" s="14"/>
      <c r="E7" s="14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1">
        <v>46016</v>
      </c>
      <c r="B11" s="22"/>
      <c r="C11" s="22"/>
      <c r="D11" s="23"/>
      <c r="E11" s="24"/>
      <c r="F11" s="25" t="s">
        <v>308</v>
      </c>
      <c r="G11" s="22"/>
      <c r="H11" s="23"/>
      <c r="I11" s="26"/>
    </row>
    <row r="12" spans="1:9">
      <c r="A12" s="27" t="s">
        <v>366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6" t="s">
        <v>19</v>
      </c>
      <c r="C2" s="337"/>
      <c r="D2" s="337"/>
      <c r="E2" s="337"/>
      <c r="F2" s="337"/>
      <c r="G2" s="337"/>
      <c r="H2" s="337"/>
      <c r="I2" s="338"/>
    </row>
    <row r="3" ht="27.95" customHeight="1" spans="2:9">
      <c r="B3" s="339"/>
      <c r="C3" s="340"/>
      <c r="D3" s="341" t="s">
        <v>20</v>
      </c>
      <c r="E3" s="342"/>
      <c r="F3" s="343" t="s">
        <v>21</v>
      </c>
      <c r="G3" s="344"/>
      <c r="H3" s="341" t="s">
        <v>22</v>
      </c>
      <c r="I3" s="345"/>
    </row>
    <row r="4" ht="27.95" customHeight="1" spans="2:9">
      <c r="B4" s="339" t="s">
        <v>23</v>
      </c>
      <c r="C4" s="340" t="s">
        <v>24</v>
      </c>
      <c r="D4" s="340" t="s">
        <v>25</v>
      </c>
      <c r="E4" s="340" t="s">
        <v>26</v>
      </c>
      <c r="F4" s="346" t="s">
        <v>25</v>
      </c>
      <c r="G4" s="346" t="s">
        <v>26</v>
      </c>
      <c r="H4" s="340" t="s">
        <v>25</v>
      </c>
      <c r="I4" s="347" t="s">
        <v>26</v>
      </c>
    </row>
    <row r="5" ht="27.95" customHeight="1" spans="2:9">
      <c r="B5" s="348" t="s">
        <v>27</v>
      </c>
      <c r="C5" s="11">
        <v>13</v>
      </c>
      <c r="D5" s="11">
        <v>0</v>
      </c>
      <c r="E5" s="11">
        <v>1</v>
      </c>
      <c r="F5" s="349">
        <v>0</v>
      </c>
      <c r="G5" s="349">
        <v>1</v>
      </c>
      <c r="H5" s="11">
        <v>1</v>
      </c>
      <c r="I5" s="350">
        <v>2</v>
      </c>
    </row>
    <row r="6" ht="27.95" customHeight="1" spans="2:9">
      <c r="B6" s="348" t="s">
        <v>28</v>
      </c>
      <c r="C6" s="11">
        <v>20</v>
      </c>
      <c r="D6" s="11">
        <v>0</v>
      </c>
      <c r="E6" s="11">
        <v>1</v>
      </c>
      <c r="F6" s="349">
        <v>1</v>
      </c>
      <c r="G6" s="349">
        <v>2</v>
      </c>
      <c r="H6" s="11">
        <v>2</v>
      </c>
      <c r="I6" s="350">
        <v>3</v>
      </c>
    </row>
    <row r="7" ht="27.95" customHeight="1" spans="2:9">
      <c r="B7" s="348" t="s">
        <v>29</v>
      </c>
      <c r="C7" s="11">
        <v>32</v>
      </c>
      <c r="D7" s="11">
        <v>0</v>
      </c>
      <c r="E7" s="11">
        <v>1</v>
      </c>
      <c r="F7" s="349">
        <v>2</v>
      </c>
      <c r="G7" s="349">
        <v>3</v>
      </c>
      <c r="H7" s="11">
        <v>3</v>
      </c>
      <c r="I7" s="350">
        <v>4</v>
      </c>
    </row>
    <row r="8" ht="27.95" customHeight="1" spans="2:9">
      <c r="B8" s="348" t="s">
        <v>30</v>
      </c>
      <c r="C8" s="11">
        <v>50</v>
      </c>
      <c r="D8" s="11">
        <v>1</v>
      </c>
      <c r="E8" s="11">
        <v>2</v>
      </c>
      <c r="F8" s="349">
        <v>3</v>
      </c>
      <c r="G8" s="349">
        <v>4</v>
      </c>
      <c r="H8" s="11">
        <v>5</v>
      </c>
      <c r="I8" s="350">
        <v>6</v>
      </c>
    </row>
    <row r="9" ht="27.95" customHeight="1" spans="2:9">
      <c r="B9" s="348" t="s">
        <v>31</v>
      </c>
      <c r="C9" s="11">
        <v>80</v>
      </c>
      <c r="D9" s="11">
        <v>2</v>
      </c>
      <c r="E9" s="11">
        <v>3</v>
      </c>
      <c r="F9" s="349">
        <v>5</v>
      </c>
      <c r="G9" s="349">
        <v>6</v>
      </c>
      <c r="H9" s="11">
        <v>7</v>
      </c>
      <c r="I9" s="350">
        <v>8</v>
      </c>
    </row>
    <row r="10" ht="27.95" customHeight="1" spans="2:9">
      <c r="B10" s="348" t="s">
        <v>32</v>
      </c>
      <c r="C10" s="11">
        <v>125</v>
      </c>
      <c r="D10" s="11">
        <v>3</v>
      </c>
      <c r="E10" s="11">
        <v>4</v>
      </c>
      <c r="F10" s="349">
        <v>7</v>
      </c>
      <c r="G10" s="349">
        <v>8</v>
      </c>
      <c r="H10" s="11">
        <v>10</v>
      </c>
      <c r="I10" s="350">
        <v>11</v>
      </c>
    </row>
    <row r="11" ht="27.95" customHeight="1" spans="2:9">
      <c r="B11" s="348" t="s">
        <v>33</v>
      </c>
      <c r="C11" s="11">
        <v>200</v>
      </c>
      <c r="D11" s="11">
        <v>5</v>
      </c>
      <c r="E11" s="11">
        <v>6</v>
      </c>
      <c r="F11" s="349">
        <v>10</v>
      </c>
      <c r="G11" s="349">
        <v>11</v>
      </c>
      <c r="H11" s="11">
        <v>14</v>
      </c>
      <c r="I11" s="350">
        <v>15</v>
      </c>
    </row>
    <row r="12" ht="27.95" customHeight="1" spans="2:9">
      <c r="B12" s="351" t="s">
        <v>34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4">
        <v>22</v>
      </c>
    </row>
    <row r="14" spans="2:9">
      <c r="B14" s="355" t="s">
        <v>35</v>
      </c>
      <c r="C14" s="355"/>
      <c r="D14" s="3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227" customWidth="1"/>
    <col min="2" max="9" width="10.375" style="227"/>
    <col min="10" max="10" width="8.875" style="227" customWidth="1"/>
    <col min="11" max="11" width="12" style="227" customWidth="1"/>
    <col min="12" max="16384" width="10.375" style="227"/>
  </cols>
  <sheetData>
    <row r="1" ht="23.95" spans="1:11">
      <c r="A1" s="228" t="s">
        <v>36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8.35" spans="1:11">
      <c r="A2" s="229" t="s">
        <v>37</v>
      </c>
      <c r="B2" s="230" t="s">
        <v>38</v>
      </c>
      <c r="C2" s="230"/>
      <c r="D2" s="231" t="s">
        <v>39</v>
      </c>
      <c r="E2" s="231"/>
      <c r="F2" s="230" t="s">
        <v>40</v>
      </c>
      <c r="G2" s="230"/>
      <c r="H2" s="232" t="s">
        <v>41</v>
      </c>
      <c r="I2" s="233" t="s">
        <v>40</v>
      </c>
      <c r="J2" s="233"/>
      <c r="K2" s="234"/>
    </row>
    <row r="3" ht="17.6" spans="1:11">
      <c r="A3" s="235" t="s">
        <v>42</v>
      </c>
      <c r="B3" s="236"/>
      <c r="C3" s="237"/>
      <c r="D3" s="238" t="s">
        <v>43</v>
      </c>
      <c r="E3" s="239"/>
      <c r="F3" s="239"/>
      <c r="G3" s="240"/>
      <c r="H3" s="238" t="s">
        <v>44</v>
      </c>
      <c r="I3" s="239"/>
      <c r="J3" s="239"/>
      <c r="K3" s="240"/>
    </row>
    <row r="4" ht="16.8" spans="1:11">
      <c r="A4" s="241" t="s">
        <v>45</v>
      </c>
      <c r="B4" s="242" t="s">
        <v>46</v>
      </c>
      <c r="C4" s="243"/>
      <c r="D4" s="241" t="s">
        <v>47</v>
      </c>
      <c r="E4" s="244"/>
      <c r="F4" s="245">
        <v>46025</v>
      </c>
      <c r="G4" s="246"/>
      <c r="H4" s="241" t="s">
        <v>48</v>
      </c>
      <c r="I4" s="244"/>
      <c r="J4" s="242" t="s">
        <v>49</v>
      </c>
      <c r="K4" s="243" t="s">
        <v>50</v>
      </c>
    </row>
    <row r="5" ht="16.8" spans="1:11">
      <c r="A5" s="247" t="s">
        <v>51</v>
      </c>
      <c r="B5" s="242" t="s">
        <v>52</v>
      </c>
      <c r="C5" s="243"/>
      <c r="D5" s="241" t="s">
        <v>53</v>
      </c>
      <c r="E5" s="244"/>
      <c r="F5" s="245">
        <v>46009</v>
      </c>
      <c r="G5" s="246"/>
      <c r="H5" s="241" t="s">
        <v>54</v>
      </c>
      <c r="I5" s="244"/>
      <c r="J5" s="242" t="s">
        <v>49</v>
      </c>
      <c r="K5" s="243" t="s">
        <v>50</v>
      </c>
    </row>
    <row r="6" ht="16.8" spans="1:11">
      <c r="A6" s="241" t="s">
        <v>55</v>
      </c>
      <c r="B6" s="248">
        <v>2</v>
      </c>
      <c r="C6" s="249">
        <v>6</v>
      </c>
      <c r="D6" s="247" t="s">
        <v>56</v>
      </c>
      <c r="E6" s="250"/>
      <c r="F6" s="245">
        <v>46017</v>
      </c>
      <c r="G6" s="246"/>
      <c r="H6" s="241" t="s">
        <v>57</v>
      </c>
      <c r="I6" s="244"/>
      <c r="J6" s="242" t="s">
        <v>49</v>
      </c>
      <c r="K6" s="243" t="s">
        <v>50</v>
      </c>
    </row>
    <row r="7" ht="17.6" spans="1:11">
      <c r="A7" s="241" t="s">
        <v>58</v>
      </c>
      <c r="B7" s="251">
        <v>701</v>
      </c>
      <c r="C7" s="252"/>
      <c r="D7" s="247" t="s">
        <v>59</v>
      </c>
      <c r="E7" s="253"/>
      <c r="F7" s="245">
        <v>46021</v>
      </c>
      <c r="G7" s="246"/>
      <c r="H7" s="241" t="s">
        <v>60</v>
      </c>
      <c r="I7" s="244"/>
      <c r="J7" s="242" t="s">
        <v>49</v>
      </c>
      <c r="K7" s="243" t="s">
        <v>50</v>
      </c>
    </row>
    <row r="8" ht="27.95" customHeight="1" spans="1:11">
      <c r="A8" s="254" t="s">
        <v>61</v>
      </c>
      <c r="B8" s="255"/>
      <c r="C8" s="256"/>
      <c r="D8" s="257" t="s">
        <v>62</v>
      </c>
      <c r="E8" s="258"/>
      <c r="F8" s="259">
        <v>46024</v>
      </c>
      <c r="G8" s="260"/>
      <c r="H8" s="257" t="s">
        <v>63</v>
      </c>
      <c r="I8" s="258"/>
      <c r="J8" s="261" t="s">
        <v>49</v>
      </c>
      <c r="K8" s="262" t="s">
        <v>50</v>
      </c>
    </row>
    <row r="9" ht="17.55" spans="1:11">
      <c r="A9" s="263" t="s">
        <v>64</v>
      </c>
      <c r="B9" s="264"/>
      <c r="C9" s="264"/>
      <c r="D9" s="264"/>
      <c r="E9" s="264"/>
      <c r="F9" s="264"/>
      <c r="G9" s="264"/>
      <c r="H9" s="264"/>
      <c r="I9" s="264"/>
      <c r="J9" s="264"/>
      <c r="K9" s="265"/>
    </row>
    <row r="10" ht="18.35" spans="1:11">
      <c r="A10" s="266" t="s">
        <v>65</v>
      </c>
      <c r="B10" s="267"/>
      <c r="C10" s="267"/>
      <c r="D10" s="267"/>
      <c r="E10" s="267"/>
      <c r="F10" s="267"/>
      <c r="G10" s="267"/>
      <c r="H10" s="267"/>
      <c r="I10" s="267"/>
      <c r="J10" s="267"/>
      <c r="K10" s="268"/>
    </row>
    <row r="11" ht="17.6" spans="1:11">
      <c r="A11" s="269" t="s">
        <v>66</v>
      </c>
      <c r="B11" s="270" t="s">
        <v>67</v>
      </c>
      <c r="C11" s="271" t="s">
        <v>68</v>
      </c>
      <c r="D11" s="272"/>
      <c r="E11" s="273" t="s">
        <v>69</v>
      </c>
      <c r="F11" s="270" t="s">
        <v>67</v>
      </c>
      <c r="G11" s="271" t="s">
        <v>68</v>
      </c>
      <c r="H11" s="271" t="s">
        <v>70</v>
      </c>
      <c r="I11" s="273" t="s">
        <v>71</v>
      </c>
      <c r="J11" s="270" t="s">
        <v>67</v>
      </c>
      <c r="K11" s="274" t="s">
        <v>68</v>
      </c>
    </row>
    <row r="12" ht="17.6" spans="1:11">
      <c r="A12" s="247" t="s">
        <v>72</v>
      </c>
      <c r="B12" s="275" t="s">
        <v>67</v>
      </c>
      <c r="C12" s="242" t="s">
        <v>68</v>
      </c>
      <c r="D12" s="253"/>
      <c r="E12" s="250" t="s">
        <v>73</v>
      </c>
      <c r="F12" s="275" t="s">
        <v>67</v>
      </c>
      <c r="G12" s="242" t="s">
        <v>68</v>
      </c>
      <c r="H12" s="242" t="s">
        <v>70</v>
      </c>
      <c r="I12" s="250" t="s">
        <v>74</v>
      </c>
      <c r="J12" s="275" t="s">
        <v>67</v>
      </c>
      <c r="K12" s="243" t="s">
        <v>68</v>
      </c>
    </row>
    <row r="13" ht="17.6" spans="1:11">
      <c r="A13" s="247" t="s">
        <v>75</v>
      </c>
      <c r="B13" s="275" t="s">
        <v>67</v>
      </c>
      <c r="C13" s="242" t="s">
        <v>68</v>
      </c>
      <c r="D13" s="253"/>
      <c r="E13" s="250" t="s">
        <v>76</v>
      </c>
      <c r="F13" s="242" t="s">
        <v>77</v>
      </c>
      <c r="G13" s="242" t="s">
        <v>78</v>
      </c>
      <c r="H13" s="242" t="s">
        <v>70</v>
      </c>
      <c r="I13" s="250" t="s">
        <v>79</v>
      </c>
      <c r="J13" s="275" t="s">
        <v>67</v>
      </c>
      <c r="K13" s="243" t="s">
        <v>68</v>
      </c>
    </row>
    <row r="14" ht="17.55" spans="1:11">
      <c r="A14" s="257" t="s">
        <v>80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76"/>
    </row>
    <row r="15" ht="18.35" spans="1:11">
      <c r="A15" s="266" t="s">
        <v>81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68"/>
    </row>
    <row r="16" ht="17.6" spans="1:11">
      <c r="A16" s="277" t="s">
        <v>82</v>
      </c>
      <c r="B16" s="271" t="s">
        <v>77</v>
      </c>
      <c r="C16" s="271" t="s">
        <v>78</v>
      </c>
      <c r="D16" s="278"/>
      <c r="E16" s="279" t="s">
        <v>83</v>
      </c>
      <c r="F16" s="271" t="s">
        <v>77</v>
      </c>
      <c r="G16" s="271" t="s">
        <v>78</v>
      </c>
      <c r="H16" s="280"/>
      <c r="I16" s="279" t="s">
        <v>84</v>
      </c>
      <c r="J16" s="271" t="s">
        <v>77</v>
      </c>
      <c r="K16" s="274" t="s">
        <v>78</v>
      </c>
    </row>
    <row r="17" customHeight="1" spans="1:22">
      <c r="A17" s="281" t="s">
        <v>85</v>
      </c>
      <c r="B17" s="242" t="s">
        <v>77</v>
      </c>
      <c r="C17" s="242" t="s">
        <v>78</v>
      </c>
      <c r="D17" s="282"/>
      <c r="E17" s="283" t="s">
        <v>86</v>
      </c>
      <c r="F17" s="242" t="s">
        <v>77</v>
      </c>
      <c r="G17" s="242" t="s">
        <v>78</v>
      </c>
      <c r="H17" s="284"/>
      <c r="I17" s="283" t="s">
        <v>87</v>
      </c>
      <c r="J17" s="242" t="s">
        <v>77</v>
      </c>
      <c r="K17" s="243" t="s">
        <v>78</v>
      </c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</row>
    <row r="18" ht="18" customHeight="1" spans="1:22">
      <c r="A18" s="286" t="s">
        <v>88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="226" customFormat="1" ht="18" customHeight="1" spans="1:22">
      <c r="A19" s="266" t="s">
        <v>89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</row>
    <row r="20" customHeight="1" spans="1:22">
      <c r="A20" s="289" t="s">
        <v>90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ht="21.75" customHeight="1" spans="1:22">
      <c r="A21" s="292" t="s">
        <v>91</v>
      </c>
      <c r="B21" s="283">
        <v>120</v>
      </c>
      <c r="C21" s="283">
        <v>130</v>
      </c>
      <c r="D21" s="283">
        <v>140</v>
      </c>
      <c r="E21" s="283">
        <v>150</v>
      </c>
      <c r="F21" s="283">
        <v>160</v>
      </c>
      <c r="G21" s="283">
        <v>170</v>
      </c>
      <c r="H21" s="283"/>
      <c r="I21" s="283"/>
      <c r="J21" s="283"/>
      <c r="K21" s="293" t="s">
        <v>92</v>
      </c>
    </row>
    <row r="22" customHeight="1" spans="1:22">
      <c r="A22" s="294" t="s">
        <v>93</v>
      </c>
      <c r="B22" s="295" t="s">
        <v>77</v>
      </c>
      <c r="C22" s="295" t="s">
        <v>77</v>
      </c>
      <c r="D22" s="295" t="s">
        <v>77</v>
      </c>
      <c r="E22" s="295" t="s">
        <v>77</v>
      </c>
      <c r="F22" s="295" t="s">
        <v>77</v>
      </c>
      <c r="G22" s="295" t="s">
        <v>77</v>
      </c>
      <c r="H22" s="295"/>
      <c r="I22" s="295"/>
      <c r="J22" s="295"/>
      <c r="K22" s="296"/>
    </row>
    <row r="23" customHeight="1" spans="1:22">
      <c r="A23" s="294" t="s">
        <v>94</v>
      </c>
      <c r="B23" s="295" t="s">
        <v>77</v>
      </c>
      <c r="C23" s="295" t="s">
        <v>77</v>
      </c>
      <c r="D23" s="295" t="s">
        <v>77</v>
      </c>
      <c r="E23" s="295" t="s">
        <v>77</v>
      </c>
      <c r="F23" s="295" t="s">
        <v>77</v>
      </c>
      <c r="G23" s="295" t="s">
        <v>77</v>
      </c>
      <c r="H23" s="295"/>
      <c r="I23" s="295"/>
      <c r="J23" s="295"/>
      <c r="K23" s="297"/>
    </row>
    <row r="24" customHeight="1" spans="1:22">
      <c r="A24" s="294"/>
      <c r="B24" s="295"/>
      <c r="C24" s="295"/>
      <c r="D24" s="295"/>
      <c r="E24" s="295"/>
      <c r="F24" s="295"/>
      <c r="G24" s="295"/>
      <c r="H24" s="295"/>
      <c r="I24" s="295"/>
      <c r="J24" s="295"/>
      <c r="K24" s="297"/>
    </row>
    <row r="25" customHeight="1" spans="1:22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8"/>
    </row>
    <row r="26" customHeight="1" spans="1:22">
      <c r="A26" s="294"/>
      <c r="B26" s="295"/>
      <c r="C26" s="295"/>
      <c r="D26" s="295"/>
      <c r="E26" s="295"/>
      <c r="F26" s="295"/>
      <c r="G26" s="295"/>
      <c r="H26" s="295"/>
      <c r="I26" s="295"/>
      <c r="J26" s="295"/>
      <c r="K26" s="298"/>
    </row>
    <row r="27" customHeight="1" spans="1:22">
      <c r="A27" s="294"/>
      <c r="B27" s="295"/>
      <c r="C27" s="295"/>
      <c r="D27" s="295"/>
      <c r="E27" s="295"/>
      <c r="F27" s="295"/>
      <c r="G27" s="295"/>
      <c r="H27" s="295"/>
      <c r="I27" s="295"/>
      <c r="J27" s="295"/>
      <c r="K27" s="298"/>
    </row>
    <row r="28" customHeight="1" spans="1:22">
      <c r="A28" s="294"/>
      <c r="B28" s="295"/>
      <c r="C28" s="295"/>
      <c r="D28" s="295"/>
      <c r="E28" s="295"/>
      <c r="F28" s="295"/>
      <c r="G28" s="295"/>
      <c r="H28" s="295"/>
      <c r="I28" s="295"/>
      <c r="J28" s="295"/>
      <c r="K28" s="298"/>
    </row>
    <row r="29" ht="18" customHeight="1" spans="1:22">
      <c r="A29" s="299" t="s">
        <v>95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ht="18.75" customHeight="1" spans="1:22">
      <c r="A30" s="302" t="s">
        <v>96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ht="18.75" customHeight="1" spans="1:22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07"/>
    </row>
    <row r="32" ht="18" customHeight="1" spans="1:22">
      <c r="A32" s="299" t="s">
        <v>97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>
      <c r="A33" s="308" t="s">
        <v>98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ht="17.55" spans="1:11">
      <c r="A34" s="311" t="s">
        <v>99</v>
      </c>
      <c r="B34" s="312"/>
      <c r="C34" s="242" t="s">
        <v>49</v>
      </c>
      <c r="D34" s="242" t="s">
        <v>50</v>
      </c>
      <c r="E34" s="313" t="s">
        <v>100</v>
      </c>
      <c r="F34" s="314"/>
      <c r="G34" s="314"/>
      <c r="H34" s="314"/>
      <c r="I34" s="314"/>
      <c r="J34" s="314"/>
      <c r="K34" s="315"/>
    </row>
    <row r="35" ht="18.75" spans="1:11">
      <c r="A35" s="316" t="s">
        <v>101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ht="16.8" spans="1:11">
      <c r="A36" s="317" t="s">
        <v>102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ht="16.8" spans="1:11">
      <c r="A37" s="320" t="s">
        <v>103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16.8" spans="1:11">
      <c r="A38" s="320" t="s">
        <v>104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16.8" spans="1:11">
      <c r="A39" s="320" t="s">
        <v>105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16.8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16.8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16.8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ht="17.55" spans="1:11">
      <c r="A43" s="323" t="s">
        <v>106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5"/>
    </row>
    <row r="44" ht="18.35" spans="1:11">
      <c r="A44" s="266" t="s">
        <v>107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8"/>
    </row>
    <row r="45" ht="16.8" spans="1:11">
      <c r="A45" s="277" t="s">
        <v>108</v>
      </c>
      <c r="B45" s="271" t="s">
        <v>77</v>
      </c>
      <c r="C45" s="271" t="s">
        <v>78</v>
      </c>
      <c r="D45" s="271" t="s">
        <v>70</v>
      </c>
      <c r="E45" s="279" t="s">
        <v>109</v>
      </c>
      <c r="F45" s="271" t="s">
        <v>77</v>
      </c>
      <c r="G45" s="271" t="s">
        <v>78</v>
      </c>
      <c r="H45" s="271" t="s">
        <v>70</v>
      </c>
      <c r="I45" s="279" t="s">
        <v>110</v>
      </c>
      <c r="J45" s="271" t="s">
        <v>77</v>
      </c>
      <c r="K45" s="274" t="s">
        <v>78</v>
      </c>
    </row>
    <row r="46" ht="16.8" spans="1:11">
      <c r="A46" s="281" t="s">
        <v>69</v>
      </c>
      <c r="B46" s="242" t="s">
        <v>77</v>
      </c>
      <c r="C46" s="242" t="s">
        <v>78</v>
      </c>
      <c r="D46" s="242" t="s">
        <v>70</v>
      </c>
      <c r="E46" s="283" t="s">
        <v>76</v>
      </c>
      <c r="F46" s="242" t="s">
        <v>77</v>
      </c>
      <c r="G46" s="242" t="s">
        <v>78</v>
      </c>
      <c r="H46" s="242" t="s">
        <v>70</v>
      </c>
      <c r="I46" s="283" t="s">
        <v>87</v>
      </c>
      <c r="J46" s="242" t="s">
        <v>77</v>
      </c>
      <c r="K46" s="243" t="s">
        <v>78</v>
      </c>
    </row>
    <row r="47" ht="17.55" spans="1:11">
      <c r="A47" s="257" t="s">
        <v>80</v>
      </c>
      <c r="B47" s="258"/>
      <c r="C47" s="258"/>
      <c r="D47" s="258"/>
      <c r="E47" s="258"/>
      <c r="F47" s="258"/>
      <c r="G47" s="258"/>
      <c r="H47" s="258"/>
      <c r="I47" s="258"/>
      <c r="J47" s="258"/>
      <c r="K47" s="276"/>
    </row>
    <row r="48" ht="18.35" spans="1:11">
      <c r="A48" s="316" t="s">
        <v>111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ht="17.5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ht="18.35" spans="1:11">
      <c r="A50" s="326" t="s">
        <v>112</v>
      </c>
      <c r="B50" s="327" t="s">
        <v>113</v>
      </c>
      <c r="C50" s="327"/>
      <c r="D50" s="328" t="s">
        <v>114</v>
      </c>
      <c r="E50" s="329" t="s">
        <v>115</v>
      </c>
      <c r="F50" s="330" t="s">
        <v>116</v>
      </c>
      <c r="G50" s="331">
        <v>46016</v>
      </c>
      <c r="H50" s="332" t="s">
        <v>117</v>
      </c>
      <c r="I50" s="333"/>
      <c r="J50" s="334" t="s">
        <v>118</v>
      </c>
      <c r="K50" s="335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view="pageBreakPreview" zoomScale="90" zoomScaleNormal="90" workbookViewId="0">
      <selection activeCell="D21" sqref="D21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8" width="9.375" style="77" customWidth="1"/>
    <col min="9" max="9" width="1.375" style="77" customWidth="1"/>
    <col min="10" max="10" width="13.75" style="77" customWidth="1"/>
    <col min="11" max="11" width="11.75" style="77" customWidth="1"/>
    <col min="12" max="12" width="12.375" style="77" customWidth="1"/>
    <col min="13" max="13" width="12.5" style="77" customWidth="1"/>
    <col min="14" max="14" width="12.25" style="77" customWidth="1"/>
    <col min="15" max="15" width="12.75" style="77" customWidth="1"/>
    <col min="16" max="16384" width="9" style="77"/>
  </cols>
  <sheetData>
    <row r="1" ht="30" customHeight="1" spans="1:15">
      <c r="A1" s="188" t="s">
        <v>119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="78" customFormat="1" ht="24.95" customHeight="1" spans="1:15">
      <c r="A2" s="190" t="s">
        <v>45</v>
      </c>
      <c r="B2" s="191" t="s">
        <v>46</v>
      </c>
      <c r="C2" s="192"/>
      <c r="D2" s="193"/>
      <c r="E2" s="194" t="s">
        <v>120</v>
      </c>
      <c r="F2" s="195" t="s">
        <v>52</v>
      </c>
      <c r="G2" s="195"/>
      <c r="H2" s="195"/>
      <c r="I2" s="196"/>
      <c r="J2" s="197" t="s">
        <v>41</v>
      </c>
      <c r="K2" s="198" t="s">
        <v>121</v>
      </c>
      <c r="L2" s="199"/>
      <c r="M2" s="199"/>
      <c r="N2" s="199"/>
      <c r="O2" s="200"/>
    </row>
    <row r="3" s="78" customFormat="1" ht="23.1" customHeight="1" spans="1:15">
      <c r="A3" s="201" t="s">
        <v>122</v>
      </c>
      <c r="B3" s="202" t="s">
        <v>123</v>
      </c>
      <c r="C3" s="202"/>
      <c r="D3" s="203"/>
      <c r="E3" s="203"/>
      <c r="F3" s="203"/>
      <c r="G3" s="203"/>
      <c r="H3" s="203"/>
      <c r="I3" s="190"/>
      <c r="J3" s="202" t="s">
        <v>124</v>
      </c>
      <c r="K3" s="203"/>
      <c r="L3" s="203"/>
      <c r="M3" s="203"/>
      <c r="N3" s="203"/>
      <c r="O3" s="203"/>
    </row>
    <row r="4" s="78" customFormat="1" ht="23.1" customHeight="1" spans="1:15">
      <c r="A4" s="203"/>
      <c r="B4" s="204"/>
      <c r="C4" s="204">
        <v>120</v>
      </c>
      <c r="D4" s="204">
        <v>130</v>
      </c>
      <c r="E4" s="204">
        <v>140</v>
      </c>
      <c r="F4" s="204">
        <v>150</v>
      </c>
      <c r="G4" s="204">
        <v>160</v>
      </c>
      <c r="H4" s="204">
        <v>170</v>
      </c>
      <c r="I4" s="190"/>
      <c r="J4" s="204">
        <v>120</v>
      </c>
      <c r="K4" s="204"/>
      <c r="L4" s="204"/>
      <c r="M4" s="204"/>
      <c r="N4" s="204"/>
      <c r="O4" s="204"/>
    </row>
    <row r="5" s="78" customFormat="1" ht="23.1" customHeight="1" spans="1:15">
      <c r="A5" s="201"/>
      <c r="B5" s="190"/>
      <c r="C5" s="190" t="s">
        <v>125</v>
      </c>
      <c r="D5" s="190" t="s">
        <v>126</v>
      </c>
      <c r="E5" s="190" t="s">
        <v>127</v>
      </c>
      <c r="F5" s="190" t="s">
        <v>128</v>
      </c>
      <c r="G5" s="190" t="s">
        <v>129</v>
      </c>
      <c r="H5" s="190" t="s">
        <v>130</v>
      </c>
      <c r="I5" s="190"/>
      <c r="J5" s="190" t="s">
        <v>131</v>
      </c>
      <c r="K5" s="190"/>
      <c r="L5" s="190"/>
      <c r="M5" s="190"/>
      <c r="N5" s="190"/>
      <c r="O5" s="190"/>
    </row>
    <row r="6" s="78" customFormat="1" ht="21" customHeight="1" spans="1:15">
      <c r="A6" s="208" t="s">
        <v>132</v>
      </c>
      <c r="B6" s="190"/>
      <c r="C6" s="190">
        <v>48</v>
      </c>
      <c r="D6" s="190">
        <v>52</v>
      </c>
      <c r="E6" s="190">
        <v>56</v>
      </c>
      <c r="F6" s="190">
        <v>60</v>
      </c>
      <c r="G6" s="190">
        <v>64</v>
      </c>
      <c r="H6" s="190">
        <v>68</v>
      </c>
      <c r="I6" s="190"/>
      <c r="J6" s="223" t="s">
        <v>133</v>
      </c>
      <c r="K6" s="223"/>
      <c r="L6" s="223"/>
      <c r="M6" s="223"/>
      <c r="N6" s="223"/>
      <c r="O6" s="223"/>
    </row>
    <row r="7" s="78" customFormat="1" ht="21" customHeight="1" spans="1:15">
      <c r="A7" s="208" t="s">
        <v>134</v>
      </c>
      <c r="B7" s="190"/>
      <c r="C7" s="190">
        <v>90</v>
      </c>
      <c r="D7" s="190">
        <v>94</v>
      </c>
      <c r="E7" s="190">
        <v>98</v>
      </c>
      <c r="F7" s="190">
        <v>104</v>
      </c>
      <c r="G7" s="190">
        <v>110</v>
      </c>
      <c r="H7" s="190">
        <v>116</v>
      </c>
      <c r="I7" s="190"/>
      <c r="J7" s="223" t="s">
        <v>135</v>
      </c>
      <c r="K7" s="223"/>
      <c r="L7" s="223"/>
      <c r="M7" s="223"/>
      <c r="N7" s="223"/>
      <c r="O7" s="223"/>
    </row>
    <row r="8" s="78" customFormat="1" ht="21" customHeight="1" spans="1:15">
      <c r="A8" s="208" t="s">
        <v>136</v>
      </c>
      <c r="B8" s="190"/>
      <c r="C8" s="190">
        <v>90</v>
      </c>
      <c r="D8" s="190">
        <v>94</v>
      </c>
      <c r="E8" s="190">
        <v>98</v>
      </c>
      <c r="F8" s="190">
        <v>104</v>
      </c>
      <c r="G8" s="190">
        <v>110</v>
      </c>
      <c r="H8" s="190">
        <v>116</v>
      </c>
      <c r="I8" s="190"/>
      <c r="J8" s="223" t="s">
        <v>135</v>
      </c>
      <c r="K8" s="223"/>
      <c r="L8" s="223"/>
      <c r="M8" s="223"/>
      <c r="N8" s="223"/>
      <c r="O8" s="223"/>
    </row>
    <row r="9" s="78" customFormat="1" ht="21" customHeight="1" spans="1:15">
      <c r="A9" s="208" t="s">
        <v>137</v>
      </c>
      <c r="B9" s="190"/>
      <c r="C9" s="190">
        <v>45.5</v>
      </c>
      <c r="D9" s="190">
        <v>47</v>
      </c>
      <c r="E9" s="190">
        <v>49.2</v>
      </c>
      <c r="F9" s="190">
        <v>51.4</v>
      </c>
      <c r="G9" s="190">
        <v>53.6</v>
      </c>
      <c r="H9" s="190">
        <v>55.8</v>
      </c>
      <c r="I9" s="190"/>
      <c r="J9" s="223" t="s">
        <v>138</v>
      </c>
      <c r="K9" s="223"/>
      <c r="L9" s="223"/>
      <c r="M9" s="223"/>
      <c r="N9" s="223"/>
      <c r="O9" s="223"/>
    </row>
    <row r="10" s="78" customFormat="1" ht="21" customHeight="1" spans="1:15">
      <c r="A10" s="208" t="s">
        <v>139</v>
      </c>
      <c r="B10" s="190"/>
      <c r="C10" s="190">
        <v>34.6</v>
      </c>
      <c r="D10" s="190">
        <v>38</v>
      </c>
      <c r="E10" s="190">
        <v>41.4</v>
      </c>
      <c r="F10" s="190">
        <v>44.8</v>
      </c>
      <c r="G10" s="190">
        <v>48.2</v>
      </c>
      <c r="H10" s="190">
        <v>51.6</v>
      </c>
      <c r="I10" s="190"/>
      <c r="J10" s="223" t="s">
        <v>140</v>
      </c>
      <c r="K10" s="223"/>
      <c r="L10" s="223"/>
      <c r="M10" s="223"/>
      <c r="N10" s="223"/>
      <c r="O10" s="223"/>
    </row>
    <row r="11" s="78" customFormat="1" ht="21" customHeight="1" spans="1:15">
      <c r="A11" s="208" t="s">
        <v>141</v>
      </c>
      <c r="B11" s="190"/>
      <c r="C11" s="190">
        <v>14</v>
      </c>
      <c r="D11" s="190">
        <v>15</v>
      </c>
      <c r="E11" s="190">
        <v>16</v>
      </c>
      <c r="F11" s="190">
        <v>17</v>
      </c>
      <c r="G11" s="190">
        <v>18</v>
      </c>
      <c r="H11" s="190">
        <v>19</v>
      </c>
      <c r="I11" s="190"/>
      <c r="J11" s="223" t="s">
        <v>135</v>
      </c>
      <c r="K11" s="223"/>
      <c r="L11" s="223"/>
      <c r="M11" s="223"/>
      <c r="N11" s="223"/>
      <c r="O11" s="223"/>
    </row>
    <row r="12" s="78" customFormat="1" ht="21" customHeight="1" spans="1:15">
      <c r="A12" s="208" t="s">
        <v>142</v>
      </c>
      <c r="B12" s="190"/>
      <c r="C12" s="190">
        <v>16.7</v>
      </c>
      <c r="D12" s="190">
        <v>17.5</v>
      </c>
      <c r="E12" s="190">
        <v>18.3</v>
      </c>
      <c r="F12" s="190">
        <v>19.5</v>
      </c>
      <c r="G12" s="190">
        <v>20.7</v>
      </c>
      <c r="H12" s="190">
        <v>21.9</v>
      </c>
      <c r="I12" s="190"/>
      <c r="J12" s="223" t="s">
        <v>143</v>
      </c>
      <c r="K12" s="223"/>
      <c r="L12" s="223"/>
      <c r="M12" s="223"/>
      <c r="N12" s="223"/>
      <c r="O12" s="223"/>
    </row>
    <row r="13" s="78" customFormat="1" ht="21" customHeight="1" spans="1:15">
      <c r="A13" s="208" t="s">
        <v>144</v>
      </c>
      <c r="B13" s="190"/>
      <c r="C13" s="190">
        <v>10.8</v>
      </c>
      <c r="D13" s="190">
        <v>11</v>
      </c>
      <c r="E13" s="190">
        <v>11.2</v>
      </c>
      <c r="F13" s="190">
        <v>11.6</v>
      </c>
      <c r="G13" s="190">
        <v>12</v>
      </c>
      <c r="H13" s="190">
        <v>12.4</v>
      </c>
      <c r="I13" s="190"/>
      <c r="J13" s="223" t="s">
        <v>135</v>
      </c>
      <c r="K13" s="224"/>
      <c r="L13" s="224"/>
      <c r="M13" s="224"/>
      <c r="N13" s="224"/>
      <c r="O13" s="224"/>
    </row>
    <row r="14" customHeight="1" spans="1:15">
      <c r="A14" s="208"/>
      <c r="B14" s="190"/>
      <c r="C14" s="190"/>
      <c r="D14" s="190"/>
      <c r="E14" s="190"/>
      <c r="F14" s="190"/>
      <c r="G14" s="190"/>
      <c r="H14" s="190"/>
      <c r="I14" s="190"/>
      <c r="J14" s="224"/>
      <c r="K14" s="224"/>
      <c r="L14" s="224"/>
      <c r="M14" s="224"/>
      <c r="N14" s="224"/>
      <c r="O14" s="224"/>
    </row>
    <row r="15" customHeight="1" spans="1:15">
      <c r="A15" s="211"/>
      <c r="B15" s="213"/>
      <c r="C15" s="214"/>
      <c r="D15" s="214"/>
      <c r="E15" s="215"/>
      <c r="F15" s="215"/>
      <c r="G15" s="225"/>
      <c r="H15" s="216"/>
      <c r="I15" s="217"/>
      <c r="J15" s="213"/>
      <c r="K15" s="214"/>
      <c r="L15" s="214"/>
      <c r="M15" s="215"/>
      <c r="N15" s="215"/>
      <c r="O15" s="216"/>
    </row>
    <row r="16" customHeight="1" spans="1:15">
      <c r="A16" s="106" t="s">
        <v>100</v>
      </c>
      <c r="B16"/>
      <c r="C16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</row>
    <row r="17" customHeight="1" spans="1:15">
      <c r="A17" s="77" t="s">
        <v>145</v>
      </c>
      <c r="B17"/>
      <c r="C17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</row>
    <row r="18" customHeight="1" spans="1:15">
      <c r="A18" s="221"/>
      <c r="B18" s="221"/>
      <c r="C18" s="221"/>
      <c r="D18" s="221"/>
      <c r="E18" s="221"/>
      <c r="F18" s="221"/>
      <c r="G18" s="221"/>
      <c r="H18" s="221"/>
      <c r="I18" s="221"/>
      <c r="J18" s="106" t="s">
        <v>146</v>
      </c>
      <c r="K18" s="107"/>
      <c r="L18" s="106" t="s">
        <v>147</v>
      </c>
      <c r="M18" s="106"/>
      <c r="N18" s="106" t="s">
        <v>148</v>
      </c>
      <c r="O18" s="77" t="s">
        <v>118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G31" sqref="G31"/>
    </sheetView>
  </sheetViews>
  <sheetFormatPr defaultColWidth="9" defaultRowHeight="17.6"/>
  <cols>
    <col min="1" max="1" width="13" customWidth="1"/>
    <col min="9" max="9" width="3.375" customWidth="1"/>
    <col min="10" max="10" width="15" customWidth="1"/>
    <col min="12" max="12" width="17.125" customWidth="1"/>
  </cols>
  <sheetData>
    <row r="1" spans="1:15">
      <c r="A1" s="188" t="s">
        <v>119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5">
      <c r="A2" s="190" t="s">
        <v>45</v>
      </c>
      <c r="B2" s="191" t="s">
        <v>46</v>
      </c>
      <c r="C2" s="192"/>
      <c r="D2" s="193"/>
      <c r="E2" s="194" t="s">
        <v>120</v>
      </c>
      <c r="F2" s="195" t="s">
        <v>52</v>
      </c>
      <c r="G2" s="195"/>
      <c r="H2" s="195"/>
      <c r="I2" s="196"/>
      <c r="J2" s="197" t="s">
        <v>41</v>
      </c>
      <c r="K2" s="198"/>
      <c r="L2" s="199"/>
      <c r="M2" s="199"/>
      <c r="N2" s="199"/>
      <c r="O2" s="200"/>
    </row>
    <row r="3" spans="1:15">
      <c r="A3" s="201" t="s">
        <v>122</v>
      </c>
      <c r="B3" s="202" t="s">
        <v>123</v>
      </c>
      <c r="C3" s="202"/>
      <c r="D3" s="203"/>
      <c r="E3" s="203"/>
      <c r="F3" s="203"/>
      <c r="G3" s="203"/>
      <c r="H3" s="203"/>
      <c r="I3" s="190"/>
      <c r="J3" s="202" t="s">
        <v>124</v>
      </c>
      <c r="K3" s="203"/>
      <c r="L3" s="203"/>
      <c r="M3" s="203"/>
      <c r="N3" s="203"/>
      <c r="O3" s="203"/>
    </row>
    <row r="4" spans="1:15">
      <c r="A4" s="203"/>
      <c r="B4" s="204"/>
      <c r="C4" s="204">
        <v>120</v>
      </c>
      <c r="D4" s="204">
        <v>130</v>
      </c>
      <c r="E4" s="204">
        <v>140</v>
      </c>
      <c r="F4" s="204">
        <v>150</v>
      </c>
      <c r="G4" s="204">
        <v>160</v>
      </c>
      <c r="H4" s="204">
        <v>170</v>
      </c>
      <c r="I4" s="190"/>
      <c r="J4" s="205" t="s">
        <v>149</v>
      </c>
      <c r="K4" s="205"/>
      <c r="L4" s="205"/>
      <c r="M4" s="205"/>
      <c r="N4" s="205"/>
      <c r="O4" s="206"/>
    </row>
    <row r="5" ht="18" spans="1:15">
      <c r="A5" s="201"/>
      <c r="B5" s="190"/>
      <c r="C5" s="190" t="s">
        <v>125</v>
      </c>
      <c r="D5" s="190" t="s">
        <v>126</v>
      </c>
      <c r="E5" s="190" t="s">
        <v>127</v>
      </c>
      <c r="F5" s="190" t="s">
        <v>128</v>
      </c>
      <c r="G5" s="190" t="s">
        <v>129</v>
      </c>
      <c r="H5" s="190" t="s">
        <v>130</v>
      </c>
      <c r="I5" s="190"/>
      <c r="J5" s="207" t="s">
        <v>150</v>
      </c>
      <c r="K5" s="207" t="s">
        <v>151</v>
      </c>
      <c r="L5" s="207" t="s">
        <v>152</v>
      </c>
      <c r="M5" s="207" t="s">
        <v>151</v>
      </c>
      <c r="N5" s="207"/>
      <c r="O5" s="207"/>
    </row>
    <row r="6" spans="1:15">
      <c r="A6" s="208" t="s">
        <v>132</v>
      </c>
      <c r="B6" s="190"/>
      <c r="C6" s="190">
        <v>48</v>
      </c>
      <c r="D6" s="190">
        <v>52</v>
      </c>
      <c r="E6" s="190">
        <v>56</v>
      </c>
      <c r="F6" s="190">
        <v>60</v>
      </c>
      <c r="G6" s="190">
        <v>64</v>
      </c>
      <c r="H6" s="190">
        <v>68</v>
      </c>
      <c r="I6" s="190"/>
      <c r="J6" s="209" t="s">
        <v>153</v>
      </c>
      <c r="K6" s="209" t="s">
        <v>154</v>
      </c>
      <c r="L6" s="209" t="s">
        <v>154</v>
      </c>
      <c r="M6" s="209" t="s">
        <v>155</v>
      </c>
      <c r="N6" s="209"/>
      <c r="O6" s="210"/>
    </row>
    <row r="7" spans="1:15">
      <c r="A7" s="208" t="s">
        <v>134</v>
      </c>
      <c r="B7" s="190"/>
      <c r="C7" s="190">
        <v>90</v>
      </c>
      <c r="D7" s="190">
        <v>94</v>
      </c>
      <c r="E7" s="190">
        <v>98</v>
      </c>
      <c r="F7" s="190">
        <v>104</v>
      </c>
      <c r="G7" s="190">
        <v>110</v>
      </c>
      <c r="H7" s="190">
        <v>116</v>
      </c>
      <c r="I7" s="190"/>
      <c r="J7" s="209" t="s">
        <v>156</v>
      </c>
      <c r="K7" s="209" t="s">
        <v>156</v>
      </c>
      <c r="L7" s="209" t="s">
        <v>157</v>
      </c>
      <c r="M7" s="209" t="s">
        <v>156</v>
      </c>
      <c r="N7" s="209"/>
      <c r="O7" s="209"/>
    </row>
    <row r="8" spans="1:15">
      <c r="A8" s="208" t="s">
        <v>136</v>
      </c>
      <c r="B8" s="190"/>
      <c r="C8" s="190">
        <v>90</v>
      </c>
      <c r="D8" s="190">
        <v>94</v>
      </c>
      <c r="E8" s="190">
        <v>98</v>
      </c>
      <c r="F8" s="190">
        <v>104</v>
      </c>
      <c r="G8" s="190">
        <v>110</v>
      </c>
      <c r="H8" s="190">
        <v>116</v>
      </c>
      <c r="I8" s="190"/>
      <c r="J8" s="209" t="s">
        <v>157</v>
      </c>
      <c r="K8" s="209" t="s">
        <v>153</v>
      </c>
      <c r="L8" s="209" t="s">
        <v>157</v>
      </c>
      <c r="M8" s="209" t="s">
        <v>153</v>
      </c>
      <c r="N8" s="209"/>
      <c r="O8" s="209"/>
    </row>
    <row r="9" customFormat="1" spans="1:15">
      <c r="A9" s="208" t="s">
        <v>137</v>
      </c>
      <c r="B9" s="190"/>
      <c r="C9" s="190">
        <v>45.5</v>
      </c>
      <c r="D9" s="190">
        <v>47</v>
      </c>
      <c r="E9" s="190">
        <v>49.2</v>
      </c>
      <c r="F9" s="190">
        <v>51.4</v>
      </c>
      <c r="G9" s="190">
        <v>53.6</v>
      </c>
      <c r="H9" s="190">
        <v>55.8</v>
      </c>
      <c r="I9" s="190"/>
      <c r="J9" s="209" t="s">
        <v>156</v>
      </c>
      <c r="K9" s="209" t="s">
        <v>153</v>
      </c>
      <c r="L9" s="209" t="s">
        <v>158</v>
      </c>
      <c r="M9" s="209" t="s">
        <v>154</v>
      </c>
      <c r="N9" s="209"/>
      <c r="O9" s="209"/>
    </row>
    <row r="10" spans="1:15">
      <c r="A10" s="208" t="s">
        <v>139</v>
      </c>
      <c r="B10" s="190"/>
      <c r="C10" s="190">
        <v>34.6</v>
      </c>
      <c r="D10" s="190">
        <v>38</v>
      </c>
      <c r="E10" s="190">
        <v>41.4</v>
      </c>
      <c r="F10" s="190">
        <v>44.8</v>
      </c>
      <c r="G10" s="190">
        <v>48.2</v>
      </c>
      <c r="H10" s="190">
        <v>51.6</v>
      </c>
      <c r="I10" s="190"/>
      <c r="J10" s="209" t="s">
        <v>159</v>
      </c>
      <c r="K10" s="209" t="s">
        <v>155</v>
      </c>
      <c r="L10" s="209" t="s">
        <v>154</v>
      </c>
      <c r="M10" s="209" t="s">
        <v>155</v>
      </c>
      <c r="N10" s="209"/>
      <c r="O10" s="209"/>
    </row>
    <row r="11" customFormat="1" spans="1:15">
      <c r="A11" s="208" t="s">
        <v>141</v>
      </c>
      <c r="B11" s="190"/>
      <c r="C11" s="190">
        <v>14</v>
      </c>
      <c r="D11" s="190">
        <v>15</v>
      </c>
      <c r="E11" s="190">
        <v>16</v>
      </c>
      <c r="F11" s="190">
        <v>17</v>
      </c>
      <c r="G11" s="190">
        <v>18</v>
      </c>
      <c r="H11" s="190">
        <v>19</v>
      </c>
      <c r="I11" s="190"/>
      <c r="J11" s="209" t="s">
        <v>160</v>
      </c>
      <c r="K11" s="209" t="s">
        <v>153</v>
      </c>
      <c r="L11" s="209" t="s">
        <v>153</v>
      </c>
      <c r="M11" s="209" t="s">
        <v>153</v>
      </c>
      <c r="N11" s="209"/>
      <c r="O11" s="209"/>
    </row>
    <row r="12" spans="1:15">
      <c r="A12" s="208" t="s">
        <v>142</v>
      </c>
      <c r="B12" s="190"/>
      <c r="C12" s="190">
        <v>16.7</v>
      </c>
      <c r="D12" s="190">
        <v>17.5</v>
      </c>
      <c r="E12" s="190">
        <v>18.3</v>
      </c>
      <c r="F12" s="190">
        <v>19.5</v>
      </c>
      <c r="G12" s="190">
        <v>20.7</v>
      </c>
      <c r="H12" s="190">
        <v>21.9</v>
      </c>
      <c r="I12" s="190"/>
      <c r="J12" s="209" t="s">
        <v>153</v>
      </c>
      <c r="K12" s="209" t="s">
        <v>161</v>
      </c>
      <c r="L12" s="209" t="s">
        <v>161</v>
      </c>
      <c r="M12" s="209" t="s">
        <v>162</v>
      </c>
      <c r="N12" s="209"/>
      <c r="O12" s="209"/>
    </row>
    <row r="13" spans="1:15">
      <c r="A13" s="208" t="s">
        <v>144</v>
      </c>
      <c r="B13" s="190"/>
      <c r="C13" s="190">
        <v>10.8</v>
      </c>
      <c r="D13" s="190">
        <v>11</v>
      </c>
      <c r="E13" s="190">
        <v>11.2</v>
      </c>
      <c r="F13" s="190">
        <v>11.6</v>
      </c>
      <c r="G13" s="190">
        <v>12</v>
      </c>
      <c r="H13" s="190">
        <v>12.4</v>
      </c>
      <c r="I13" s="190"/>
      <c r="J13" s="209" t="s">
        <v>160</v>
      </c>
      <c r="K13" s="209" t="s">
        <v>153</v>
      </c>
      <c r="L13" s="209" t="s">
        <v>163</v>
      </c>
      <c r="M13" s="209" t="s">
        <v>164</v>
      </c>
      <c r="N13" s="209"/>
      <c r="O13" s="209"/>
    </row>
    <row r="14" spans="1:15">
      <c r="A14" s="208"/>
      <c r="B14" s="190"/>
      <c r="C14" s="190"/>
      <c r="D14" s="190"/>
      <c r="E14" s="190"/>
      <c r="F14" s="190"/>
      <c r="G14" s="190"/>
      <c r="H14" s="190"/>
      <c r="I14" s="190"/>
      <c r="J14" s="209"/>
      <c r="K14" s="209"/>
      <c r="L14" s="209"/>
      <c r="M14" s="209"/>
      <c r="N14" s="209"/>
      <c r="O14" s="209"/>
    </row>
    <row r="15" spans="1:15">
      <c r="A15" s="211"/>
      <c r="B15" s="190"/>
      <c r="C15" s="190"/>
      <c r="D15" s="190"/>
      <c r="E15" s="190"/>
      <c r="F15" s="190"/>
      <c r="G15" s="190"/>
      <c r="H15" s="190"/>
      <c r="I15" s="190"/>
      <c r="J15" s="209"/>
      <c r="K15" s="209"/>
      <c r="L15" s="209"/>
      <c r="M15" s="209"/>
      <c r="N15" s="209"/>
      <c r="O15" s="209"/>
    </row>
    <row r="16" spans="1:15">
      <c r="A16" s="208"/>
      <c r="B16" s="190"/>
      <c r="C16" s="190"/>
      <c r="D16" s="190"/>
      <c r="E16" s="190"/>
      <c r="F16" s="190"/>
      <c r="G16" s="190"/>
      <c r="H16" s="190"/>
      <c r="I16" s="190"/>
      <c r="J16" s="209"/>
      <c r="K16" s="209"/>
      <c r="L16" s="209"/>
      <c r="M16" s="209"/>
      <c r="N16" s="209"/>
      <c r="O16" s="209"/>
    </row>
    <row r="17" spans="1:15">
      <c r="A17" s="208"/>
      <c r="B17" s="190"/>
      <c r="C17" s="190"/>
      <c r="D17" s="190"/>
      <c r="E17" s="190"/>
      <c r="F17" s="190"/>
      <c r="G17" s="190"/>
      <c r="H17" s="190"/>
      <c r="I17" s="190"/>
      <c r="J17" s="209"/>
      <c r="K17" s="209"/>
      <c r="L17" s="209"/>
      <c r="M17" s="209"/>
      <c r="N17" s="209"/>
      <c r="O17" s="209"/>
    </row>
    <row r="18" spans="1:15">
      <c r="A18" s="208"/>
      <c r="B18" s="190"/>
      <c r="C18" s="190"/>
      <c r="D18" s="190"/>
      <c r="E18" s="190"/>
      <c r="F18" s="190"/>
      <c r="G18" s="190"/>
      <c r="H18" s="190"/>
      <c r="I18" s="190"/>
      <c r="J18" s="209"/>
      <c r="K18" s="209"/>
      <c r="L18" s="209"/>
      <c r="M18" s="209"/>
      <c r="N18" s="209"/>
      <c r="O18" s="209"/>
    </row>
    <row r="19" spans="1:15">
      <c r="A19" s="208"/>
      <c r="B19" s="190"/>
      <c r="C19" s="190"/>
      <c r="D19" s="190"/>
      <c r="E19" s="190"/>
      <c r="F19" s="190"/>
      <c r="G19" s="190"/>
      <c r="H19" s="190"/>
      <c r="I19" s="190"/>
      <c r="J19" s="209"/>
      <c r="K19" s="209"/>
      <c r="L19" s="209"/>
      <c r="M19" s="209"/>
      <c r="N19" s="209"/>
      <c r="O19" s="209"/>
    </row>
    <row r="20" spans="1:15">
      <c r="A20" s="208"/>
      <c r="B20" s="190"/>
      <c r="C20" s="190"/>
      <c r="D20" s="190"/>
      <c r="E20" s="190"/>
      <c r="F20" s="190"/>
      <c r="G20" s="190"/>
      <c r="H20" s="190"/>
      <c r="I20" s="190"/>
      <c r="J20" s="209"/>
      <c r="K20" s="209"/>
      <c r="L20" s="209"/>
      <c r="M20" s="209"/>
      <c r="N20" s="209"/>
      <c r="O20" s="209"/>
    </row>
    <row r="21" spans="1:15">
      <c r="A21" s="208"/>
      <c r="B21" s="190"/>
      <c r="C21" s="190"/>
      <c r="D21" s="190"/>
      <c r="E21" s="190"/>
      <c r="F21" s="190"/>
      <c r="G21" s="190"/>
      <c r="H21" s="190"/>
      <c r="I21" s="190"/>
      <c r="J21" s="209"/>
      <c r="K21" s="209"/>
      <c r="L21" s="209"/>
      <c r="M21" s="209"/>
      <c r="N21" s="209"/>
      <c r="O21" s="209"/>
    </row>
    <row r="22" spans="1:15">
      <c r="A22" s="208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</row>
    <row r="23" ht="18.35" spans="1:15">
      <c r="A23" s="212"/>
      <c r="B23" s="213"/>
      <c r="C23" s="213"/>
      <c r="D23" s="214"/>
      <c r="E23" s="214"/>
      <c r="F23" s="215"/>
      <c r="G23" s="215"/>
      <c r="H23" s="216"/>
      <c r="I23" s="217"/>
      <c r="J23" s="213"/>
      <c r="K23" s="214"/>
      <c r="L23" s="214"/>
      <c r="M23" s="215"/>
      <c r="N23" s="215"/>
      <c r="O23" s="216"/>
    </row>
    <row r="24" ht="18.35" spans="1:15">
      <c r="A24" s="218" t="s">
        <v>100</v>
      </c>
      <c r="B24" s="219"/>
      <c r="C24" s="219"/>
      <c r="D24" s="219"/>
      <c r="E24" s="220"/>
      <c r="F24" s="220"/>
      <c r="G24" s="221"/>
      <c r="H24" s="221"/>
      <c r="I24" s="221"/>
      <c r="J24" s="221"/>
      <c r="K24" s="221"/>
      <c r="L24" s="221"/>
      <c r="M24" s="221"/>
      <c r="N24" s="221"/>
      <c r="O24" s="221"/>
    </row>
    <row r="25" spans="1:15">
      <c r="A25" s="222" t="s">
        <v>165</v>
      </c>
      <c r="B25" s="219"/>
      <c r="C25" s="219"/>
      <c r="D25" s="219"/>
      <c r="E25" s="220"/>
      <c r="F25" s="220"/>
      <c r="G25" s="221"/>
      <c r="H25" s="221"/>
      <c r="I25" s="221"/>
      <c r="J25" s="221"/>
      <c r="K25" s="221"/>
      <c r="L25" s="221"/>
      <c r="M25" s="221"/>
      <c r="N25" s="221"/>
      <c r="O25" s="221"/>
    </row>
    <row r="26" spans="1:15">
      <c r="A26" s="220" t="s">
        <v>166</v>
      </c>
      <c r="B26" s="220"/>
      <c r="C26" s="220"/>
      <c r="D26" s="220"/>
      <c r="E26" s="220"/>
      <c r="F26" s="220"/>
      <c r="G26" s="221"/>
      <c r="H26" s="221"/>
      <c r="I26" s="221"/>
      <c r="J26" s="106" t="s">
        <v>167</v>
      </c>
      <c r="K26" s="107"/>
      <c r="L26" s="106" t="s">
        <v>147</v>
      </c>
      <c r="M26" s="106"/>
      <c r="N26" s="106" t="s">
        <v>168</v>
      </c>
      <c r="O26" s="77"/>
    </row>
    <row r="27" spans="1:15">
      <c r="A27" s="222" t="s">
        <v>169</v>
      </c>
      <c r="B27" s="219"/>
      <c r="C27" s="219"/>
      <c r="D27" s="219"/>
      <c r="E27" s="219"/>
      <c r="F27" s="219"/>
    </row>
  </sheetData>
  <mergeCells count="9">
    <mergeCell ref="A1:O1"/>
    <mergeCell ref="B2:D2"/>
    <mergeCell ref="F2:H2"/>
    <mergeCell ref="K2:O2"/>
    <mergeCell ref="B3:H3"/>
    <mergeCell ref="J3:O3"/>
    <mergeCell ref="J4:O4"/>
    <mergeCell ref="A3:A5"/>
    <mergeCell ref="I2:I2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25" defaultRowHeight="17.6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4.7410714285714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9.55" spans="1:11">
      <c r="A1" s="113" t="s">
        <v>170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37</v>
      </c>
      <c r="B2" s="115" t="s">
        <v>38</v>
      </c>
      <c r="C2" s="115"/>
      <c r="D2" s="116" t="s">
        <v>45</v>
      </c>
      <c r="E2" s="117" t="s">
        <v>171</v>
      </c>
      <c r="F2" s="118" t="s">
        <v>172</v>
      </c>
      <c r="G2" s="119" t="s">
        <v>173</v>
      </c>
      <c r="H2" s="120"/>
      <c r="I2" s="121" t="s">
        <v>41</v>
      </c>
      <c r="J2" s="122" t="s">
        <v>174</v>
      </c>
      <c r="K2" s="122"/>
    </row>
    <row r="3" spans="1:11">
      <c r="A3" s="123" t="s">
        <v>58</v>
      </c>
      <c r="B3" s="124">
        <v>700</v>
      </c>
      <c r="C3" s="124"/>
      <c r="D3" s="125" t="s">
        <v>175</v>
      </c>
      <c r="E3" s="126">
        <v>46027</v>
      </c>
      <c r="F3" s="126"/>
      <c r="G3" s="126"/>
      <c r="H3" s="127" t="s">
        <v>176</v>
      </c>
      <c r="I3" s="127"/>
      <c r="J3" s="127"/>
      <c r="K3" s="128"/>
    </row>
    <row r="4" spans="1:11">
      <c r="A4" s="129" t="s">
        <v>55</v>
      </c>
      <c r="B4" s="130">
        <v>2</v>
      </c>
      <c r="C4" s="130">
        <v>5</v>
      </c>
      <c r="D4" s="131" t="s">
        <v>177</v>
      </c>
      <c r="E4" s="132" t="s">
        <v>178</v>
      </c>
      <c r="F4" s="132"/>
      <c r="G4" s="132"/>
      <c r="H4" s="131" t="s">
        <v>179</v>
      </c>
      <c r="I4" s="131"/>
      <c r="J4" s="133" t="s">
        <v>49</v>
      </c>
      <c r="K4" s="134" t="s">
        <v>50</v>
      </c>
    </row>
    <row r="5" spans="1:11">
      <c r="A5" s="129" t="s">
        <v>180</v>
      </c>
      <c r="B5" s="124">
        <v>1</v>
      </c>
      <c r="C5" s="124"/>
      <c r="D5" s="125" t="s">
        <v>181</v>
      </c>
      <c r="E5" s="125" t="s">
        <v>182</v>
      </c>
      <c r="F5" s="125" t="s">
        <v>183</v>
      </c>
      <c r="G5" s="125" t="s">
        <v>184</v>
      </c>
      <c r="H5" s="131" t="s">
        <v>185</v>
      </c>
      <c r="I5" s="131"/>
      <c r="J5" s="133" t="s">
        <v>49</v>
      </c>
      <c r="K5" s="134" t="s">
        <v>50</v>
      </c>
    </row>
    <row r="6" spans="1:11">
      <c r="A6" s="135" t="s">
        <v>186</v>
      </c>
      <c r="B6" s="136">
        <v>80</v>
      </c>
      <c r="C6" s="136"/>
      <c r="D6" s="137" t="s">
        <v>187</v>
      </c>
      <c r="E6" s="138"/>
      <c r="F6" s="139">
        <v>665</v>
      </c>
      <c r="G6" s="137"/>
      <c r="H6" s="140" t="s">
        <v>188</v>
      </c>
      <c r="I6" s="140"/>
      <c r="J6" s="139" t="s">
        <v>49</v>
      </c>
      <c r="K6" s="141" t="s">
        <v>50</v>
      </c>
    </row>
    <row r="7" ht="18.35" spans="1:11">
      <c r="A7" s="142"/>
      <c r="B7" s="143"/>
      <c r="C7" s="143"/>
      <c r="D7" s="142"/>
      <c r="E7" s="143"/>
      <c r="F7" s="144"/>
      <c r="G7" s="142"/>
      <c r="H7" s="144"/>
      <c r="I7" s="143"/>
      <c r="J7" s="143"/>
      <c r="K7" s="143"/>
    </row>
    <row r="8" spans="1:11">
      <c r="A8" s="145" t="s">
        <v>189</v>
      </c>
      <c r="B8" s="118" t="s">
        <v>190</v>
      </c>
      <c r="C8" s="118" t="s">
        <v>191</v>
      </c>
      <c r="D8" s="118" t="s">
        <v>192</v>
      </c>
      <c r="E8" s="118" t="s">
        <v>193</v>
      </c>
      <c r="F8" s="118" t="s">
        <v>194</v>
      </c>
      <c r="G8" s="146" t="s">
        <v>195</v>
      </c>
      <c r="H8" s="147"/>
      <c r="I8" s="147"/>
      <c r="J8" s="147"/>
      <c r="K8" s="148"/>
    </row>
    <row r="9" spans="1:11">
      <c r="A9" s="129" t="s">
        <v>196</v>
      </c>
      <c r="B9" s="131"/>
      <c r="C9" s="133" t="s">
        <v>49</v>
      </c>
      <c r="D9" s="133" t="s">
        <v>50</v>
      </c>
      <c r="E9" s="125" t="s">
        <v>197</v>
      </c>
      <c r="F9" s="149" t="s">
        <v>198</v>
      </c>
      <c r="G9" s="150"/>
      <c r="H9" s="151"/>
      <c r="I9" s="151"/>
      <c r="J9" s="151"/>
      <c r="K9" s="152"/>
    </row>
    <row r="10" spans="1:11">
      <c r="A10" s="129" t="s">
        <v>199</v>
      </c>
      <c r="B10" s="131"/>
      <c r="C10" s="133" t="s">
        <v>49</v>
      </c>
      <c r="D10" s="133" t="s">
        <v>50</v>
      </c>
      <c r="E10" s="125" t="s">
        <v>200</v>
      </c>
      <c r="F10" s="149" t="s">
        <v>201</v>
      </c>
      <c r="G10" s="150" t="s">
        <v>202</v>
      </c>
      <c r="H10" s="151"/>
      <c r="I10" s="151"/>
      <c r="J10" s="151"/>
      <c r="K10" s="152"/>
    </row>
    <row r="11" spans="1:11">
      <c r="A11" s="153" t="s">
        <v>203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1">
      <c r="A12" s="123" t="s">
        <v>71</v>
      </c>
      <c r="B12" s="133" t="s">
        <v>67</v>
      </c>
      <c r="C12" s="133" t="s">
        <v>68</v>
      </c>
      <c r="D12" s="149"/>
      <c r="E12" s="125" t="s">
        <v>69</v>
      </c>
      <c r="F12" s="133" t="s">
        <v>67</v>
      </c>
      <c r="G12" s="133" t="s">
        <v>68</v>
      </c>
      <c r="H12" s="133"/>
      <c r="I12" s="125" t="s">
        <v>204</v>
      </c>
      <c r="J12" s="133" t="s">
        <v>67</v>
      </c>
      <c r="K12" s="134" t="s">
        <v>68</v>
      </c>
    </row>
    <row r="13" spans="1:11">
      <c r="A13" s="123" t="s">
        <v>74</v>
      </c>
      <c r="B13" s="133" t="s">
        <v>67</v>
      </c>
      <c r="C13" s="133" t="s">
        <v>68</v>
      </c>
      <c r="D13" s="149"/>
      <c r="E13" s="125" t="s">
        <v>79</v>
      </c>
      <c r="F13" s="133" t="s">
        <v>67</v>
      </c>
      <c r="G13" s="133" t="s">
        <v>68</v>
      </c>
      <c r="H13" s="133"/>
      <c r="I13" s="125" t="s">
        <v>205</v>
      </c>
      <c r="J13" s="133" t="s">
        <v>67</v>
      </c>
      <c r="K13" s="134" t="s">
        <v>68</v>
      </c>
    </row>
    <row r="14" ht="18.35" spans="1:11">
      <c r="A14" s="135" t="s">
        <v>206</v>
      </c>
      <c r="B14" s="139" t="s">
        <v>67</v>
      </c>
      <c r="C14" s="139" t="s">
        <v>68</v>
      </c>
      <c r="D14" s="138"/>
      <c r="E14" s="137" t="s">
        <v>207</v>
      </c>
      <c r="F14" s="139" t="s">
        <v>67</v>
      </c>
      <c r="G14" s="139" t="s">
        <v>68</v>
      </c>
      <c r="H14" s="139"/>
      <c r="I14" s="137" t="s">
        <v>208</v>
      </c>
      <c r="J14" s="139" t="s">
        <v>67</v>
      </c>
      <c r="K14" s="141" t="s">
        <v>68</v>
      </c>
    </row>
    <row r="15" ht="18.35" spans="1:11">
      <c r="A15" s="142"/>
      <c r="B15" s="156"/>
      <c r="C15" s="156"/>
      <c r="D15" s="143"/>
      <c r="E15" s="142"/>
      <c r="F15" s="156"/>
      <c r="G15" s="156"/>
      <c r="H15" s="156"/>
      <c r="I15" s="142"/>
      <c r="J15" s="156"/>
      <c r="K15" s="156"/>
    </row>
    <row r="16" s="110" customFormat="1" spans="1:11">
      <c r="A16" s="114" t="s">
        <v>209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7"/>
    </row>
    <row r="17" spans="1:11">
      <c r="A17" s="129" t="s">
        <v>210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8"/>
    </row>
    <row r="18" spans="1:11">
      <c r="A18" s="129" t="s">
        <v>211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8"/>
    </row>
    <row r="19" spans="1:11">
      <c r="A19" s="159" t="s">
        <v>212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>
      <c r="A20" s="159" t="s">
        <v>213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4"/>
    </row>
    <row r="21" spans="1:11">
      <c r="A21" s="159"/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>
      <c r="A22" s="159"/>
      <c r="B22" s="133"/>
      <c r="C22" s="133"/>
      <c r="D22" s="133"/>
      <c r="E22" s="133"/>
      <c r="F22" s="133"/>
      <c r="G22" s="133"/>
      <c r="H22" s="133"/>
      <c r="I22" s="133"/>
      <c r="J22" s="133"/>
      <c r="K22" s="134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62"/>
    </row>
    <row r="24" spans="1:11">
      <c r="A24" s="129" t="s">
        <v>99</v>
      </c>
      <c r="B24" s="131"/>
      <c r="C24" s="133" t="s">
        <v>49</v>
      </c>
      <c r="D24" s="133" t="s">
        <v>50</v>
      </c>
      <c r="E24" s="127"/>
      <c r="F24" s="127"/>
      <c r="G24" s="127"/>
      <c r="H24" s="127"/>
      <c r="I24" s="127"/>
      <c r="J24" s="127"/>
      <c r="K24" s="128"/>
    </row>
    <row r="25" ht="18.35" spans="1:11">
      <c r="A25" s="163" t="s">
        <v>214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5"/>
    </row>
    <row r="26" ht="18.3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215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8"/>
    </row>
    <row r="28" spans="1:11">
      <c r="A28" s="168" t="s">
        <v>216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pans="1:11">
      <c r="A29" s="168" t="s">
        <v>217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11">
      <c r="A30" s="168" t="s">
        <v>218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70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ht="23.1" customHeight="1" spans="1:13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70"/>
    </row>
    <row r="34" ht="23.1" customHeight="1" spans="1:13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.1" customHeight="1" spans="1:13">
      <c r="A35" s="17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.1" customHeight="1" spans="1:13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3">
      <c r="A37" s="178" t="s">
        <v>219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s="111" customFormat="1" ht="18.75" customHeight="1" spans="1:13">
      <c r="A38" s="129" t="s">
        <v>220</v>
      </c>
      <c r="B38" s="131"/>
      <c r="C38" s="131"/>
      <c r="D38" s="127" t="s">
        <v>221</v>
      </c>
      <c r="E38" s="127"/>
      <c r="F38" s="181" t="s">
        <v>222</v>
      </c>
      <c r="G38" s="182"/>
      <c r="H38" s="131" t="s">
        <v>223</v>
      </c>
      <c r="I38" s="131"/>
      <c r="J38" s="131" t="s">
        <v>224</v>
      </c>
      <c r="K38" s="158"/>
    </row>
    <row r="39" ht="18.75" customHeight="1" spans="1:13">
      <c r="A39" s="129" t="s">
        <v>100</v>
      </c>
      <c r="B39" s="131" t="s">
        <v>225</v>
      </c>
      <c r="C39" s="131"/>
      <c r="D39" s="131"/>
      <c r="E39" s="131"/>
      <c r="F39" s="131"/>
      <c r="G39" s="131"/>
      <c r="H39" s="131"/>
      <c r="I39" s="131"/>
      <c r="J39" s="131"/>
      <c r="K39" s="158"/>
      <c r="M39" s="111"/>
    </row>
    <row r="40" ht="30.95" customHeight="1" spans="1:13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8"/>
    </row>
    <row r="41" ht="18.75" customHeight="1" spans="1:13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8"/>
    </row>
    <row r="42" ht="32.1" customHeight="1" spans="1:13">
      <c r="A42" s="135" t="s">
        <v>112</v>
      </c>
      <c r="B42" s="183"/>
      <c r="C42" s="183"/>
      <c r="D42" s="137" t="s">
        <v>226</v>
      </c>
      <c r="E42" s="138"/>
      <c r="F42" s="137" t="s">
        <v>116</v>
      </c>
      <c r="G42" s="184">
        <v>46030</v>
      </c>
      <c r="H42" s="185" t="s">
        <v>117</v>
      </c>
      <c r="I42" s="185"/>
      <c r="J42" s="183" t="s">
        <v>227</v>
      </c>
      <c r="K42" s="186"/>
    </row>
    <row r="43" ht="16.5" customHeight="1" spans="1:13">
      <c r="A43" s="187"/>
      <c r="B43" s="187"/>
      <c r="C43" s="187"/>
      <c r="D43" s="187"/>
      <c r="E43" s="187"/>
      <c r="F43" s="187"/>
      <c r="G43" s="187"/>
      <c r="H43" s="187"/>
      <c r="I43" s="187"/>
      <c r="J43" s="187"/>
      <c r="K43" s="187"/>
    </row>
    <row r="44" ht="16.5" customHeight="1" spans="1:13">
      <c r="A44" s="187"/>
      <c r="B44" s="187"/>
      <c r="C44" s="187"/>
      <c r="D44" s="187"/>
      <c r="E44" s="187"/>
      <c r="F44" s="187"/>
      <c r="G44" s="187"/>
      <c r="H44" s="187"/>
      <c r="I44" s="187"/>
      <c r="J44" s="187"/>
      <c r="K44" s="187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291465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2"/>
  <sheetViews>
    <sheetView zoomScale="80" zoomScaleNormal="80" topLeftCell="A2" workbookViewId="0">
      <selection activeCell="P16" sqref="P16"/>
    </sheetView>
  </sheetViews>
  <sheetFormatPr defaultColWidth="9" defaultRowHeight="26.1" customHeight="1"/>
  <cols>
    <col min="1" max="1" width="16.25" style="77" customWidth="1"/>
    <col min="2" max="2" width="34.125" style="77" customWidth="1"/>
    <col min="3" max="4" width="9" style="77"/>
    <col min="16" max="16384" width="9" style="77"/>
  </cols>
  <sheetData>
    <row r="1" s="77" customFormat="1" ht="30" customHeight="1" spans="1:28">
      <c r="A1" s="79" t="s">
        <v>228</v>
      </c>
      <c r="B1" s="79"/>
      <c r="C1" s="79"/>
      <c r="D1" s="79"/>
      <c r="E1" s="79"/>
      <c r="F1" s="79"/>
      <c r="G1" s="79"/>
      <c r="H1" s="79"/>
      <c r="I1" s="80"/>
    </row>
    <row r="2" s="78" customFormat="1" ht="24.95" customHeight="1" spans="1:28">
      <c r="A2" s="80" t="s">
        <v>229</v>
      </c>
      <c r="B2" s="80"/>
      <c r="C2" s="80"/>
      <c r="D2" s="80"/>
      <c r="E2" s="80"/>
      <c r="F2" s="80"/>
      <c r="G2" s="81"/>
      <c r="H2" s="82" t="s">
        <v>230</v>
      </c>
      <c r="I2" s="81"/>
    </row>
    <row r="3" s="78" customFormat="1" ht="23.1" customHeight="1" spans="1:28">
      <c r="A3" s="83" t="s">
        <v>120</v>
      </c>
      <c r="B3" s="83"/>
      <c r="C3" s="84" t="s">
        <v>231</v>
      </c>
      <c r="D3" s="84"/>
      <c r="E3" s="84"/>
      <c r="F3" s="84"/>
      <c r="G3" s="85" t="s">
        <v>232</v>
      </c>
      <c r="H3" s="84" t="str">
        <f>[1]封面!E6</f>
        <v>TAMMBO82779</v>
      </c>
      <c r="I3" s="84"/>
    </row>
    <row r="4" s="78" customFormat="1" ht="23.1" customHeight="1" spans="1:28">
      <c r="A4" s="83" t="s">
        <v>233</v>
      </c>
      <c r="B4" s="86" t="s">
        <v>234</v>
      </c>
      <c r="C4" s="87" t="s">
        <v>235</v>
      </c>
      <c r="D4" s="84" t="s">
        <v>236</v>
      </c>
      <c r="E4" s="88" t="s">
        <v>237</v>
      </c>
      <c r="F4" s="84" t="s">
        <v>238</v>
      </c>
      <c r="G4" s="84" t="s">
        <v>239</v>
      </c>
      <c r="H4" s="84" t="s">
        <v>240</v>
      </c>
      <c r="I4" s="84" t="s">
        <v>241</v>
      </c>
    </row>
    <row r="5" s="78" customFormat="1" ht="23.1" customHeight="1" spans="1:28">
      <c r="A5" s="89" t="s">
        <v>242</v>
      </c>
      <c r="B5" s="90"/>
      <c r="C5" s="87" t="s">
        <v>243</v>
      </c>
      <c r="D5" s="84" t="s">
        <v>244</v>
      </c>
      <c r="E5" s="88" t="s">
        <v>245</v>
      </c>
      <c r="F5" s="84" t="s">
        <v>246</v>
      </c>
      <c r="G5" s="84" t="s">
        <v>247</v>
      </c>
      <c r="H5" s="84" t="s">
        <v>248</v>
      </c>
      <c r="I5" s="84" t="s">
        <v>249</v>
      </c>
    </row>
    <row r="6" s="78" customFormat="1" ht="21" customHeight="1" spans="1:28">
      <c r="A6" s="84" t="s">
        <v>250</v>
      </c>
      <c r="B6" s="91" t="s">
        <v>251</v>
      </c>
      <c r="C6" s="92">
        <f>D6-2.1</f>
        <v>96.8</v>
      </c>
      <c r="D6" s="92">
        <f>E6-2.1</f>
        <v>98.9</v>
      </c>
      <c r="E6" s="93">
        <v>101</v>
      </c>
      <c r="F6" s="92">
        <f t="shared" ref="F6:I6" si="0">E6+2.1</f>
        <v>103.1</v>
      </c>
      <c r="G6" s="92">
        <f t="shared" si="0"/>
        <v>105.2</v>
      </c>
      <c r="H6" s="92">
        <f t="shared" si="0"/>
        <v>107.3</v>
      </c>
      <c r="I6" s="92">
        <f t="shared" si="0"/>
        <v>109.4</v>
      </c>
    </row>
    <row r="7" s="78" customFormat="1" ht="21" customHeight="1" spans="1:28">
      <c r="A7" s="84" t="s">
        <v>252</v>
      </c>
      <c r="B7" s="94"/>
      <c r="C7" s="92">
        <f>D7-1.5</f>
        <v>69</v>
      </c>
      <c r="D7" s="92">
        <f>E7-1.5</f>
        <v>70.5</v>
      </c>
      <c r="E7" s="93">
        <v>72</v>
      </c>
      <c r="F7" s="92">
        <f t="shared" ref="F7:I7" si="1">E7+1.5</f>
        <v>73.5</v>
      </c>
      <c r="G7" s="92">
        <f t="shared" si="1"/>
        <v>75</v>
      </c>
      <c r="H7" s="92">
        <f t="shared" si="1"/>
        <v>76.5</v>
      </c>
      <c r="I7" s="92">
        <f t="shared" si="1"/>
        <v>78</v>
      </c>
    </row>
    <row r="8" s="78" customFormat="1" ht="21" customHeight="1" spans="1:28">
      <c r="A8" s="84" t="s">
        <v>253</v>
      </c>
      <c r="B8" s="91" t="s">
        <v>254</v>
      </c>
      <c r="C8" s="92">
        <f>D8-4</f>
        <v>64</v>
      </c>
      <c r="D8" s="92">
        <f>E8-4</f>
        <v>68</v>
      </c>
      <c r="E8" s="95">
        <v>72</v>
      </c>
      <c r="F8" s="92">
        <f t="shared" ref="F8:F10" si="2">E8+4</f>
        <v>76</v>
      </c>
      <c r="G8" s="92">
        <f>F8+5</f>
        <v>81</v>
      </c>
      <c r="H8" s="92">
        <f>G8+6</f>
        <v>87</v>
      </c>
      <c r="I8" s="92">
        <f>H8+6</f>
        <v>93</v>
      </c>
      <c r="T8" s="77"/>
      <c r="AA8" s="77"/>
      <c r="AB8" s="77"/>
    </row>
    <row r="9" s="78" customFormat="1" ht="21" customHeight="1" spans="1:28">
      <c r="A9" s="84" t="s">
        <v>253</v>
      </c>
      <c r="B9" s="91" t="s">
        <v>255</v>
      </c>
      <c r="C9" s="92">
        <f>D9-4</f>
        <v>72</v>
      </c>
      <c r="D9" s="92">
        <f>E9-4</f>
        <v>76</v>
      </c>
      <c r="E9" s="93">
        <v>80</v>
      </c>
      <c r="F9" s="92">
        <f t="shared" si="2"/>
        <v>84</v>
      </c>
      <c r="G9" s="92">
        <f>F9+5</f>
        <v>89</v>
      </c>
      <c r="H9" s="92">
        <f>G9+6</f>
        <v>95</v>
      </c>
      <c r="I9" s="92">
        <f>H9+6</f>
        <v>101</v>
      </c>
    </row>
    <row r="10" s="78" customFormat="1" ht="21" customHeight="1" spans="1:28">
      <c r="A10" s="84" t="s">
        <v>256</v>
      </c>
      <c r="B10" s="91" t="s">
        <v>257</v>
      </c>
      <c r="C10" s="92">
        <f>D10-3.6</f>
        <v>93.8</v>
      </c>
      <c r="D10" s="92">
        <f>E10-3.6</f>
        <v>97.4</v>
      </c>
      <c r="E10" s="93">
        <v>101</v>
      </c>
      <c r="F10" s="92">
        <f t="shared" si="2"/>
        <v>105</v>
      </c>
      <c r="G10" s="92">
        <f t="shared" ref="G10:I10" si="3">F10+4</f>
        <v>109</v>
      </c>
      <c r="H10" s="92">
        <f t="shared" si="3"/>
        <v>113</v>
      </c>
      <c r="I10" s="92">
        <f t="shared" si="3"/>
        <v>117</v>
      </c>
    </row>
    <row r="11" s="78" customFormat="1" ht="21" customHeight="1" spans="1:28">
      <c r="A11" s="96" t="s">
        <v>258</v>
      </c>
      <c r="B11" s="91" t="s">
        <v>259</v>
      </c>
      <c r="C11" s="92">
        <f>D11-2.3/2</f>
        <v>30.2</v>
      </c>
      <c r="D11" s="92">
        <f>E11-2.3/2</f>
        <v>31.35</v>
      </c>
      <c r="E11" s="93">
        <v>32.5</v>
      </c>
      <c r="F11" s="92">
        <f t="shared" ref="F11:I11" si="4">E11+2.6/2</f>
        <v>33.8</v>
      </c>
      <c r="G11" s="92">
        <f t="shared" si="4"/>
        <v>35.1</v>
      </c>
      <c r="H11" s="92">
        <f t="shared" si="4"/>
        <v>36.4</v>
      </c>
      <c r="I11" s="92">
        <f t="shared" si="4"/>
        <v>37.7</v>
      </c>
    </row>
    <row r="12" s="78" customFormat="1" ht="21" customHeight="1" spans="1:28">
      <c r="A12" s="96" t="s">
        <v>260</v>
      </c>
      <c r="B12" s="91" t="s">
        <v>261</v>
      </c>
      <c r="C12" s="92">
        <f>D12-0.7</f>
        <v>23.6</v>
      </c>
      <c r="D12" s="92">
        <f>E12-0.7</f>
        <v>24.3</v>
      </c>
      <c r="E12" s="93">
        <v>25</v>
      </c>
      <c r="F12" s="92">
        <f>E12+0.7</f>
        <v>25.7</v>
      </c>
      <c r="G12" s="92">
        <f>F12+0.7</f>
        <v>26.4</v>
      </c>
      <c r="H12" s="92">
        <f>G12+0.9</f>
        <v>27.3</v>
      </c>
      <c r="I12" s="92">
        <f>H12+0.9</f>
        <v>28.2</v>
      </c>
    </row>
    <row r="13" s="78" customFormat="1" ht="21" customHeight="1" spans="1:28">
      <c r="A13" s="84" t="s">
        <v>262</v>
      </c>
      <c r="B13" s="91" t="s">
        <v>263</v>
      </c>
      <c r="C13" s="92">
        <f>D13-0.5</f>
        <v>21</v>
      </c>
      <c r="D13" s="92">
        <f>E13-0.5</f>
        <v>21.5</v>
      </c>
      <c r="E13" s="93">
        <v>22</v>
      </c>
      <c r="F13" s="92">
        <f>E13+0.5</f>
        <v>22.5</v>
      </c>
      <c r="G13" s="92">
        <f>F13+0.5</f>
        <v>23</v>
      </c>
      <c r="H13" s="92">
        <f>G13+0.7</f>
        <v>23.7</v>
      </c>
      <c r="I13" s="92">
        <f>H13+0.7</f>
        <v>24.4</v>
      </c>
    </row>
    <row r="14" s="77" customFormat="1" customHeight="1" spans="1:28">
      <c r="A14" s="84" t="s">
        <v>264</v>
      </c>
      <c r="B14" s="97" t="s">
        <v>265</v>
      </c>
      <c r="C14" s="92">
        <f>D14-0.7</f>
        <v>27.2</v>
      </c>
      <c r="D14" s="92">
        <f>E14-0.6</f>
        <v>27.9</v>
      </c>
      <c r="E14" s="93">
        <v>28.5</v>
      </c>
      <c r="F14" s="92">
        <f>E14+0.6</f>
        <v>29.1</v>
      </c>
      <c r="G14" s="92">
        <f>F14+0.7</f>
        <v>29.8</v>
      </c>
      <c r="H14" s="92">
        <f>G14+0.6</f>
        <v>30.4</v>
      </c>
      <c r="I14" s="92">
        <f>H14+0.7</f>
        <v>31.1</v>
      </c>
    </row>
    <row r="15" s="77" customFormat="1" customHeight="1" spans="1:28">
      <c r="A15" s="84" t="s">
        <v>266</v>
      </c>
      <c r="B15" s="98" t="s">
        <v>267</v>
      </c>
      <c r="C15" s="92">
        <f>D15-0.9</f>
        <v>39.7</v>
      </c>
      <c r="D15" s="92">
        <f>E15-0.9</f>
        <v>40.6</v>
      </c>
      <c r="E15" s="93">
        <v>41.5</v>
      </c>
      <c r="F15" s="92">
        <f t="shared" ref="F15:I15" si="5">E15+1.1</f>
        <v>42.6</v>
      </c>
      <c r="G15" s="92">
        <f t="shared" si="5"/>
        <v>43.7</v>
      </c>
      <c r="H15" s="92">
        <f t="shared" si="5"/>
        <v>44.8</v>
      </c>
      <c r="I15" s="92">
        <f t="shared" si="5"/>
        <v>45.9</v>
      </c>
    </row>
    <row r="16" s="77" customFormat="1" customHeight="1" spans="1:28">
      <c r="A16" s="84" t="s">
        <v>268</v>
      </c>
      <c r="B16" s="91" t="s">
        <v>269</v>
      </c>
      <c r="C16" s="92">
        <f t="shared" ref="C16:I16" si="6">C14+C15</f>
        <v>66.9</v>
      </c>
      <c r="D16" s="92">
        <f t="shared" si="6"/>
        <v>68.5</v>
      </c>
      <c r="E16" s="92">
        <f t="shared" si="6"/>
        <v>70</v>
      </c>
      <c r="F16" s="92">
        <f t="shared" si="6"/>
        <v>71.7</v>
      </c>
      <c r="G16" s="92">
        <f t="shared" si="6"/>
        <v>73.5</v>
      </c>
      <c r="H16" s="92">
        <f t="shared" si="6"/>
        <v>75.2</v>
      </c>
      <c r="I16" s="92">
        <f t="shared" si="6"/>
        <v>77</v>
      </c>
    </row>
    <row r="17" s="77" customFormat="1" customHeight="1" spans="1:9">
      <c r="A17" s="84" t="s">
        <v>270</v>
      </c>
      <c r="B17" s="94"/>
      <c r="C17" s="92">
        <f>E17-0.5</f>
        <v>13.5</v>
      </c>
      <c r="D17" s="92">
        <f t="shared" ref="D17:I17" si="7">C17</f>
        <v>13.5</v>
      </c>
      <c r="E17" s="93">
        <v>14</v>
      </c>
      <c r="F17" s="92">
        <f t="shared" si="7"/>
        <v>14</v>
      </c>
      <c r="G17" s="92">
        <f>E17+1</f>
        <v>15</v>
      </c>
      <c r="H17" s="92">
        <f t="shared" si="7"/>
        <v>15</v>
      </c>
      <c r="I17" s="92">
        <f t="shared" si="7"/>
        <v>15</v>
      </c>
    </row>
    <row r="18" s="77" customFormat="1" customHeight="1" spans="1:9">
      <c r="A18" s="84" t="s">
        <v>271</v>
      </c>
      <c r="B18" s="94"/>
      <c r="C18" s="92">
        <f>D18</f>
        <v>3.2</v>
      </c>
      <c r="D18" s="92">
        <f>E18</f>
        <v>3.2</v>
      </c>
      <c r="E18" s="93">
        <v>3.2</v>
      </c>
      <c r="F18" s="92">
        <f t="shared" ref="F18:I18" si="8">E18</f>
        <v>3.2</v>
      </c>
      <c r="G18" s="92">
        <f t="shared" si="8"/>
        <v>3.2</v>
      </c>
      <c r="H18" s="92">
        <f t="shared" si="8"/>
        <v>3.2</v>
      </c>
      <c r="I18" s="92">
        <f t="shared" si="8"/>
        <v>3.2</v>
      </c>
    </row>
    <row r="19" customHeight="1" spans="1:9">
      <c r="A19" s="84" t="s">
        <v>272</v>
      </c>
      <c r="B19" s="94"/>
      <c r="C19" s="92">
        <f>E19-0.5</f>
        <v>16</v>
      </c>
      <c r="D19" s="92">
        <f t="shared" ref="D19:I19" si="9">C19</f>
        <v>16</v>
      </c>
      <c r="E19" s="93">
        <v>16.5</v>
      </c>
      <c r="F19" s="92">
        <f t="shared" si="9"/>
        <v>16.5</v>
      </c>
      <c r="G19" s="92">
        <f>E19+1.5</f>
        <v>18</v>
      </c>
      <c r="H19" s="92">
        <f t="shared" si="9"/>
        <v>18</v>
      </c>
      <c r="I19" s="92">
        <f t="shared" si="9"/>
        <v>18</v>
      </c>
    </row>
    <row r="20" customHeight="1" spans="1:9">
      <c r="A20" s="84" t="s">
        <v>273</v>
      </c>
      <c r="B20" s="94"/>
      <c r="C20" s="92">
        <f>D20</f>
        <v>4</v>
      </c>
      <c r="D20" s="92">
        <f>E20</f>
        <v>4</v>
      </c>
      <c r="E20" s="93">
        <v>4</v>
      </c>
      <c r="F20" s="92">
        <f t="shared" ref="F20:I20" si="10">E20</f>
        <v>4</v>
      </c>
      <c r="G20" s="92">
        <f t="shared" si="10"/>
        <v>4</v>
      </c>
      <c r="H20" s="92">
        <f t="shared" si="10"/>
        <v>4</v>
      </c>
      <c r="I20" s="92">
        <f t="shared" si="10"/>
        <v>4</v>
      </c>
    </row>
    <row r="21" customHeight="1" spans="1:9">
      <c r="A21" s="84" t="s">
        <v>274</v>
      </c>
      <c r="B21" s="84"/>
      <c r="C21" s="92"/>
      <c r="D21" s="92"/>
      <c r="E21" s="93">
        <v>49.5</v>
      </c>
      <c r="F21" s="92"/>
      <c r="G21" s="92"/>
      <c r="H21" s="92"/>
      <c r="I21" s="92"/>
    </row>
    <row r="22" customHeight="1" spans="1:9">
      <c r="A22" s="99" t="s">
        <v>275</v>
      </c>
      <c r="B22" s="100"/>
      <c r="C22" s="101">
        <v>6</v>
      </c>
      <c r="D22" s="101">
        <v>6.5</v>
      </c>
      <c r="E22" s="102">
        <v>7</v>
      </c>
      <c r="F22" s="101">
        <v>7.5</v>
      </c>
      <c r="G22" s="101">
        <v>8.1</v>
      </c>
      <c r="H22" s="101">
        <v>8.9</v>
      </c>
      <c r="I22" s="101">
        <v>9.6</v>
      </c>
    </row>
    <row r="23" customHeight="1" spans="1:9">
      <c r="A23" s="103" t="s">
        <v>276</v>
      </c>
      <c r="B23" s="104"/>
      <c r="C23" s="105">
        <v>8</v>
      </c>
      <c r="D23" s="105">
        <v>8.5</v>
      </c>
      <c r="E23" s="105">
        <v>9</v>
      </c>
      <c r="F23" s="105">
        <v>9.5</v>
      </c>
      <c r="G23" s="105">
        <v>10.1</v>
      </c>
      <c r="H23" s="105">
        <v>10.9</v>
      </c>
      <c r="I23" s="105">
        <v>11.6</v>
      </c>
    </row>
    <row r="24" customHeight="1" spans="1:9">
      <c r="D24" s="106" t="s">
        <v>277</v>
      </c>
      <c r="E24" s="107"/>
      <c r="F24" s="106" t="s">
        <v>147</v>
      </c>
      <c r="G24" s="106"/>
      <c r="H24" s="106" t="s">
        <v>148</v>
      </c>
      <c r="I24" s="77" t="s">
        <v>227</v>
      </c>
    </row>
    <row r="27" customHeight="1" spans="1:9">
      <c r="A27" s="108" t="s">
        <v>278</v>
      </c>
      <c r="B27" s="108"/>
      <c r="C27" s="108"/>
      <c r="D27" s="108"/>
      <c r="E27" s="108"/>
      <c r="F27" s="108"/>
      <c r="G27" s="108"/>
      <c r="H27" s="108"/>
      <c r="I27" s="108"/>
    </row>
    <row r="28" customHeight="1" spans="1:9">
      <c r="A28" s="108" t="s">
        <v>279</v>
      </c>
      <c r="B28" s="108"/>
      <c r="C28" s="108"/>
      <c r="D28" s="108"/>
      <c r="E28" s="108"/>
      <c r="F28" s="108"/>
      <c r="G28" s="108"/>
      <c r="H28" s="108"/>
      <c r="I28" s="108"/>
    </row>
    <row r="29" customHeight="1" spans="1:9">
      <c r="A29" s="108" t="s">
        <v>280</v>
      </c>
      <c r="B29" s="108"/>
      <c r="C29" s="108"/>
      <c r="D29" s="108"/>
      <c r="E29" s="108"/>
      <c r="F29" s="108"/>
      <c r="G29" s="108"/>
      <c r="H29" s="108"/>
      <c r="I29" s="108"/>
    </row>
    <row r="30" customHeight="1" spans="1:9">
      <c r="A30" s="108" t="s">
        <v>281</v>
      </c>
      <c r="B30" s="108"/>
      <c r="C30" s="108"/>
      <c r="D30" s="108"/>
      <c r="E30" s="108"/>
      <c r="F30" s="108"/>
      <c r="G30" s="108"/>
      <c r="H30" s="108"/>
      <c r="I30" s="108"/>
    </row>
    <row r="31" customHeight="1" spans="1:9">
      <c r="A31" s="109" t="s">
        <v>280</v>
      </c>
      <c r="B31" s="109"/>
      <c r="C31" s="109"/>
      <c r="D31" s="109"/>
      <c r="E31" s="109"/>
      <c r="F31" s="109"/>
      <c r="G31" s="109"/>
      <c r="H31" s="109"/>
      <c r="I31" s="109"/>
    </row>
    <row r="32" customHeight="1" spans="1:9">
      <c r="A32" s="109" t="s">
        <v>281</v>
      </c>
      <c r="B32" s="109"/>
      <c r="C32" s="109"/>
      <c r="D32" s="109"/>
      <c r="E32" s="109"/>
      <c r="F32" s="109"/>
      <c r="G32" s="109"/>
      <c r="H32" s="109"/>
      <c r="I32" s="109"/>
    </row>
  </sheetData>
  <mergeCells count="10">
    <mergeCell ref="A1:H1"/>
    <mergeCell ref="H2:I2"/>
    <mergeCell ref="C3:F3"/>
    <mergeCell ref="H3:I3"/>
    <mergeCell ref="A27:I27"/>
    <mergeCell ref="A28:I28"/>
    <mergeCell ref="A29:I29"/>
    <mergeCell ref="A30:I30"/>
    <mergeCell ref="A31:I31"/>
    <mergeCell ref="A32:I32"/>
  </mergeCells>
  <pageMargins left="0.751388888888889" right="0.751388888888889" top="1" bottom="1" header="0.5" footer="0.5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7" sqref="B7:E7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8"/>
      <c r="O3" s="8"/>
    </row>
    <row r="4" ht="18" spans="1:15">
      <c r="A4" s="11">
        <v>1</v>
      </c>
      <c r="B4" s="29" t="s">
        <v>299</v>
      </c>
      <c r="C4" s="14" t="s">
        <v>300</v>
      </c>
      <c r="D4" s="30" t="s">
        <v>93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301</v>
      </c>
    </row>
    <row r="5" ht="18" spans="1:15">
      <c r="A5" s="11">
        <v>2</v>
      </c>
      <c r="B5" s="32" t="s">
        <v>302</v>
      </c>
      <c r="C5" s="14" t="s">
        <v>300</v>
      </c>
      <c r="D5" s="30" t="s">
        <v>303</v>
      </c>
      <c r="E5" s="14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 t="s">
        <v>301</v>
      </c>
    </row>
    <row r="6" ht="18" spans="1:15">
      <c r="A6" s="11">
        <v>3</v>
      </c>
      <c r="B6" s="32" t="s">
        <v>304</v>
      </c>
      <c r="C6" s="14" t="s">
        <v>300</v>
      </c>
      <c r="D6" s="14" t="s">
        <v>305</v>
      </c>
      <c r="E6" s="14" t="s">
        <v>46</v>
      </c>
      <c r="F6" s="18"/>
      <c r="G6" s="18" t="s">
        <v>49</v>
      </c>
      <c r="H6" s="18"/>
      <c r="I6" s="18"/>
      <c r="J6" s="18"/>
      <c r="K6" s="18"/>
      <c r="L6" s="18"/>
      <c r="M6" s="18"/>
      <c r="N6" s="18"/>
      <c r="O6" s="18" t="s">
        <v>301</v>
      </c>
    </row>
    <row r="7" ht="18" spans="1:15">
      <c r="A7" s="73">
        <v>4</v>
      </c>
      <c r="B7" s="32" t="s">
        <v>306</v>
      </c>
      <c r="C7" s="14" t="s">
        <v>300</v>
      </c>
      <c r="D7" s="14" t="s">
        <v>131</v>
      </c>
      <c r="E7" s="14" t="s">
        <v>46</v>
      </c>
      <c r="F7" s="18"/>
      <c r="G7" s="18" t="s">
        <v>49</v>
      </c>
      <c r="H7" s="18"/>
      <c r="I7" s="18">
        <v>1</v>
      </c>
      <c r="J7" s="18"/>
      <c r="K7" s="18"/>
      <c r="L7" s="18"/>
      <c r="M7" s="18"/>
      <c r="N7" s="18">
        <v>1</v>
      </c>
      <c r="O7" s="18" t="s">
        <v>301</v>
      </c>
    </row>
    <row r="8" spans="1:15">
      <c r="A8" s="73"/>
      <c r="B8" s="29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3"/>
      <c r="B9" s="29"/>
      <c r="C9" s="14"/>
      <c r="D9" s="14"/>
      <c r="E9" s="14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3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3"/>
      <c r="B11" s="18"/>
      <c r="C11" s="14"/>
      <c r="D11" s="14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3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3"/>
      <c r="B13" s="18"/>
      <c r="C13" s="14"/>
      <c r="D13" s="30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3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3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3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3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3"/>
      <c r="B18" s="18"/>
      <c r="C18" s="14"/>
      <c r="D18" s="14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3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3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3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3"/>
      <c r="B22" s="18"/>
      <c r="C22" s="14"/>
      <c r="D22" s="30"/>
      <c r="E22" s="14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3"/>
      <c r="B23" s="18"/>
      <c r="C23" s="74"/>
      <c r="D23" s="30"/>
      <c r="E23" s="30"/>
      <c r="F23" s="18"/>
      <c r="G23" s="52"/>
      <c r="H23" s="11"/>
      <c r="I23" s="18"/>
      <c r="J23" s="18"/>
      <c r="K23" s="18"/>
      <c r="L23" s="18"/>
      <c r="M23" s="18"/>
      <c r="N23" s="18"/>
      <c r="O23" s="18"/>
    </row>
    <row r="24" spans="1:15">
      <c r="A24" s="73"/>
      <c r="B24" s="18"/>
      <c r="C24" s="74"/>
      <c r="D24" s="18"/>
      <c r="E24" s="30"/>
      <c r="F24" s="18"/>
      <c r="G24" s="52"/>
      <c r="H24" s="11"/>
      <c r="I24" s="18"/>
      <c r="J24" s="18"/>
      <c r="K24" s="18"/>
      <c r="L24" s="18"/>
      <c r="M24" s="18"/>
      <c r="N24" s="18"/>
      <c r="O24" s="18"/>
    </row>
    <row r="25" s="2" customFormat="1" ht="20.4" spans="1:15">
      <c r="A25" s="25" t="s">
        <v>307</v>
      </c>
      <c r="B25" s="22"/>
      <c r="C25" s="22"/>
      <c r="D25" s="23"/>
      <c r="E25" s="24"/>
      <c r="F25" s="42"/>
      <c r="G25" s="42"/>
      <c r="H25" s="42"/>
      <c r="I25" s="34"/>
      <c r="J25" s="25" t="s">
        <v>308</v>
      </c>
      <c r="K25" s="22"/>
      <c r="L25" s="22"/>
      <c r="M25" s="23"/>
      <c r="N25" s="22"/>
      <c r="O25" s="26"/>
    </row>
    <row r="26" ht="16.5" customHeight="1" spans="1:15">
      <c r="A26" s="27" t="s">
        <v>309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7.6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311</v>
      </c>
      <c r="H2" s="4"/>
      <c r="I2" s="4" t="s">
        <v>312</v>
      </c>
      <c r="J2" s="4"/>
      <c r="K2" s="6" t="s">
        <v>313</v>
      </c>
      <c r="L2" s="69" t="s">
        <v>314</v>
      </c>
      <c r="M2" s="7" t="s">
        <v>315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316</v>
      </c>
      <c r="H3" s="4" t="s">
        <v>317</v>
      </c>
      <c r="I3" s="4" t="s">
        <v>316</v>
      </c>
      <c r="J3" s="4" t="s">
        <v>317</v>
      </c>
      <c r="K3" s="9"/>
      <c r="L3" s="70"/>
      <c r="M3" s="10"/>
    </row>
    <row r="4" ht="18" spans="1:13">
      <c r="A4" s="11">
        <v>1</v>
      </c>
      <c r="B4" s="18"/>
      <c r="C4" s="29" t="s">
        <v>299</v>
      </c>
      <c r="D4" s="14" t="s">
        <v>300</v>
      </c>
      <c r="E4" s="30" t="s">
        <v>93</v>
      </c>
      <c r="F4" s="14" t="s">
        <v>46</v>
      </c>
      <c r="G4" s="20">
        <v>0.013</v>
      </c>
      <c r="H4" s="32" t="s">
        <v>318</v>
      </c>
      <c r="I4" s="71">
        <v>0.03</v>
      </c>
      <c r="J4" s="71">
        <v>0.013</v>
      </c>
      <c r="K4" s="72"/>
      <c r="L4" s="18" t="s">
        <v>50</v>
      </c>
      <c r="M4" s="18" t="s">
        <v>301</v>
      </c>
    </row>
    <row r="5" ht="18" spans="1:13">
      <c r="A5" s="11">
        <v>2</v>
      </c>
      <c r="B5" s="18"/>
      <c r="C5" s="32" t="s">
        <v>302</v>
      </c>
      <c r="D5" s="14" t="s">
        <v>300</v>
      </c>
      <c r="E5" s="30" t="s">
        <v>303</v>
      </c>
      <c r="F5" s="14" t="s">
        <v>46</v>
      </c>
      <c r="G5" s="20">
        <v>0.005</v>
      </c>
      <c r="H5" s="32" t="s">
        <v>318</v>
      </c>
      <c r="I5" s="71">
        <v>0.03</v>
      </c>
      <c r="J5" s="71">
        <v>0.013</v>
      </c>
      <c r="K5" s="72"/>
      <c r="L5" s="18" t="s">
        <v>50</v>
      </c>
      <c r="M5" s="18" t="s">
        <v>301</v>
      </c>
    </row>
    <row r="6" ht="18" spans="1:13">
      <c r="A6" s="11">
        <v>3</v>
      </c>
      <c r="B6" s="18"/>
      <c r="C6" s="32" t="s">
        <v>304</v>
      </c>
      <c r="D6" s="14" t="s">
        <v>300</v>
      </c>
      <c r="E6" s="14" t="s">
        <v>305</v>
      </c>
      <c r="F6" s="14" t="s">
        <v>46</v>
      </c>
      <c r="G6" s="20">
        <v>0.005</v>
      </c>
      <c r="H6" s="32" t="s">
        <v>318</v>
      </c>
      <c r="I6" s="71">
        <v>0.015</v>
      </c>
      <c r="J6" s="71">
        <v>0.008</v>
      </c>
      <c r="K6" s="72"/>
      <c r="L6" s="18" t="s">
        <v>50</v>
      </c>
      <c r="M6" s="18" t="s">
        <v>301</v>
      </c>
    </row>
    <row r="7" ht="18" spans="1:13">
      <c r="A7" s="73">
        <v>4</v>
      </c>
      <c r="B7" s="18"/>
      <c r="C7" s="32" t="s">
        <v>306</v>
      </c>
      <c r="D7" s="14" t="s">
        <v>300</v>
      </c>
      <c r="E7" s="14" t="s">
        <v>131</v>
      </c>
      <c r="F7" s="14" t="s">
        <v>46</v>
      </c>
      <c r="G7" s="20">
        <v>0.005</v>
      </c>
      <c r="H7" s="32" t="s">
        <v>319</v>
      </c>
      <c r="I7" s="71">
        <v>0.025</v>
      </c>
      <c r="J7" s="32" t="s">
        <v>320</v>
      </c>
      <c r="K7" s="13"/>
      <c r="L7" s="18" t="s">
        <v>50</v>
      </c>
      <c r="M7" s="18" t="s">
        <v>301</v>
      </c>
    </row>
    <row r="8" spans="1:13">
      <c r="A8" s="73"/>
      <c r="B8" s="18"/>
      <c r="C8" s="29"/>
      <c r="D8" s="14"/>
      <c r="E8" s="14"/>
      <c r="F8" s="14"/>
      <c r="G8" s="20"/>
      <c r="H8" s="20"/>
      <c r="I8" s="71"/>
      <c r="J8" s="71"/>
      <c r="K8" s="11"/>
      <c r="L8" s="18"/>
      <c r="M8" s="18"/>
    </row>
    <row r="9" spans="1:13">
      <c r="A9" s="73"/>
      <c r="B9" s="18"/>
      <c r="C9" s="29"/>
      <c r="D9" s="14"/>
      <c r="E9" s="14"/>
      <c r="F9" s="14"/>
      <c r="G9" s="20"/>
      <c r="H9" s="20"/>
      <c r="I9" s="71"/>
      <c r="J9" s="71"/>
      <c r="K9" s="11"/>
      <c r="L9" s="18"/>
      <c r="M9" s="18"/>
    </row>
    <row r="10" spans="1:13">
      <c r="A10" s="73"/>
      <c r="B10" s="30"/>
      <c r="C10" s="18"/>
      <c r="D10" s="14"/>
      <c r="E10" s="14"/>
      <c r="F10" s="14"/>
      <c r="G10" s="20"/>
      <c r="H10" s="20"/>
      <c r="I10" s="71"/>
      <c r="J10" s="71"/>
      <c r="K10" s="11"/>
      <c r="L10" s="18"/>
      <c r="M10" s="18"/>
    </row>
    <row r="11" spans="1:13">
      <c r="A11" s="73"/>
      <c r="B11" s="30"/>
      <c r="C11" s="18"/>
      <c r="D11" s="14"/>
      <c r="E11" s="14"/>
      <c r="F11" s="14"/>
      <c r="G11" s="20"/>
      <c r="H11" s="20"/>
      <c r="I11" s="71"/>
      <c r="J11" s="71"/>
      <c r="K11" s="11"/>
      <c r="L11" s="18"/>
      <c r="M11" s="18"/>
    </row>
    <row r="12" spans="1:13">
      <c r="A12" s="73"/>
      <c r="B12" s="30"/>
      <c r="C12" s="18"/>
      <c r="D12" s="14"/>
      <c r="E12" s="30"/>
      <c r="F12" s="14"/>
      <c r="G12" s="20"/>
      <c r="H12" s="20"/>
      <c r="I12" s="71"/>
      <c r="J12" s="71"/>
      <c r="K12" s="11"/>
      <c r="L12" s="18"/>
      <c r="M12" s="18"/>
    </row>
    <row r="13" spans="1:13">
      <c r="A13" s="73"/>
      <c r="B13" s="30"/>
      <c r="C13" s="18"/>
      <c r="D13" s="14"/>
      <c r="E13" s="30"/>
      <c r="F13" s="14"/>
      <c r="G13" s="20"/>
      <c r="H13" s="20"/>
      <c r="I13" s="71"/>
      <c r="J13" s="71"/>
      <c r="K13" s="11"/>
      <c r="L13" s="18"/>
      <c r="M13" s="18"/>
    </row>
    <row r="14" spans="1:13">
      <c r="A14" s="73"/>
      <c r="B14" s="30"/>
      <c r="C14" s="18"/>
      <c r="D14" s="14"/>
      <c r="E14" s="14"/>
      <c r="F14" s="14"/>
      <c r="G14" s="20"/>
      <c r="H14" s="20"/>
      <c r="I14" s="71"/>
      <c r="J14" s="71"/>
      <c r="K14" s="11"/>
      <c r="L14" s="18"/>
      <c r="M14" s="18"/>
    </row>
    <row r="15" spans="1:13">
      <c r="A15" s="73"/>
      <c r="B15" s="30"/>
      <c r="C15" s="18"/>
      <c r="D15" s="14"/>
      <c r="E15" s="14"/>
      <c r="F15" s="14"/>
      <c r="G15" s="20"/>
      <c r="H15" s="20"/>
      <c r="I15" s="71"/>
      <c r="J15" s="71"/>
      <c r="K15" s="11"/>
      <c r="L15" s="18"/>
      <c r="M15" s="18"/>
    </row>
    <row r="16" spans="1:13">
      <c r="A16" s="73"/>
      <c r="B16" s="30"/>
      <c r="C16" s="18"/>
      <c r="D16" s="14"/>
      <c r="E16" s="14"/>
      <c r="F16" s="14"/>
      <c r="G16" s="20"/>
      <c r="H16" s="20"/>
      <c r="I16" s="71"/>
      <c r="J16" s="71"/>
      <c r="K16" s="11"/>
      <c r="L16" s="18"/>
      <c r="M16" s="18"/>
    </row>
    <row r="17" spans="1:13">
      <c r="A17" s="73"/>
      <c r="B17" s="30"/>
      <c r="C17" s="18"/>
      <c r="D17" s="14"/>
      <c r="E17" s="14"/>
      <c r="F17" s="14"/>
      <c r="G17" s="20"/>
      <c r="H17" s="20"/>
      <c r="I17" s="71"/>
      <c r="J17" s="71"/>
      <c r="K17" s="11"/>
      <c r="L17" s="18"/>
      <c r="M17" s="18"/>
    </row>
    <row r="18" spans="1:13">
      <c r="A18" s="73"/>
      <c r="B18" s="30"/>
      <c r="C18" s="18"/>
      <c r="D18" s="14"/>
      <c r="E18" s="14"/>
      <c r="F18" s="14"/>
      <c r="G18" s="20"/>
      <c r="H18" s="20"/>
      <c r="I18" s="71"/>
      <c r="J18" s="71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1"/>
      <c r="J19" s="71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1"/>
      <c r="J20" s="71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1"/>
      <c r="J21" s="71"/>
      <c r="K21" s="11"/>
      <c r="L21" s="18"/>
      <c r="M21" s="18"/>
    </row>
    <row r="22" spans="1:13">
      <c r="A22" s="11"/>
      <c r="B22" s="30"/>
      <c r="C22" s="18"/>
      <c r="D22" s="14"/>
      <c r="E22" s="30"/>
      <c r="F22" s="14"/>
      <c r="G22" s="20"/>
      <c r="H22" s="20"/>
      <c r="I22" s="71"/>
      <c r="J22" s="71"/>
      <c r="K22" s="11"/>
      <c r="L22" s="18"/>
      <c r="M22" s="18"/>
    </row>
    <row r="23" spans="1:13">
      <c r="A23" s="11"/>
      <c r="B23" s="30"/>
      <c r="C23" s="18"/>
      <c r="D23" s="74"/>
      <c r="E23" s="30"/>
      <c r="F23" s="30"/>
      <c r="G23" s="20"/>
      <c r="H23" s="20"/>
      <c r="I23" s="71"/>
      <c r="J23" s="71"/>
      <c r="K23" s="11"/>
      <c r="L23" s="18"/>
      <c r="M23" s="18"/>
    </row>
    <row r="24" s="2" customFormat="1" ht="20.4" spans="1:13">
      <c r="A24" s="25" t="s">
        <v>307</v>
      </c>
      <c r="B24" s="22"/>
      <c r="C24" s="22"/>
      <c r="D24" s="22"/>
      <c r="E24" s="23"/>
      <c r="F24" s="24"/>
      <c r="G24" s="34"/>
      <c r="H24" s="25" t="s">
        <v>308</v>
      </c>
      <c r="I24" s="22"/>
      <c r="J24" s="22"/>
      <c r="K24" s="23"/>
      <c r="L24" s="75"/>
      <c r="M24" s="26"/>
    </row>
    <row r="25" ht="16.5" customHeight="1" spans="1:13">
      <c r="A25" s="76" t="s">
        <v>321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2020-03-12T01:34:00Z</dcterms:created>
  <dcterms:modified xsi:type="dcterms:W3CDTF">2026-01-17T19:42:29Z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