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洗前）" sheetId="14" r:id="rId5"/>
    <sheet name="验货尺寸表 （中期洗后）" sheetId="16" r:id="rId6"/>
    <sheet name="中期" sheetId="4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<sst xmlns="http://schemas.openxmlformats.org/spreadsheetml/2006/main" count="1170" uniqueCount="441">
  <si>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</si>
  <si>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</si>
  <si>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</si>
  <si>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</si>
  <si>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</si>
  <si>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</si>
  <si>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</si>
  <si>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</si>
  <si>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</si>
  <si>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</si>
  <si>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</si>
  <si>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</si>
  <si>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</si>
  <si>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</si>
  <si>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</si>
  <si>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</si>
  <si>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</si>
  <si>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</si>
  <si>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</si>
  <si>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</si>
  <si>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</si>
  <si>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</si>
  <si>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</si>
  <si>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</si>
  <si>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</si>
  <si>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</si>
  <si>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</si>
  <si>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</si>
  <si>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</si>
  <si>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</si>
  <si>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</si>
  <si>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</si>
  <si>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</si>
  <si>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</si>
  <si>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</si>
  <si>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</si>
  <si>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</si>
  <si>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</si>
  <si>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</si>
  <si>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</si>
  <si>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</si>
  <si>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</si>
  <si>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</si>
  <si>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</si>
  <si>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</si>
  <si>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</si>
  <si>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</si>
  <si>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</si>
  <si>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</si>
  <si>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</si>
  <si>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</si>
  <si>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</si>
  <si>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</si>
  <si>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</si>
  <si>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</si>
  <si>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</si>
  <si>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</si>
  <si>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</si>
  <si>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</si>
  <si>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</si>
  <si>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</si>
  <si>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</si>
  <si>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TAJJAO82590</t>
  </si>
  <si>
    <t>合同交期</t>
  </si>
  <si>
    <t>2026-1-29/3-1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</si>
  <si>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</si>
  <si>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</si>
  <si>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</si>
  <si>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</si>
  <si>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</si>
  <si>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</si>
  <si>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</si>
  <si>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</si>
  <si>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</si>
  <si>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</si>
  <si>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</si>
  <si>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5649件</t>
  </si>
  <si>
    <t>包装预计完成日</t>
  </si>
  <si>
    <t>印花、刺绣确认样</t>
  </si>
  <si>
    <t>采购凭证编号：</t>
  </si>
  <si>
    <t>CGDD25110600052/53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</si>
  <si>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</si>
  <si>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</si>
  <si>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</si>
  <si>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</si>
  <si>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</si>
  <si>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</si>
  <si>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</si>
  <si>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</si>
  <si>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</si>
  <si>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</si>
  <si>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</si>
  <si>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</si>
  <si>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</si>
  <si>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</si>
  <si>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</si>
  <si>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</si>
  <si>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</si>
  <si>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</si>
  <si>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</si>
  <si>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</si>
  <si>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</si>
  <si>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</si>
  <si>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</si>
  <si>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</si>
  <si>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</si>
  <si>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</si>
  <si>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</si>
  <si>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</si>
  <si>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</si>
  <si>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</si>
  <si>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</si>
  <si>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</si>
  <si>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</si>
  <si>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</si>
  <si>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</si>
  <si>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</si>
  <si>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</si>
  <si>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</si>
  <si>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</si>
  <si>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烟粉紫EC1X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</si>
  <si>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</si>
  <si>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</si>
  <si>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</si>
  <si>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</si>
  <si>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</si>
  <si>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</si>
  <si>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</si>
  <si>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</si>
  <si>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1.领型欠圆顺，前领骨左右长短</t>
  </si>
  <si>
    <t>2.下级领压线宽窄太细</t>
  </si>
  <si>
    <t>3.底面筒长短及筒底骨纸口偏大</t>
  </si>
  <si>
    <t>4.袖嘴封苏骨位宽窄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</si>
  <si>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</si>
  <si>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</si>
  <si>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</si>
  <si>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</si>
  <si>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</si>
  <si>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</si>
  <si>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</si>
  <si>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</si>
  <si>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</si>
  <si>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</si>
  <si>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</si>
  <si>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</si>
  <si>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</si>
  <si>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</si>
  <si>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</si>
  <si>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</si>
  <si>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</si>
  <si>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</si>
  <si>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</si>
  <si>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</si>
  <si>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</si>
  <si>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</si>
  <si>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</si>
  <si>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</si>
  <si>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</si>
  <si>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</si>
  <si>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</si>
  <si>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</si>
  <si>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</si>
  <si>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</si>
  <si>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</si>
  <si>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</si>
  <si>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</si>
  <si>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</si>
  <si>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</si>
  <si>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</si>
  <si>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</si>
  <si>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</si>
  <si>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</si>
  <si>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+0.5</t>
  </si>
  <si>
    <t>-</t>
  </si>
  <si>
    <t>胸围</t>
  </si>
  <si>
    <t>-1</t>
  </si>
  <si>
    <t>腰围</t>
  </si>
  <si>
    <t>下摆</t>
  </si>
  <si>
    <t>94</t>
  </si>
  <si>
    <t>+1</t>
  </si>
  <si>
    <t>肩宽</t>
  </si>
  <si>
    <t>37.5</t>
  </si>
  <si>
    <t>肩点袖长</t>
  </si>
  <si>
    <t>-0.5</t>
  </si>
  <si>
    <t>袖肥</t>
  </si>
  <si>
    <t>-0.2</t>
  </si>
  <si>
    <t>袖口松量</t>
  </si>
  <si>
    <t>扁机领长</t>
  </si>
  <si>
    <t>领尖长</t>
  </si>
  <si>
    <t>门襟高</t>
  </si>
  <si>
    <t>门襟宽</t>
  </si>
  <si>
    <t>备注：</t>
  </si>
  <si>
    <t xml:space="preserve">     初期请洗测2-3件，有问题的另加测量数量。</t>
  </si>
  <si>
    <t>验货时间：12-3</t>
  </si>
  <si>
    <t>跟单QC:代克荣</t>
  </si>
  <si>
    <t>工厂负责人：冯正莲</t>
  </si>
  <si>
    <t>S/紫色</t>
  </si>
  <si>
    <t>M/白色</t>
  </si>
  <si>
    <t>L/紫色</t>
  </si>
  <si>
    <t>XL/白色</t>
  </si>
  <si>
    <t>XXL/白色</t>
  </si>
  <si>
    <t>+0.5/+1</t>
  </si>
  <si>
    <t>-/+0.5</t>
  </si>
  <si>
    <t>+1/+0.5</t>
  </si>
  <si>
    <t>+1/+1</t>
  </si>
  <si>
    <t>+2/+2</t>
  </si>
  <si>
    <t>+1/-</t>
  </si>
  <si>
    <t>+1/+2</t>
  </si>
  <si>
    <t>-/+2</t>
  </si>
  <si>
    <t>-/-</t>
  </si>
  <si>
    <t>-/+1</t>
  </si>
  <si>
    <t>-1/+2</t>
  </si>
  <si>
    <t>+2/+1</t>
  </si>
  <si>
    <t>+0.5/-</t>
  </si>
  <si>
    <t>-0.4/-0.4</t>
  </si>
  <si>
    <t>+0.7/-</t>
  </si>
  <si>
    <t>-0.5/+0.5</t>
  </si>
  <si>
    <t>-/-0.5</t>
  </si>
  <si>
    <t>-1/-1</t>
  </si>
  <si>
    <t>-/+0.2</t>
  </si>
  <si>
    <t>+0.3/+0.5</t>
  </si>
  <si>
    <t>-0.5/-0.5</t>
  </si>
  <si>
    <t>-0.3/-0.3</t>
  </si>
  <si>
    <t>+0.6/+0.6</t>
  </si>
  <si>
    <t>-0.5/-</t>
  </si>
  <si>
    <t>验货时间：12-30</t>
  </si>
  <si>
    <t>洗前/洗后</t>
  </si>
  <si>
    <t>+0.7/+0.7</t>
  </si>
  <si>
    <t>-/-1</t>
  </si>
  <si>
    <t>+1/-1</t>
  </si>
  <si>
    <t>+2/-</t>
  </si>
  <si>
    <t>+0.5/+0.4</t>
  </si>
  <si>
    <t>+0.3/+0.3</t>
  </si>
  <si>
    <t>+0.4/+0.4</t>
  </si>
  <si>
    <t>-0.8/-</t>
  </si>
  <si>
    <t>-0.2/-0.5</t>
  </si>
  <si>
    <t>-/-0.4</t>
  </si>
  <si>
    <t>-0.4/-0.5</t>
  </si>
  <si>
    <t>-0.5/-0.6</t>
  </si>
  <si>
    <t>-0.2/-0.3</t>
  </si>
  <si>
    <t>-/-0.2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</si>
  <si>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</si>
  <si>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</si>
  <si>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</si>
  <si>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</si>
  <si>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</si>
  <si>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</si>
  <si>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</si>
  <si>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</si>
  <si>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</si>
  <si>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</si>
  <si>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</si>
  <si>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 xml:space="preserve">紫色S/10件 L/10件 </t>
  </si>
  <si>
    <t>白色M/10件 XL/10件 XXL/10件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</si>
  <si>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</si>
  <si>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</si>
  <si>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</si>
  <si>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</si>
  <si>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1.领型欠圆顺，前领骨起皱</t>
  </si>
  <si>
    <t>2.下级领宽窄太细 及扭纹</t>
  </si>
  <si>
    <t>3.领嘴，左右太细及欠圆顺</t>
  </si>
  <si>
    <t>4.筒至歪斜及起皱</t>
  </si>
  <si>
    <t>5.冚衫脚起弯欠顺直</t>
  </si>
  <si>
    <t>【整改的严重缺陷及整改复核时间】</t>
  </si>
  <si>
    <t>尾期复核品质情况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</si>
  <si>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</si>
  <si>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</si>
  <si>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</si>
  <si>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</si>
  <si>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</si>
  <si>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</si>
  <si>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</si>
  <si>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</si>
  <si>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</si>
  <si>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</si>
  <si>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</si>
  <si>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</si>
  <si>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</si>
  <si>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</si>
  <si>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</si>
  <si>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</si>
  <si>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</si>
  <si>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</si>
  <si>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</si>
  <si>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</si>
  <si>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</si>
  <si>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</si>
  <si>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</si>
  <si>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</si>
  <si>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</si>
  <si>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</si>
  <si>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</si>
  <si>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</si>
  <si>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</si>
  <si>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</si>
  <si>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</si>
  <si>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</si>
  <si>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</si>
  <si>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</si>
  <si>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</si>
  <si>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</si>
  <si>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</si>
  <si>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</si>
  <si>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</si>
  <si>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白色XS/17 S/16 M/16 L/16 XL/16  XXL/16</t>
  </si>
  <si>
    <t>烟灰紫XS/17 S/16 M/16 L/16 XL/16  XXL/16</t>
  </si>
  <si>
    <t>情况说明：</t>
  </si>
  <si>
    <t xml:space="preserve">【问题点描述】  </t>
  </si>
  <si>
    <t>1.胸筒欠顺直及印唛不正中</t>
  </si>
  <si>
    <t>2.筒底斜</t>
  </si>
  <si>
    <t>3.脏污、线头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</si>
  <si>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</si>
  <si>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</si>
  <si>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</si>
  <si>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</si>
  <si>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</si>
  <si>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</si>
  <si>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</si>
  <si>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</si>
  <si>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</si>
  <si>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</si>
  <si>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</si>
  <si>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</si>
  <si>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</si>
  <si>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</si>
  <si>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</si>
  <si>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</si>
  <si>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</si>
  <si>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</si>
  <si>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</si>
  <si>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</si>
  <si>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</si>
  <si>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</si>
  <si>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</si>
  <si>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</si>
  <si>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</si>
  <si>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XS/紫色</t>
  </si>
  <si>
    <t>L/白色</t>
  </si>
  <si>
    <t>+1.5/+1</t>
  </si>
  <si>
    <t>+/+</t>
  </si>
  <si>
    <t>+/-</t>
  </si>
  <si>
    <t>+0.4</t>
  </si>
  <si>
    <t>+0.7/+0.5</t>
  </si>
  <si>
    <t>+1.2/+1</t>
  </si>
  <si>
    <t>+0.5/+0.5</t>
  </si>
  <si>
    <t>+0.2/+0.2</t>
  </si>
  <si>
    <t>+0.3</t>
  </si>
  <si>
    <t>+0.4/-</t>
  </si>
  <si>
    <t>+0.2/-</t>
  </si>
  <si>
    <t>验货时间：1-14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</si>
  <si>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</si>
  <si>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</si>
  <si>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</si>
  <si>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</si>
  <si>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</si>
  <si>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</si>
  <si>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</si>
  <si>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</si>
  <si>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</si>
  <si>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</si>
  <si>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</si>
  <si>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</si>
  <si>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</si>
  <si>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</si>
  <si>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</si>
  <si>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</si>
  <si>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</si>
  <si>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251005-054</t>
  </si>
  <si>
    <t>26B007</t>
  </si>
  <si>
    <t>G02X白色</t>
  </si>
  <si>
    <t>TAJJAo82590</t>
  </si>
  <si>
    <t>新诚</t>
  </si>
  <si>
    <t>合格</t>
  </si>
  <si>
    <t>YES</t>
  </si>
  <si>
    <t>250926-152</t>
  </si>
  <si>
    <t>EC1X烟灰紫</t>
  </si>
  <si>
    <t>制表时间：10-20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</si>
  <si>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</si>
  <si>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</si>
  <si>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</si>
  <si>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</si>
  <si>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</si>
  <si>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</si>
  <si>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</si>
  <si>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</si>
  <si>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</si>
  <si>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</si>
  <si>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径向：+1.5纬向+2.5</t>
  </si>
  <si>
    <t>径向：+4纬向+4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</si>
  <si>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</si>
  <si>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</si>
  <si>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</si>
  <si>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</si>
  <si>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</si>
  <si>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</si>
  <si>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</si>
  <si>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</si>
  <si>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</si>
  <si>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</si>
  <si>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</si>
  <si>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</si>
  <si>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</si>
  <si>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</si>
  <si>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</si>
  <si>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</si>
  <si>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</si>
  <si>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</si>
  <si>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</si>
  <si>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</si>
  <si>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</si>
  <si>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</si>
  <si>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</si>
  <si>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</si>
  <si>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</si>
  <si>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</si>
  <si>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</si>
  <si>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</si>
  <si>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</si>
  <si>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</si>
  <si>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</si>
  <si>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</si>
  <si>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</si>
  <si>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</si>
  <si>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</si>
  <si>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</si>
  <si>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</si>
  <si>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</si>
  <si>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</si>
  <si>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</si>
  <si>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</si>
  <si>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</si>
  <si>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</si>
  <si>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</si>
  <si>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</si>
  <si>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</si>
  <si>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后幅</t>
  </si>
  <si>
    <t>烫唛</t>
  </si>
  <si>
    <t>洗测4次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</si>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</sst>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2" xfId="57" applyFont="1" applyBorder="1" applyAlignment="1">
      <alignment horizontal="center"/>
    </xf>
    <xf numFmtId="0" fontId="17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7" fillId="0" borderId="2" xfId="54" applyFont="1" applyFill="1" applyBorder="1" applyAlignment="1">
      <alignment horizontal="center"/>
    </xf>
    <xf numFmtId="49" fontId="14" fillId="3" borderId="2" xfId="5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right" vertical="center"/>
    </xf>
    <xf numFmtId="0" fontId="21" fillId="0" borderId="29" xfId="49" applyFont="1" applyFill="1" applyBorder="1" applyAlignment="1">
      <alignment vertical="center"/>
    </xf>
    <xf numFmtId="0" fontId="24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 wrapText="1"/>
    </xf>
    <xf numFmtId="0" fontId="24" fillId="0" borderId="26" xfId="49" applyFont="1" applyFill="1" applyBorder="1" applyAlignment="1">
      <alignment horizontal="left" vertical="center" wrapText="1"/>
    </xf>
    <xf numFmtId="0" fontId="24" fillId="0" borderId="27" xfId="49" applyFont="1" applyFill="1" applyBorder="1" applyAlignment="1">
      <alignment horizontal="left" vertical="center" wrapText="1"/>
    </xf>
    <xf numFmtId="0" fontId="21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3" fillId="0" borderId="29" xfId="49" applyNumberFormat="1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3" fillId="0" borderId="24" xfId="49" applyFont="1" applyFill="1" applyBorder="1" applyAlignment="1">
      <alignment horizontal="center" vertical="center"/>
    </xf>
    <xf numFmtId="0" fontId="22" fillId="0" borderId="26" xfId="49" applyFont="1" applyBorder="1" applyAlignment="1">
      <alignment vertical="center"/>
    </xf>
    <xf numFmtId="0" fontId="22" fillId="0" borderId="27" xfId="49" applyFont="1" applyBorder="1" applyAlignment="1">
      <alignment vertical="center"/>
    </xf>
    <xf numFmtId="0" fontId="19" fillId="0" borderId="29" xfId="49" applyFill="1" applyBorder="1" applyAlignment="1">
      <alignment horizontal="left" vertical="center"/>
    </xf>
    <xf numFmtId="0" fontId="19" fillId="0" borderId="30" xfId="49" applyFill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27" xfId="49" applyNumberFormat="1" applyFont="1" applyBorder="1" applyAlignment="1">
      <alignment horizontal="center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5" fillId="0" borderId="25" xfId="49" applyFont="1" applyBorder="1" applyAlignment="1">
      <alignment vertical="center"/>
    </xf>
    <xf numFmtId="9" fontId="22" fillId="0" borderId="26" xfId="49" applyNumberFormat="1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14" fontId="22" fillId="0" borderId="29" xfId="49" applyNumberFormat="1" applyFont="1" applyBorder="1" applyAlignment="1">
      <alignment horizontal="center" vertical="center"/>
    </xf>
    <xf numFmtId="14" fontId="22" fillId="0" borderId="30" xfId="49" applyNumberFormat="1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6" xfId="49" applyFont="1" applyBorder="1" applyAlignment="1">
      <alignment vertical="center"/>
    </xf>
    <xf numFmtId="0" fontId="25" fillId="0" borderId="26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6" fillId="0" borderId="46" xfId="49" applyFont="1" applyBorder="1" applyAlignment="1">
      <alignment vertical="center"/>
    </xf>
    <xf numFmtId="0" fontId="22" fillId="0" borderId="47" xfId="49" applyFont="1" applyBorder="1" applyAlignment="1">
      <alignment horizontal="center" vertical="center"/>
    </xf>
    <xf numFmtId="0" fontId="2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6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vertical="center"/>
    </xf>
    <xf numFmtId="0" fontId="19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9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5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39" xfId="49" applyFont="1" applyBorder="1" applyAlignment="1">
      <alignment horizontal="left" vertical="center" wrapText="1"/>
    </xf>
    <xf numFmtId="0" fontId="25" fillId="0" borderId="40" xfId="49" applyFont="1" applyBorder="1" applyAlignment="1">
      <alignment horizontal="left" vertical="center" wrapText="1"/>
    </xf>
    <xf numFmtId="0" fontId="25" fillId="0" borderId="41" xfId="49" applyFont="1" applyBorder="1" applyAlignment="1">
      <alignment horizontal="left" vertical="center" wrapText="1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2" fillId="0" borderId="42" xfId="49" applyNumberFormat="1" applyFont="1" applyBorder="1" applyAlignment="1">
      <alignment horizontal="center" vertical="center"/>
    </xf>
    <xf numFmtId="9" fontId="29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2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4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59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7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2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91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91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91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91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6480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6480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11">
        <v>1</v>
      </c>
      <c r="B2" s="397" t="s">
        <v>1</v>
      </c>
    </row>
    <row r="3" spans="1:2">
      <c r="A3" s="11">
        <v>2</v>
      </c>
      <c r="B3" s="397" t="s">
        <v>2</v>
      </c>
    </row>
    <row r="4" spans="1:2">
      <c r="A4" s="11">
        <v>3</v>
      </c>
      <c r="B4" s="397" t="s">
        <v>3</v>
      </c>
    </row>
    <row r="5" spans="1:2">
      <c r="A5" s="11">
        <v>4</v>
      </c>
      <c r="B5" s="397" t="s">
        <v>4</v>
      </c>
    </row>
    <row r="6" spans="1:2">
      <c r="A6" s="11">
        <v>5</v>
      </c>
      <c r="B6" s="397" t="s">
        <v>5</v>
      </c>
    </row>
    <row r="7" spans="1:2">
      <c r="A7" s="11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11">
        <v>1</v>
      </c>
      <c r="B10" s="401" t="s">
        <v>9</v>
      </c>
    </row>
    <row r="11" spans="1:2">
      <c r="A11" s="11">
        <v>2</v>
      </c>
      <c r="B11" s="397" t="s">
        <v>10</v>
      </c>
    </row>
    <row r="12" spans="1:2">
      <c r="A12" s="11">
        <v>3</v>
      </c>
      <c r="B12" s="399" t="s">
        <v>11</v>
      </c>
    </row>
    <row r="13" spans="1:2">
      <c r="A13" s="11">
        <v>4</v>
      </c>
      <c r="B13" s="397" t="s">
        <v>12</v>
      </c>
    </row>
    <row r="14" spans="1:2">
      <c r="A14" s="11">
        <v>5</v>
      </c>
      <c r="B14" s="397" t="s">
        <v>13</v>
      </c>
    </row>
    <row r="15" spans="1:2">
      <c r="A15" s="11">
        <v>6</v>
      </c>
      <c r="B15" s="397" t="s">
        <v>14</v>
      </c>
    </row>
    <row r="16" spans="1:2">
      <c r="A16" s="11">
        <v>7</v>
      </c>
      <c r="B16" s="397" t="s">
        <v>15</v>
      </c>
    </row>
    <row r="17" spans="1:2">
      <c r="A17" s="11">
        <v>8</v>
      </c>
      <c r="B17" s="397" t="s">
        <v>16</v>
      </c>
    </row>
    <row r="18" spans="1:2">
      <c r="A18" s="11">
        <v>9</v>
      </c>
      <c r="B18" s="397" t="s">
        <v>17</v>
      </c>
    </row>
    <row r="19" spans="1:2">
      <c r="A19" s="11"/>
      <c r="B19" s="397"/>
    </row>
    <row r="20" ht="20.25" spans="1:2">
      <c r="A20" s="395"/>
      <c r="B20" s="396" t="s">
        <v>18</v>
      </c>
    </row>
    <row r="21" spans="1:2">
      <c r="A21" s="11">
        <v>1</v>
      </c>
      <c r="B21" s="402" t="s">
        <v>19</v>
      </c>
    </row>
    <row r="22" spans="1:2">
      <c r="A22" s="11">
        <v>2</v>
      </c>
      <c r="B22" s="397" t="s">
        <v>20</v>
      </c>
    </row>
    <row r="23" spans="1:2">
      <c r="A23" s="11">
        <v>3</v>
      </c>
      <c r="B23" s="397" t="s">
        <v>21</v>
      </c>
    </row>
    <row r="24" spans="1:2">
      <c r="A24" s="11">
        <v>4</v>
      </c>
      <c r="B24" s="397" t="s">
        <v>22</v>
      </c>
    </row>
    <row r="25" spans="1:2">
      <c r="A25" s="11">
        <v>5</v>
      </c>
      <c r="B25" s="397" t="s">
        <v>23</v>
      </c>
    </row>
    <row r="26" spans="1:2">
      <c r="A26" s="11">
        <v>6</v>
      </c>
      <c r="B26" s="397" t="s">
        <v>24</v>
      </c>
    </row>
    <row r="27" spans="1:2">
      <c r="A27" s="11">
        <v>7</v>
      </c>
      <c r="B27" s="397" t="s">
        <v>25</v>
      </c>
    </row>
    <row r="28" spans="1:2">
      <c r="A28" s="11"/>
      <c r="B28" s="397"/>
    </row>
    <row r="29" ht="20.25" spans="1:2">
      <c r="A29" s="395"/>
      <c r="B29" s="396" t="s">
        <v>26</v>
      </c>
    </row>
    <row r="30" spans="1:2">
      <c r="A30" s="11">
        <v>1</v>
      </c>
      <c r="B30" s="402" t="s">
        <v>27</v>
      </c>
    </row>
    <row r="31" spans="1:2">
      <c r="A31" s="11">
        <v>2</v>
      </c>
      <c r="B31" s="397" t="s">
        <v>28</v>
      </c>
    </row>
    <row r="32" spans="1:2">
      <c r="A32" s="11">
        <v>3</v>
      </c>
      <c r="B32" s="397" t="s">
        <v>29</v>
      </c>
    </row>
    <row r="33" ht="28.5" spans="1:2">
      <c r="A33" s="11">
        <v>4</v>
      </c>
      <c r="B33" s="397" t="s">
        <v>30</v>
      </c>
    </row>
    <row r="34" spans="1:2">
      <c r="A34" s="11">
        <v>5</v>
      </c>
      <c r="B34" s="397" t="s">
        <v>31</v>
      </c>
    </row>
    <row r="35" spans="1:2">
      <c r="A35" s="11">
        <v>6</v>
      </c>
      <c r="B35" s="397" t="s">
        <v>32</v>
      </c>
    </row>
    <row r="36" spans="1:2">
      <c r="A36" s="11">
        <v>7</v>
      </c>
      <c r="B36" s="397" t="s">
        <v>33</v>
      </c>
    </row>
    <row r="37" spans="1:2">
      <c r="A37" s="11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7"/>
  <sheetViews>
    <sheetView zoomScale="80" zoomScaleNormal="80" workbookViewId="0">
      <selection activeCell="J15" sqref="J15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7.4916666666667" style="63" customWidth="1"/>
    <col min="11" max="11" width="16.5" style="64" customWidth="1"/>
    <col min="12" max="12" width="17" style="64" customWidth="1"/>
    <col min="13" max="13" width="18.5" style="63" customWidth="1"/>
    <col min="14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151</v>
      </c>
      <c r="F2" s="68"/>
      <c r="G2" s="68"/>
      <c r="H2" s="68"/>
      <c r="I2" s="70"/>
      <c r="J2" s="70"/>
      <c r="K2" s="71" t="s">
        <v>57</v>
      </c>
      <c r="L2" s="68" t="s">
        <v>57</v>
      </c>
      <c r="M2" s="68"/>
      <c r="N2" s="68"/>
      <c r="O2" s="68"/>
    </row>
    <row r="3" s="63" customFormat="1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0"/>
      <c r="K3" s="72" t="s">
        <v>154</v>
      </c>
      <c r="L3" s="72"/>
      <c r="M3" s="72"/>
      <c r="N3" s="72"/>
      <c r="O3" s="72"/>
    </row>
    <row r="4" s="63" customFormat="1" ht="19.5" customHeight="1" spans="1:15">
      <c r="A4" s="72"/>
      <c r="B4" s="74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70"/>
      <c r="J4" s="70" t="s">
        <v>336</v>
      </c>
      <c r="K4" s="72" t="s">
        <v>196</v>
      </c>
      <c r="L4" s="72" t="s">
        <v>197</v>
      </c>
      <c r="M4" s="72" t="s">
        <v>337</v>
      </c>
      <c r="N4" s="72" t="s">
        <v>199</v>
      </c>
      <c r="O4" s="72" t="s">
        <v>200</v>
      </c>
    </row>
    <row r="5" s="63" customFormat="1" ht="19.5" customHeight="1" spans="1:15">
      <c r="A5" s="72"/>
      <c r="B5" s="75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70"/>
      <c r="J5" s="75" t="s">
        <v>162</v>
      </c>
      <c r="K5" s="75" t="s">
        <v>163</v>
      </c>
      <c r="L5" s="75" t="s">
        <v>164</v>
      </c>
      <c r="M5" s="75" t="s">
        <v>165</v>
      </c>
      <c r="N5" s="75" t="s">
        <v>166</v>
      </c>
      <c r="O5" s="75" t="s">
        <v>167</v>
      </c>
    </row>
    <row r="6" s="63" customFormat="1" ht="19.5" customHeight="1" spans="1:15">
      <c r="A6" s="76" t="s">
        <v>171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70"/>
      <c r="J6" s="78" t="s">
        <v>179</v>
      </c>
      <c r="K6" s="78" t="s">
        <v>203</v>
      </c>
      <c r="L6" s="78" t="s">
        <v>204</v>
      </c>
      <c r="M6" s="78" t="s">
        <v>338</v>
      </c>
      <c r="N6" s="78" t="s">
        <v>339</v>
      </c>
      <c r="O6" s="78" t="s">
        <v>203</v>
      </c>
    </row>
    <row r="7" s="63" customFormat="1" ht="19.5" customHeight="1" spans="1:15">
      <c r="A7" s="79" t="s">
        <v>174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70"/>
      <c r="J7" s="78" t="s">
        <v>179</v>
      </c>
      <c r="K7" s="78" t="s">
        <v>210</v>
      </c>
      <c r="L7" s="78" t="s">
        <v>207</v>
      </c>
      <c r="M7" s="78" t="s">
        <v>210</v>
      </c>
      <c r="N7" s="78" t="s">
        <v>340</v>
      </c>
      <c r="O7" s="78" t="s">
        <v>210</v>
      </c>
    </row>
    <row r="8" s="63" customFormat="1" ht="19.5" customHeight="1" spans="1:15">
      <c r="A8" s="79" t="s">
        <v>176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70"/>
      <c r="J8" s="78" t="s">
        <v>173</v>
      </c>
      <c r="K8" s="78" t="s">
        <v>204</v>
      </c>
      <c r="L8" s="78" t="s">
        <v>212</v>
      </c>
      <c r="M8" s="78" t="s">
        <v>204</v>
      </c>
      <c r="N8" s="78" t="s">
        <v>210</v>
      </c>
      <c r="O8" s="78" t="s">
        <v>204</v>
      </c>
    </row>
    <row r="9" s="63" customFormat="1" ht="19.5" customHeight="1" spans="1:15">
      <c r="A9" s="79" t="s">
        <v>177</v>
      </c>
      <c r="B9" s="77">
        <f t="shared" si="0"/>
        <v>86</v>
      </c>
      <c r="C9" s="77">
        <f t="shared" si="1"/>
        <v>90</v>
      </c>
      <c r="D9" s="77" t="s">
        <v>178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70"/>
      <c r="J9" s="78" t="s">
        <v>172</v>
      </c>
      <c r="K9" s="78" t="s">
        <v>206</v>
      </c>
      <c r="L9" s="78" t="s">
        <v>204</v>
      </c>
      <c r="M9" s="78" t="s">
        <v>212</v>
      </c>
      <c r="N9" s="78" t="s">
        <v>207</v>
      </c>
      <c r="O9" s="78" t="s">
        <v>210</v>
      </c>
    </row>
    <row r="10" s="63" customFormat="1" ht="19.5" customHeight="1" spans="1:15">
      <c r="A10" s="79" t="s">
        <v>180</v>
      </c>
      <c r="B10" s="77">
        <f>C10-1.2</f>
        <v>35.1</v>
      </c>
      <c r="C10" s="77">
        <f>D10-1.2</f>
        <v>36.3</v>
      </c>
      <c r="D10" s="77" t="s">
        <v>181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70"/>
      <c r="J10" s="78" t="s">
        <v>341</v>
      </c>
      <c r="K10" s="78" t="s">
        <v>215</v>
      </c>
      <c r="L10" s="78" t="s">
        <v>201</v>
      </c>
      <c r="M10" s="78" t="s">
        <v>342</v>
      </c>
      <c r="N10" s="78" t="s">
        <v>204</v>
      </c>
      <c r="O10" s="78" t="s">
        <v>343</v>
      </c>
    </row>
    <row r="11" s="63" customFormat="1" ht="19.5" customHeight="1" spans="1:15">
      <c r="A11" s="79" t="s">
        <v>182</v>
      </c>
      <c r="B11" s="77">
        <v>16.5</v>
      </c>
      <c r="C11" s="77">
        <v>17</v>
      </c>
      <c r="D11" s="77">
        <v>17.5</v>
      </c>
      <c r="E11" s="77">
        <v>18</v>
      </c>
      <c r="F11" s="77">
        <v>18.5</v>
      </c>
      <c r="G11" s="77">
        <v>19</v>
      </c>
      <c r="H11" s="77">
        <v>19.5</v>
      </c>
      <c r="I11" s="70"/>
      <c r="J11" s="78" t="s">
        <v>183</v>
      </c>
      <c r="K11" s="78" t="s">
        <v>344</v>
      </c>
      <c r="L11" s="78" t="s">
        <v>344</v>
      </c>
      <c r="M11" s="78" t="s">
        <v>224</v>
      </c>
      <c r="N11" s="78" t="s">
        <v>221</v>
      </c>
      <c r="O11" s="78" t="s">
        <v>221</v>
      </c>
    </row>
    <row r="12" s="63" customFormat="1" ht="19.5" customHeight="1" spans="1:15">
      <c r="A12" s="79" t="s">
        <v>184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77">
        <v>19.8</v>
      </c>
      <c r="I12" s="70"/>
      <c r="J12" s="80" t="s">
        <v>173</v>
      </c>
      <c r="K12" s="80" t="s">
        <v>345</v>
      </c>
      <c r="L12" s="80" t="s">
        <v>209</v>
      </c>
      <c r="M12" s="80" t="s">
        <v>209</v>
      </c>
      <c r="N12" s="80" t="s">
        <v>209</v>
      </c>
      <c r="O12" s="80" t="s">
        <v>214</v>
      </c>
    </row>
    <row r="13" s="63" customFormat="1" ht="19.5" customHeight="1" spans="1:15">
      <c r="A13" s="81" t="s">
        <v>186</v>
      </c>
      <c r="B13" s="82">
        <f>C13-0.4</f>
        <v>14.2</v>
      </c>
      <c r="C13" s="82">
        <f>D13-0.4</f>
        <v>14.6</v>
      </c>
      <c r="D13" s="82">
        <v>15</v>
      </c>
      <c r="E13" s="82">
        <f>D13+0.4</f>
        <v>15.4</v>
      </c>
      <c r="F13" s="82">
        <f>E13+0.4</f>
        <v>15.8</v>
      </c>
      <c r="G13" s="82">
        <f>F13+0.6</f>
        <v>16.4</v>
      </c>
      <c r="H13" s="82">
        <f>G13+0.6</f>
        <v>17</v>
      </c>
      <c r="I13" s="70"/>
      <c r="J13" s="80" t="s">
        <v>346</v>
      </c>
      <c r="K13" s="80" t="s">
        <v>347</v>
      </c>
      <c r="L13" s="80" t="s">
        <v>202</v>
      </c>
      <c r="M13" s="80" t="s">
        <v>209</v>
      </c>
      <c r="N13" s="80" t="s">
        <v>348</v>
      </c>
      <c r="O13" s="80" t="s">
        <v>209</v>
      </c>
    </row>
    <row r="14" s="63" customFormat="1" ht="19.5" customHeight="1" spans="1:15">
      <c r="A14" s="79" t="s">
        <v>187</v>
      </c>
      <c r="B14" s="83">
        <f>C14-1</f>
        <v>37</v>
      </c>
      <c r="C14" s="83">
        <f>D14-1</f>
        <v>38</v>
      </c>
      <c r="D14" s="83">
        <v>39</v>
      </c>
      <c r="E14" s="83">
        <f>D14+1</f>
        <v>40</v>
      </c>
      <c r="F14" s="83">
        <f>E14+1</f>
        <v>41</v>
      </c>
      <c r="G14" s="83">
        <f>F14+1.5</f>
        <v>42.5</v>
      </c>
      <c r="H14" s="83">
        <f>G14+1.5</f>
        <v>44</v>
      </c>
      <c r="I14" s="70"/>
      <c r="J14" s="78" t="s">
        <v>179</v>
      </c>
      <c r="K14" s="78" t="s">
        <v>209</v>
      </c>
      <c r="L14" s="78" t="s">
        <v>210</v>
      </c>
      <c r="M14" s="78" t="s">
        <v>209</v>
      </c>
      <c r="N14" s="78" t="s">
        <v>209</v>
      </c>
      <c r="O14" s="78" t="s">
        <v>209</v>
      </c>
    </row>
    <row r="15" s="63" customFormat="1" ht="14.25" spans="1:15">
      <c r="A15" s="84" t="s">
        <v>191</v>
      </c>
      <c r="D15" s="85"/>
      <c r="E15" s="85"/>
      <c r="F15" s="85"/>
      <c r="G15" s="85"/>
      <c r="H15" s="85"/>
      <c r="I15" s="85"/>
      <c r="J15" s="85"/>
      <c r="K15" s="86"/>
      <c r="L15" s="86"/>
      <c r="M15" s="85"/>
      <c r="N15" s="85"/>
      <c r="O15" s="85"/>
    </row>
    <row r="16" s="63" customFormat="1" ht="14.25" spans="1:15">
      <c r="A16" s="63" t="s">
        <v>192</v>
      </c>
      <c r="B16" s="63"/>
      <c r="C16" s="63"/>
      <c r="D16" s="85"/>
      <c r="E16" s="85"/>
      <c r="F16" s="85"/>
      <c r="G16" s="85"/>
      <c r="H16" s="85"/>
      <c r="I16" s="85"/>
      <c r="J16" s="85"/>
      <c r="K16" s="86"/>
      <c r="L16" s="86"/>
      <c r="M16" s="85"/>
      <c r="N16" s="85"/>
      <c r="O16" s="85"/>
    </row>
    <row r="17" s="63" customFormat="1" ht="14.25" spans="1:1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7" t="s">
        <v>349</v>
      </c>
      <c r="L17" s="87"/>
      <c r="M17" s="84" t="s">
        <v>194</v>
      </c>
      <c r="N17" s="84"/>
      <c r="O17" s="84" t="s">
        <v>195</v>
      </c>
    </row>
  </sheetData>
  <mergeCells count="8">
    <mergeCell ref="A1:O1"/>
    <mergeCell ref="B2:C2"/>
    <mergeCell ref="E2:H2"/>
    <mergeCell ref="L2:O2"/>
    <mergeCell ref="B3:H3"/>
    <mergeCell ref="K3:O3"/>
    <mergeCell ref="A3:A5"/>
    <mergeCell ref="I2:I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7" t="s">
        <v>364</v>
      </c>
      <c r="O2" s="5" t="s">
        <v>365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58"/>
      <c r="O3" s="22"/>
    </row>
    <row r="4" s="55" customFormat="1" spans="1:16">
      <c r="A4" s="7">
        <v>1</v>
      </c>
      <c r="B4" s="8" t="s">
        <v>367</v>
      </c>
      <c r="C4" s="7" t="s">
        <v>368</v>
      </c>
      <c r="D4" s="7" t="s">
        <v>369</v>
      </c>
      <c r="E4" s="7" t="s">
        <v>370</v>
      </c>
      <c r="F4" s="7" t="s">
        <v>371</v>
      </c>
      <c r="G4" s="7" t="s">
        <v>372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373</v>
      </c>
      <c r="P4" s="60"/>
    </row>
    <row r="5" s="55" customFormat="1" spans="1:16">
      <c r="A5" s="7">
        <v>2</v>
      </c>
      <c r="B5" s="8" t="s">
        <v>374</v>
      </c>
      <c r="C5" s="7" t="s">
        <v>368</v>
      </c>
      <c r="D5" s="7" t="s">
        <v>375</v>
      </c>
      <c r="E5" s="7" t="s">
        <v>370</v>
      </c>
      <c r="F5" s="7" t="s">
        <v>371</v>
      </c>
      <c r="G5" s="7" t="s">
        <v>372</v>
      </c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59"/>
      <c r="O5" s="7" t="s">
        <v>373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376</v>
      </c>
      <c r="B12" s="13"/>
      <c r="C12" s="13"/>
      <c r="D12" s="14"/>
      <c r="E12" s="15"/>
      <c r="F12" s="30"/>
      <c r="G12" s="30"/>
      <c r="H12" s="30"/>
      <c r="I12" s="16"/>
      <c r="J12" s="12" t="s">
        <v>377</v>
      </c>
      <c r="K12" s="13"/>
      <c r="L12" s="13"/>
      <c r="M12" s="14"/>
      <c r="N12" s="62"/>
      <c r="O12" s="17"/>
    </row>
    <row r="13" ht="33" customHeight="1" spans="1:16">
      <c r="A13" s="18" t="s">
        <v>378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380</v>
      </c>
      <c r="H2" s="4"/>
      <c r="I2" s="4" t="s">
        <v>381</v>
      </c>
      <c r="J2" s="4"/>
      <c r="K2" s="20" t="s">
        <v>382</v>
      </c>
      <c r="L2" s="50" t="s">
        <v>383</v>
      </c>
      <c r="M2" s="21" t="s">
        <v>384</v>
      </c>
    </row>
    <row r="3" s="1" customFormat="1" ht="16.5" spans="1:13">
      <c r="A3" s="4"/>
      <c r="B3" s="22"/>
      <c r="C3" s="22"/>
      <c r="D3" s="22"/>
      <c r="E3" s="22"/>
      <c r="F3" s="22"/>
      <c r="G3" s="4" t="s">
        <v>385</v>
      </c>
      <c r="H3" s="4" t="s">
        <v>386</v>
      </c>
      <c r="I3" s="4" t="s">
        <v>385</v>
      </c>
      <c r="J3" s="4" t="s">
        <v>386</v>
      </c>
      <c r="K3" s="23"/>
      <c r="L3" s="51"/>
      <c r="M3" s="24"/>
    </row>
    <row r="4" spans="1:13">
      <c r="A4" s="6">
        <v>1</v>
      </c>
      <c r="B4" s="7"/>
      <c r="C4" s="8" t="s">
        <v>367</v>
      </c>
      <c r="D4" s="7" t="s">
        <v>368</v>
      </c>
      <c r="E4" s="7" t="s">
        <v>369</v>
      </c>
      <c r="F4" s="7" t="s">
        <v>370</v>
      </c>
      <c r="G4" s="52">
        <v>0</v>
      </c>
      <c r="H4" s="52">
        <v>1</v>
      </c>
      <c r="I4" s="52">
        <v>1.5</v>
      </c>
      <c r="J4" s="52">
        <v>1.5</v>
      </c>
      <c r="K4" s="9" t="s">
        <v>387</v>
      </c>
      <c r="L4" s="9" t="s">
        <v>373</v>
      </c>
      <c r="M4" s="9" t="s">
        <v>373</v>
      </c>
    </row>
    <row r="5" spans="1:13">
      <c r="A5" s="6">
        <v>2</v>
      </c>
      <c r="B5" s="7"/>
      <c r="C5" s="8" t="s">
        <v>374</v>
      </c>
      <c r="D5" s="7" t="s">
        <v>368</v>
      </c>
      <c r="E5" s="7" t="s">
        <v>375</v>
      </c>
      <c r="F5" s="7" t="s">
        <v>370</v>
      </c>
      <c r="G5" s="52">
        <v>1</v>
      </c>
      <c r="H5" s="52">
        <v>2</v>
      </c>
      <c r="I5" s="52">
        <v>3</v>
      </c>
      <c r="J5" s="52">
        <v>2</v>
      </c>
      <c r="K5" s="9" t="s">
        <v>388</v>
      </c>
      <c r="L5" s="9" t="s">
        <v>373</v>
      </c>
      <c r="M5" s="9" t="s">
        <v>373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389</v>
      </c>
      <c r="B12" s="13"/>
      <c r="C12" s="13"/>
      <c r="D12" s="13"/>
      <c r="E12" s="14"/>
      <c r="F12" s="15"/>
      <c r="G12" s="16"/>
      <c r="H12" s="12" t="s">
        <v>377</v>
      </c>
      <c r="I12" s="13"/>
      <c r="J12" s="13"/>
      <c r="K12" s="14"/>
      <c r="L12" s="54"/>
      <c r="M12" s="17"/>
    </row>
    <row r="13" ht="32" customHeight="1" spans="1:13">
      <c r="A13" s="18" t="s">
        <v>390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392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1" t="s">
        <v>393</v>
      </c>
      <c r="H2" s="32"/>
      <c r="I2" s="33"/>
      <c r="J2" s="31" t="s">
        <v>394</v>
      </c>
      <c r="K2" s="32"/>
      <c r="L2" s="33"/>
      <c r="M2" s="31" t="s">
        <v>395</v>
      </c>
      <c r="N2" s="32"/>
      <c r="O2" s="33"/>
      <c r="P2" s="31" t="s">
        <v>396</v>
      </c>
      <c r="Q2" s="32"/>
      <c r="R2" s="33"/>
      <c r="S2" s="32" t="s">
        <v>397</v>
      </c>
      <c r="T2" s="32"/>
      <c r="U2" s="33"/>
      <c r="V2" s="26" t="s">
        <v>398</v>
      </c>
      <c r="W2" s="26" t="s">
        <v>365</v>
      </c>
    </row>
    <row r="3" s="1" customFormat="1" ht="16.5" spans="1:23">
      <c r="A3" s="22"/>
      <c r="B3" s="34"/>
      <c r="C3" s="34"/>
      <c r="D3" s="34"/>
      <c r="E3" s="34"/>
      <c r="F3" s="34"/>
      <c r="G3" s="4" t="s">
        <v>399</v>
      </c>
      <c r="H3" s="4" t="s">
        <v>68</v>
      </c>
      <c r="I3" s="4" t="s">
        <v>356</v>
      </c>
      <c r="J3" s="4" t="s">
        <v>399</v>
      </c>
      <c r="K3" s="4" t="s">
        <v>68</v>
      </c>
      <c r="L3" s="4" t="s">
        <v>356</v>
      </c>
      <c r="M3" s="4" t="s">
        <v>399</v>
      </c>
      <c r="N3" s="4" t="s">
        <v>68</v>
      </c>
      <c r="O3" s="4" t="s">
        <v>356</v>
      </c>
      <c r="P3" s="4" t="s">
        <v>399</v>
      </c>
      <c r="Q3" s="4" t="s">
        <v>68</v>
      </c>
      <c r="R3" s="4" t="s">
        <v>356</v>
      </c>
      <c r="S3" s="4" t="s">
        <v>399</v>
      </c>
      <c r="T3" s="4" t="s">
        <v>68</v>
      </c>
      <c r="U3" s="4" t="s">
        <v>356</v>
      </c>
      <c r="V3" s="35"/>
      <c r="W3" s="35"/>
    </row>
    <row r="4" spans="1:23">
      <c r="A4" s="36" t="s">
        <v>400</v>
      </c>
      <c r="B4" s="37" t="s">
        <v>401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402</v>
      </c>
      <c r="H5" s="32"/>
      <c r="I5" s="33"/>
      <c r="J5" s="31" t="s">
        <v>403</v>
      </c>
      <c r="K5" s="32"/>
      <c r="L5" s="33"/>
      <c r="M5" s="31" t="s">
        <v>404</v>
      </c>
      <c r="N5" s="32"/>
      <c r="O5" s="33"/>
      <c r="P5" s="31" t="s">
        <v>405</v>
      </c>
      <c r="Q5" s="32"/>
      <c r="R5" s="33"/>
      <c r="S5" s="32" t="s">
        <v>406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399</v>
      </c>
      <c r="H6" s="4" t="s">
        <v>68</v>
      </c>
      <c r="I6" s="4" t="s">
        <v>356</v>
      </c>
      <c r="J6" s="4" t="s">
        <v>399</v>
      </c>
      <c r="K6" s="4" t="s">
        <v>68</v>
      </c>
      <c r="L6" s="4" t="s">
        <v>356</v>
      </c>
      <c r="M6" s="4" t="s">
        <v>399</v>
      </c>
      <c r="N6" s="4" t="s">
        <v>68</v>
      </c>
      <c r="O6" s="4" t="s">
        <v>356</v>
      </c>
      <c r="P6" s="4" t="s">
        <v>399</v>
      </c>
      <c r="Q6" s="4" t="s">
        <v>68</v>
      </c>
      <c r="R6" s="4" t="s">
        <v>356</v>
      </c>
      <c r="S6" s="4" t="s">
        <v>399</v>
      </c>
      <c r="T6" s="4" t="s">
        <v>68</v>
      </c>
      <c r="U6" s="4" t="s">
        <v>356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407</v>
      </c>
      <c r="B11" s="13"/>
      <c r="C11" s="13"/>
      <c r="D11" s="13"/>
      <c r="E11" s="14"/>
      <c r="F11" s="15"/>
      <c r="G11" s="16"/>
      <c r="H11" s="30"/>
      <c r="I11" s="30"/>
      <c r="J11" s="12" t="s">
        <v>408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409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411</v>
      </c>
      <c r="B2" s="26" t="s">
        <v>352</v>
      </c>
      <c r="C2" s="26" t="s">
        <v>353</v>
      </c>
      <c r="D2" s="26" t="s">
        <v>354</v>
      </c>
      <c r="E2" s="26" t="s">
        <v>355</v>
      </c>
      <c r="F2" s="26" t="s">
        <v>356</v>
      </c>
      <c r="G2" s="25" t="s">
        <v>412</v>
      </c>
      <c r="H2" s="25" t="s">
        <v>413</v>
      </c>
      <c r="I2" s="25" t="s">
        <v>414</v>
      </c>
      <c r="J2" s="25" t="s">
        <v>413</v>
      </c>
      <c r="K2" s="25" t="s">
        <v>415</v>
      </c>
      <c r="L2" s="25" t="s">
        <v>413</v>
      </c>
      <c r="M2" s="26" t="s">
        <v>398</v>
      </c>
      <c r="N2" s="26" t="s">
        <v>365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411</v>
      </c>
      <c r="B4" s="28" t="s">
        <v>416</v>
      </c>
      <c r="C4" s="28" t="s">
        <v>399</v>
      </c>
      <c r="D4" s="28" t="s">
        <v>354</v>
      </c>
      <c r="E4" s="26" t="s">
        <v>355</v>
      </c>
      <c r="F4" s="26" t="s">
        <v>356</v>
      </c>
      <c r="G4" s="25" t="s">
        <v>412</v>
      </c>
      <c r="H4" s="25" t="s">
        <v>413</v>
      </c>
      <c r="I4" s="25" t="s">
        <v>414</v>
      </c>
      <c r="J4" s="25" t="s">
        <v>413</v>
      </c>
      <c r="K4" s="25" t="s">
        <v>415</v>
      </c>
      <c r="L4" s="25" t="s">
        <v>413</v>
      </c>
      <c r="M4" s="26" t="s">
        <v>398</v>
      </c>
      <c r="N4" s="26" t="s">
        <v>365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417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407</v>
      </c>
      <c r="B11" s="13"/>
      <c r="C11" s="13"/>
      <c r="D11" s="14"/>
      <c r="E11" s="15"/>
      <c r="F11" s="30"/>
      <c r="G11" s="16"/>
      <c r="H11" s="30"/>
      <c r="I11" s="12" t="s">
        <v>418</v>
      </c>
      <c r="J11" s="13"/>
      <c r="K11" s="13"/>
      <c r="L11" s="13"/>
      <c r="M11" s="13"/>
      <c r="N11" s="17"/>
    </row>
    <row r="12" ht="48" customHeight="1" spans="1:14">
      <c r="A12" s="18" t="s">
        <v>419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351</v>
      </c>
      <c r="B2" s="5" t="s">
        <v>356</v>
      </c>
      <c r="C2" s="5" t="s">
        <v>399</v>
      </c>
      <c r="D2" s="5" t="s">
        <v>354</v>
      </c>
      <c r="E2" s="5" t="s">
        <v>355</v>
      </c>
      <c r="F2" s="4" t="s">
        <v>421</v>
      </c>
      <c r="G2" s="4" t="s">
        <v>381</v>
      </c>
      <c r="H2" s="20" t="s">
        <v>382</v>
      </c>
      <c r="I2" s="21" t="s">
        <v>384</v>
      </c>
    </row>
    <row r="3" s="1" customFormat="1" ht="16.5" spans="1:9">
      <c r="A3" s="4"/>
      <c r="B3" s="22"/>
      <c r="C3" s="22"/>
      <c r="D3" s="22"/>
      <c r="E3" s="22"/>
      <c r="F3" s="4" t="s">
        <v>422</v>
      </c>
      <c r="G3" s="4" t="s">
        <v>385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423</v>
      </c>
      <c r="B12" s="13"/>
      <c r="C12" s="13"/>
      <c r="D12" s="14"/>
      <c r="E12" s="15"/>
      <c r="F12" s="12" t="s">
        <v>424</v>
      </c>
      <c r="G12" s="13"/>
      <c r="H12" s="14"/>
      <c r="I12" s="17"/>
    </row>
    <row r="13" ht="32" customHeight="1" spans="1:9">
      <c r="A13" s="18" t="s">
        <v>425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392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427</v>
      </c>
      <c r="H2" s="4" t="s">
        <v>428</v>
      </c>
      <c r="I2" s="4" t="s">
        <v>429</v>
      </c>
      <c r="J2" s="4" t="s">
        <v>430</v>
      </c>
      <c r="K2" s="5" t="s">
        <v>398</v>
      </c>
      <c r="L2" s="5" t="s">
        <v>365</v>
      </c>
    </row>
    <row r="3" spans="1:12">
      <c r="A3" s="6" t="s">
        <v>400</v>
      </c>
      <c r="B3" s="7" t="s">
        <v>371</v>
      </c>
      <c r="C3" s="8" t="s">
        <v>367</v>
      </c>
      <c r="D3" s="7" t="s">
        <v>368</v>
      </c>
      <c r="E3" s="7" t="s">
        <v>369</v>
      </c>
      <c r="F3" s="7" t="s">
        <v>370</v>
      </c>
      <c r="G3" s="9" t="s">
        <v>431</v>
      </c>
      <c r="H3" s="9" t="s">
        <v>432</v>
      </c>
      <c r="I3" s="10"/>
      <c r="J3" s="10"/>
      <c r="K3" s="9" t="s">
        <v>372</v>
      </c>
      <c r="L3" s="9" t="s">
        <v>373</v>
      </c>
    </row>
    <row r="4" spans="1:12">
      <c r="A4" s="6" t="s">
        <v>433</v>
      </c>
      <c r="B4" s="7" t="s">
        <v>371</v>
      </c>
      <c r="C4" s="8" t="s">
        <v>374</v>
      </c>
      <c r="D4" s="7" t="s">
        <v>368</v>
      </c>
      <c r="E4" s="7" t="s">
        <v>375</v>
      </c>
      <c r="F4" s="7" t="s">
        <v>370</v>
      </c>
      <c r="G4" s="9" t="s">
        <v>431</v>
      </c>
      <c r="H4" s="9" t="s">
        <v>432</v>
      </c>
      <c r="I4" s="10"/>
      <c r="J4" s="10"/>
      <c r="K4" s="9" t="s">
        <v>372</v>
      </c>
      <c r="L4" s="9" t="s">
        <v>373</v>
      </c>
    </row>
    <row r="5" spans="1:12">
      <c r="A5" s="6" t="s">
        <v>434</v>
      </c>
      <c r="B5" s="7" t="s">
        <v>371</v>
      </c>
      <c r="C5" s="8" t="s">
        <v>367</v>
      </c>
      <c r="D5" s="7" t="s">
        <v>368</v>
      </c>
      <c r="E5" s="7" t="s">
        <v>369</v>
      </c>
      <c r="F5" s="7" t="s">
        <v>370</v>
      </c>
      <c r="G5" s="9" t="s">
        <v>435</v>
      </c>
      <c r="H5" s="9" t="s">
        <v>436</v>
      </c>
      <c r="I5" s="10"/>
      <c r="J5" s="10"/>
      <c r="K5" s="9" t="s">
        <v>372</v>
      </c>
      <c r="L5" s="9" t="s">
        <v>373</v>
      </c>
    </row>
    <row r="6" spans="1:12">
      <c r="A6" s="6" t="s">
        <v>437</v>
      </c>
      <c r="B6" s="7" t="s">
        <v>371</v>
      </c>
      <c r="C6" s="8" t="s">
        <v>374</v>
      </c>
      <c r="D6" s="7" t="s">
        <v>368</v>
      </c>
      <c r="E6" s="7" t="s">
        <v>375</v>
      </c>
      <c r="F6" s="7" t="s">
        <v>370</v>
      </c>
      <c r="G6" s="9" t="s">
        <v>435</v>
      </c>
      <c r="H6" s="9" t="s">
        <v>436</v>
      </c>
      <c r="I6" s="10"/>
      <c r="J6" s="10"/>
      <c r="K6" s="9" t="s">
        <v>372</v>
      </c>
      <c r="L6" s="9" t="s">
        <v>373</v>
      </c>
    </row>
    <row r="7" spans="1:12">
      <c r="A7" s="6"/>
      <c r="B7" s="7"/>
      <c r="C7" s="8"/>
      <c r="D7" s="7"/>
      <c r="E7" s="7"/>
      <c r="F7" s="7"/>
      <c r="G7" s="9"/>
      <c r="H7" s="9"/>
      <c r="I7" s="11"/>
      <c r="J7" s="11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1"/>
      <c r="J8" s="11"/>
      <c r="K8" s="9"/>
      <c r="L8" s="9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438</v>
      </c>
      <c r="B11" s="13"/>
      <c r="C11" s="13"/>
      <c r="D11" s="13"/>
      <c r="E11" s="14"/>
      <c r="F11" s="15"/>
      <c r="G11" s="16"/>
      <c r="H11" s="12" t="s">
        <v>439</v>
      </c>
      <c r="I11" s="13"/>
      <c r="J11" s="13"/>
      <c r="K11" s="13"/>
      <c r="L11" s="17"/>
    </row>
    <row r="12" ht="67" customHeight="1" spans="1:12">
      <c r="A12" s="18" t="s">
        <v>440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75"/>
    </row>
    <row r="3" ht="28" customHeight="1" spans="2:9">
      <c r="B3" s="376"/>
      <c r="C3" s="377"/>
      <c r="D3" s="378" t="s">
        <v>36</v>
      </c>
      <c r="E3" s="379"/>
      <c r="F3" s="380" t="s">
        <v>37</v>
      </c>
      <c r="G3" s="381"/>
      <c r="H3" s="378" t="s">
        <v>38</v>
      </c>
      <c r="I3" s="382"/>
    </row>
    <row r="4" ht="28" customHeight="1" spans="2:9">
      <c r="B4" s="376" t="s">
        <v>39</v>
      </c>
      <c r="C4" s="377" t="s">
        <v>40</v>
      </c>
      <c r="D4" s="377" t="s">
        <v>41</v>
      </c>
      <c r="E4" s="377" t="s">
        <v>42</v>
      </c>
      <c r="F4" s="383" t="s">
        <v>41</v>
      </c>
      <c r="G4" s="383" t="s">
        <v>42</v>
      </c>
      <c r="H4" s="377" t="s">
        <v>41</v>
      </c>
      <c r="I4" s="384" t="s">
        <v>42</v>
      </c>
    </row>
    <row r="5" ht="28" customHeight="1" spans="2:9">
      <c r="B5" s="385" t="s">
        <v>43</v>
      </c>
      <c r="C5" s="11">
        <v>13</v>
      </c>
      <c r="D5" s="11">
        <v>0</v>
      </c>
      <c r="E5" s="11">
        <v>1</v>
      </c>
      <c r="F5" s="386">
        <v>0</v>
      </c>
      <c r="G5" s="386">
        <v>1</v>
      </c>
      <c r="H5" s="11">
        <v>1</v>
      </c>
      <c r="I5" s="387">
        <v>2</v>
      </c>
    </row>
    <row r="6" ht="28" customHeight="1" spans="2:9">
      <c r="B6" s="385" t="s">
        <v>44</v>
      </c>
      <c r="C6" s="11">
        <v>20</v>
      </c>
      <c r="D6" s="11">
        <v>0</v>
      </c>
      <c r="E6" s="11">
        <v>1</v>
      </c>
      <c r="F6" s="386">
        <v>1</v>
      </c>
      <c r="G6" s="386">
        <v>2</v>
      </c>
      <c r="H6" s="11">
        <v>2</v>
      </c>
      <c r="I6" s="387">
        <v>3</v>
      </c>
    </row>
    <row r="7" ht="28" customHeight="1" spans="2:9">
      <c r="B7" s="385" t="s">
        <v>45</v>
      </c>
      <c r="C7" s="11">
        <v>32</v>
      </c>
      <c r="D7" s="11">
        <v>0</v>
      </c>
      <c r="E7" s="11">
        <v>1</v>
      </c>
      <c r="F7" s="386">
        <v>2</v>
      </c>
      <c r="G7" s="386">
        <v>3</v>
      </c>
      <c r="H7" s="11">
        <v>3</v>
      </c>
      <c r="I7" s="387">
        <v>4</v>
      </c>
    </row>
    <row r="8" ht="28" customHeight="1" spans="2:9">
      <c r="B8" s="385" t="s">
        <v>46</v>
      </c>
      <c r="C8" s="11">
        <v>50</v>
      </c>
      <c r="D8" s="11">
        <v>1</v>
      </c>
      <c r="E8" s="11">
        <v>2</v>
      </c>
      <c r="F8" s="386">
        <v>3</v>
      </c>
      <c r="G8" s="386">
        <v>4</v>
      </c>
      <c r="H8" s="11">
        <v>5</v>
      </c>
      <c r="I8" s="387">
        <v>6</v>
      </c>
    </row>
    <row r="9" ht="28" customHeight="1" spans="2:9">
      <c r="B9" s="385" t="s">
        <v>47</v>
      </c>
      <c r="C9" s="11">
        <v>80</v>
      </c>
      <c r="D9" s="11">
        <v>2</v>
      </c>
      <c r="E9" s="11">
        <v>3</v>
      </c>
      <c r="F9" s="386">
        <v>5</v>
      </c>
      <c r="G9" s="386">
        <v>6</v>
      </c>
      <c r="H9" s="11">
        <v>7</v>
      </c>
      <c r="I9" s="387">
        <v>8</v>
      </c>
    </row>
    <row r="10" ht="28" customHeight="1" spans="2:9">
      <c r="B10" s="385" t="s">
        <v>48</v>
      </c>
      <c r="C10" s="11">
        <v>125</v>
      </c>
      <c r="D10" s="11">
        <v>3</v>
      </c>
      <c r="E10" s="11">
        <v>4</v>
      </c>
      <c r="F10" s="386">
        <v>7</v>
      </c>
      <c r="G10" s="386">
        <v>8</v>
      </c>
      <c r="H10" s="11">
        <v>10</v>
      </c>
      <c r="I10" s="387">
        <v>11</v>
      </c>
    </row>
    <row r="11" ht="28" customHeight="1" spans="2:9">
      <c r="B11" s="385" t="s">
        <v>49</v>
      </c>
      <c r="C11" s="11">
        <v>200</v>
      </c>
      <c r="D11" s="11">
        <v>5</v>
      </c>
      <c r="E11" s="11">
        <v>6</v>
      </c>
      <c r="F11" s="386">
        <v>10</v>
      </c>
      <c r="G11" s="386">
        <v>11</v>
      </c>
      <c r="H11" s="11">
        <v>14</v>
      </c>
      <c r="I11" s="387">
        <v>15</v>
      </c>
    </row>
    <row r="12" ht="28" customHeight="1" spans="2:9">
      <c r="B12" s="388" t="s">
        <v>50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1">
        <v>22</v>
      </c>
    </row>
    <row r="14" spans="2:9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D2" sqref="D2:K2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184" t="s">
        <v>53</v>
      </c>
      <c r="B2" s="91" t="s">
        <v>54</v>
      </c>
      <c r="C2" s="91"/>
      <c r="D2" s="185" t="s">
        <v>55</v>
      </c>
      <c r="E2" s="185"/>
      <c r="F2" s="91" t="s">
        <v>56</v>
      </c>
      <c r="G2" s="91"/>
      <c r="H2" s="186" t="s">
        <v>57</v>
      </c>
      <c r="I2" s="187" t="s">
        <v>56</v>
      </c>
      <c r="J2" s="187"/>
      <c r="K2" s="188"/>
    </row>
    <row r="3" ht="14.25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ht="14.25" spans="1:11">
      <c r="A4" s="195" t="s">
        <v>61</v>
      </c>
      <c r="B4" s="196" t="s">
        <v>62</v>
      </c>
      <c r="C4" s="197"/>
      <c r="D4" s="195" t="s">
        <v>63</v>
      </c>
      <c r="E4" s="198"/>
      <c r="F4" s="199" t="s">
        <v>64</v>
      </c>
      <c r="G4" s="200"/>
      <c r="H4" s="195" t="s">
        <v>65</v>
      </c>
      <c r="I4" s="198"/>
      <c r="J4" s="201" t="s">
        <v>66</v>
      </c>
      <c r="K4" s="202" t="s">
        <v>67</v>
      </c>
    </row>
    <row r="5" ht="14.25" spans="1:11">
      <c r="A5" s="203" t="s">
        <v>68</v>
      </c>
      <c r="B5" s="196" t="s">
        <v>69</v>
      </c>
      <c r="C5" s="197"/>
      <c r="D5" s="195" t="s">
        <v>70</v>
      </c>
      <c r="E5" s="198"/>
      <c r="F5" s="199">
        <v>45993</v>
      </c>
      <c r="G5" s="200"/>
      <c r="H5" s="195" t="s">
        <v>71</v>
      </c>
      <c r="I5" s="198"/>
      <c r="J5" s="201" t="s">
        <v>66</v>
      </c>
      <c r="K5" s="202" t="s">
        <v>67</v>
      </c>
    </row>
    <row r="6" ht="14.25" spans="1:11">
      <c r="A6" s="195" t="s">
        <v>72</v>
      </c>
      <c r="B6" s="178">
        <v>2</v>
      </c>
      <c r="C6" s="179">
        <v>6</v>
      </c>
      <c r="D6" s="203" t="s">
        <v>73</v>
      </c>
      <c r="E6" s="229"/>
      <c r="F6" s="199">
        <v>46001</v>
      </c>
      <c r="G6" s="200"/>
      <c r="H6" s="195" t="s">
        <v>74</v>
      </c>
      <c r="I6" s="198"/>
      <c r="J6" s="201" t="s">
        <v>66</v>
      </c>
      <c r="K6" s="202" t="s">
        <v>67</v>
      </c>
    </row>
    <row r="7" ht="14.25" spans="1:11">
      <c r="A7" s="195" t="s">
        <v>75</v>
      </c>
      <c r="B7" s="209" t="s">
        <v>76</v>
      </c>
      <c r="C7" s="210"/>
      <c r="D7" s="203" t="s">
        <v>77</v>
      </c>
      <c r="E7" s="228"/>
      <c r="F7" s="199">
        <v>46011</v>
      </c>
      <c r="G7" s="200"/>
      <c r="H7" s="195" t="s">
        <v>78</v>
      </c>
      <c r="I7" s="198"/>
      <c r="J7" s="201" t="s">
        <v>66</v>
      </c>
      <c r="K7" s="202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46013</v>
      </c>
      <c r="G8" s="218"/>
      <c r="H8" s="215" t="s">
        <v>82</v>
      </c>
      <c r="I8" s="216"/>
      <c r="J8" s="240" t="s">
        <v>66</v>
      </c>
      <c r="K8" s="241" t="s">
        <v>67</v>
      </c>
    </row>
    <row r="9" ht="15" spans="1:11">
      <c r="A9" s="301" t="s">
        <v>83</v>
      </c>
      <c r="B9" s="302"/>
      <c r="C9" s="302"/>
      <c r="D9" s="302"/>
      <c r="E9" s="302"/>
      <c r="F9" s="302"/>
      <c r="G9" s="302"/>
      <c r="H9" s="302"/>
      <c r="I9" s="302"/>
      <c r="J9" s="302"/>
      <c r="K9" s="303"/>
    </row>
    <row r="10" ht="15" spans="1:11">
      <c r="A10" s="304" t="s">
        <v>84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6"/>
    </row>
    <row r="11" ht="14.25" spans="1:11">
      <c r="A11" s="307" t="s">
        <v>85</v>
      </c>
      <c r="B11" s="308" t="s">
        <v>86</v>
      </c>
      <c r="C11" s="309" t="s">
        <v>87</v>
      </c>
      <c r="D11" s="310"/>
      <c r="E11" s="311" t="s">
        <v>88</v>
      </c>
      <c r="F11" s="308" t="s">
        <v>86</v>
      </c>
      <c r="G11" s="309" t="s">
        <v>87</v>
      </c>
      <c r="H11" s="309" t="s">
        <v>89</v>
      </c>
      <c r="I11" s="311" t="s">
        <v>90</v>
      </c>
      <c r="J11" s="308" t="s">
        <v>86</v>
      </c>
      <c r="K11" s="312" t="s">
        <v>87</v>
      </c>
    </row>
    <row r="12" ht="14.25" spans="1:11">
      <c r="A12" s="203" t="s">
        <v>91</v>
      </c>
      <c r="B12" s="227" t="s">
        <v>86</v>
      </c>
      <c r="C12" s="201" t="s">
        <v>87</v>
      </c>
      <c r="D12" s="228"/>
      <c r="E12" s="229" t="s">
        <v>92</v>
      </c>
      <c r="F12" s="227" t="s">
        <v>86</v>
      </c>
      <c r="G12" s="201" t="s">
        <v>87</v>
      </c>
      <c r="H12" s="201" t="s">
        <v>89</v>
      </c>
      <c r="I12" s="229" t="s">
        <v>93</v>
      </c>
      <c r="J12" s="227" t="s">
        <v>86</v>
      </c>
      <c r="K12" s="202" t="s">
        <v>87</v>
      </c>
    </row>
    <row r="13" ht="14.25" spans="1:11">
      <c r="A13" s="203" t="s">
        <v>94</v>
      </c>
      <c r="B13" s="227" t="s">
        <v>86</v>
      </c>
      <c r="C13" s="201" t="s">
        <v>87</v>
      </c>
      <c r="D13" s="228"/>
      <c r="E13" s="229" t="s">
        <v>95</v>
      </c>
      <c r="F13" s="201" t="s">
        <v>96</v>
      </c>
      <c r="G13" s="201" t="s">
        <v>97</v>
      </c>
      <c r="H13" s="201" t="s">
        <v>89</v>
      </c>
      <c r="I13" s="229" t="s">
        <v>98</v>
      </c>
      <c r="J13" s="227" t="s">
        <v>86</v>
      </c>
      <c r="K13" s="202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5" spans="1:11">
      <c r="A15" s="304" t="s">
        <v>100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6"/>
    </row>
    <row r="16" ht="14.25" spans="1:11">
      <c r="A16" s="313" t="s">
        <v>101</v>
      </c>
      <c r="B16" s="309" t="s">
        <v>96</v>
      </c>
      <c r="C16" s="309" t="s">
        <v>97</v>
      </c>
      <c r="D16" s="314"/>
      <c r="E16" s="315" t="s">
        <v>102</v>
      </c>
      <c r="F16" s="309" t="s">
        <v>96</v>
      </c>
      <c r="G16" s="309" t="s">
        <v>97</v>
      </c>
      <c r="H16" s="316"/>
      <c r="I16" s="315" t="s">
        <v>103</v>
      </c>
      <c r="J16" s="309" t="s">
        <v>96</v>
      </c>
      <c r="K16" s="312" t="s">
        <v>97</v>
      </c>
    </row>
    <row r="17" customHeight="1" spans="1:22">
      <c r="A17" s="206" t="s">
        <v>104</v>
      </c>
      <c r="B17" s="201" t="s">
        <v>96</v>
      </c>
      <c r="C17" s="201" t="s">
        <v>97</v>
      </c>
      <c r="D17" s="317"/>
      <c r="E17" s="207" t="s">
        <v>105</v>
      </c>
      <c r="F17" s="201" t="s">
        <v>96</v>
      </c>
      <c r="G17" s="201" t="s">
        <v>97</v>
      </c>
      <c r="H17" s="318"/>
      <c r="I17" s="207" t="s">
        <v>106</v>
      </c>
      <c r="J17" s="201" t="s">
        <v>96</v>
      </c>
      <c r="K17" s="202" t="s">
        <v>97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22">
      <c r="A18" s="320" t="s">
        <v>107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22"/>
    </row>
    <row r="19" s="299" customFormat="1" ht="18" customHeight="1" spans="1:22">
      <c r="A19" s="304" t="s">
        <v>108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6"/>
    </row>
    <row r="20" customHeight="1" spans="1:22">
      <c r="A20" s="323" t="s">
        <v>109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ht="21.75" customHeight="1" spans="1:22">
      <c r="A21" s="326" t="s">
        <v>110</v>
      </c>
      <c r="B21" s="327" t="s">
        <v>111</v>
      </c>
      <c r="C21" s="327" t="s">
        <v>112</v>
      </c>
      <c r="D21" s="327" t="s">
        <v>113</v>
      </c>
      <c r="E21" s="327" t="s">
        <v>114</v>
      </c>
      <c r="F21" s="327" t="s">
        <v>115</v>
      </c>
      <c r="G21" s="327" t="s">
        <v>116</v>
      </c>
      <c r="H21" s="207"/>
      <c r="I21" s="207"/>
      <c r="J21" s="207"/>
      <c r="K21" s="259" t="s">
        <v>117</v>
      </c>
    </row>
    <row r="22" customHeight="1" spans="1:22">
      <c r="A22" s="328" t="s">
        <v>118</v>
      </c>
      <c r="B22" s="329">
        <v>1</v>
      </c>
      <c r="C22" s="329">
        <v>1</v>
      </c>
      <c r="D22" s="329">
        <v>1</v>
      </c>
      <c r="E22" s="329">
        <v>1</v>
      </c>
      <c r="F22" s="329">
        <v>1</v>
      </c>
      <c r="G22" s="329">
        <v>1</v>
      </c>
      <c r="H22" s="330"/>
      <c r="I22" s="330"/>
      <c r="J22" s="330"/>
      <c r="K22" s="331" t="s">
        <v>119</v>
      </c>
    </row>
    <row r="23" customHeight="1" spans="1:22">
      <c r="A23" s="328" t="s">
        <v>120</v>
      </c>
      <c r="B23" s="329">
        <v>1</v>
      </c>
      <c r="C23" s="329">
        <v>1</v>
      </c>
      <c r="D23" s="329">
        <v>1</v>
      </c>
      <c r="E23" s="329">
        <v>1</v>
      </c>
      <c r="F23" s="329">
        <v>1</v>
      </c>
      <c r="G23" s="329">
        <v>1</v>
      </c>
      <c r="H23" s="330"/>
      <c r="I23" s="330"/>
      <c r="J23" s="330"/>
      <c r="K23" s="331" t="s">
        <v>119</v>
      </c>
    </row>
    <row r="24" customHeight="1" spans="1:22">
      <c r="A24" s="328"/>
      <c r="B24" s="329"/>
      <c r="C24" s="329"/>
      <c r="D24" s="329"/>
      <c r="E24" s="329"/>
      <c r="F24" s="329"/>
      <c r="G24" s="329"/>
      <c r="H24" s="330"/>
      <c r="I24" s="330"/>
      <c r="J24" s="330"/>
      <c r="K24" s="331"/>
    </row>
    <row r="25" customHeight="1" spans="1:22">
      <c r="A25" s="328"/>
      <c r="B25" s="329"/>
      <c r="C25" s="329"/>
      <c r="D25" s="329"/>
      <c r="E25" s="329"/>
      <c r="F25" s="329"/>
      <c r="G25" s="329"/>
      <c r="H25" s="330"/>
      <c r="I25" s="330"/>
      <c r="J25" s="330"/>
      <c r="K25" s="331"/>
    </row>
    <row r="26" customHeight="1" spans="1:22">
      <c r="A26" s="332"/>
      <c r="B26" s="330"/>
      <c r="C26" s="330"/>
      <c r="D26" s="330"/>
      <c r="E26" s="330"/>
      <c r="F26" s="330"/>
      <c r="G26" s="330"/>
      <c r="H26" s="330"/>
      <c r="I26" s="330"/>
      <c r="J26" s="330"/>
      <c r="K26" s="333"/>
    </row>
    <row r="27" customHeight="1" spans="1:22">
      <c r="A27" s="334"/>
      <c r="B27" s="330"/>
      <c r="C27" s="330"/>
      <c r="D27" s="330"/>
      <c r="E27" s="330"/>
      <c r="F27" s="330"/>
      <c r="G27" s="330"/>
      <c r="H27" s="330"/>
      <c r="I27" s="330"/>
      <c r="J27" s="330"/>
      <c r="K27" s="333"/>
    </row>
    <row r="28" customHeight="1" spans="1:22">
      <c r="A28" s="334"/>
      <c r="B28" s="330"/>
      <c r="C28" s="330"/>
      <c r="D28" s="330"/>
      <c r="E28" s="330"/>
      <c r="F28" s="330"/>
      <c r="G28" s="330"/>
      <c r="H28" s="330"/>
      <c r="I28" s="330"/>
      <c r="J28" s="330"/>
      <c r="K28" s="333"/>
    </row>
    <row r="29" ht="18" customHeight="1" spans="1:22">
      <c r="A29" s="335" t="s">
        <v>121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ht="18.75" customHeight="1" spans="1:22">
      <c r="A30" s="338" t="s">
        <v>122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ht="18.75" customHeight="1" spans="1:22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8" customHeight="1" spans="1:22">
      <c r="A32" s="335" t="s">
        <v>123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ht="14.25" spans="1:11">
      <c r="A33" s="344" t="s">
        <v>124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ht="15" spans="1:11">
      <c r="A34" s="107" t="s">
        <v>125</v>
      </c>
      <c r="B34" s="109"/>
      <c r="C34" s="201" t="s">
        <v>66</v>
      </c>
      <c r="D34" s="201" t="s">
        <v>67</v>
      </c>
      <c r="E34" s="347" t="s">
        <v>126</v>
      </c>
      <c r="F34" s="348"/>
      <c r="G34" s="348"/>
      <c r="H34" s="348"/>
      <c r="I34" s="348"/>
      <c r="J34" s="348"/>
      <c r="K34" s="349"/>
    </row>
    <row r="35" ht="15" spans="1:11">
      <c r="A35" s="350" t="s">
        <v>127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4.25" spans="1:11">
      <c r="A36" s="351" t="s">
        <v>128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ht="14.25" spans="1:11">
      <c r="A37" s="351" t="s">
        <v>129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ht="14.25" spans="1:11">
      <c r="A38" s="351" t="s">
        <v>130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5"/>
    </row>
    <row r="39" ht="14.25" spans="1:11">
      <c r="A39" s="356" t="s">
        <v>131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356" t="s">
        <v>132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356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0" t="s">
        <v>133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ht="15" spans="1:11">
      <c r="A44" s="304" t="s">
        <v>134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6"/>
    </row>
    <row r="45" ht="14.25" spans="1:11">
      <c r="A45" s="313" t="s">
        <v>135</v>
      </c>
      <c r="B45" s="309" t="s">
        <v>96</v>
      </c>
      <c r="C45" s="309" t="s">
        <v>97</v>
      </c>
      <c r="D45" s="309" t="s">
        <v>89</v>
      </c>
      <c r="E45" s="315" t="s">
        <v>136</v>
      </c>
      <c r="F45" s="309" t="s">
        <v>96</v>
      </c>
      <c r="G45" s="309" t="s">
        <v>97</v>
      </c>
      <c r="H45" s="309" t="s">
        <v>89</v>
      </c>
      <c r="I45" s="315" t="s">
        <v>137</v>
      </c>
      <c r="J45" s="309" t="s">
        <v>96</v>
      </c>
      <c r="K45" s="312" t="s">
        <v>97</v>
      </c>
    </row>
    <row r="46" ht="14.25" spans="1:11">
      <c r="A46" s="206" t="s">
        <v>88</v>
      </c>
      <c r="B46" s="201" t="s">
        <v>96</v>
      </c>
      <c r="C46" s="201" t="s">
        <v>97</v>
      </c>
      <c r="D46" s="201" t="s">
        <v>89</v>
      </c>
      <c r="E46" s="207" t="s">
        <v>95</v>
      </c>
      <c r="F46" s="201" t="s">
        <v>96</v>
      </c>
      <c r="G46" s="201" t="s">
        <v>97</v>
      </c>
      <c r="H46" s="201" t="s">
        <v>89</v>
      </c>
      <c r="I46" s="207" t="s">
        <v>106</v>
      </c>
      <c r="J46" s="201" t="s">
        <v>96</v>
      </c>
      <c r="K46" s="202" t="s">
        <v>97</v>
      </c>
    </row>
    <row r="47" ht="15" spans="1:11">
      <c r="A47" s="215" t="s">
        <v>138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5" spans="1:11">
      <c r="A48" s="350" t="s">
        <v>139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 t="s">
        <v>140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5"/>
    </row>
    <row r="50" ht="15" spans="1:11">
      <c r="A50" s="357" t="s">
        <v>141</v>
      </c>
      <c r="B50" s="274" t="s">
        <v>142</v>
      </c>
      <c r="C50" s="274"/>
      <c r="D50" s="358" t="s">
        <v>143</v>
      </c>
      <c r="E50" s="359" t="s">
        <v>144</v>
      </c>
      <c r="F50" s="360" t="s">
        <v>145</v>
      </c>
      <c r="G50" s="361">
        <v>45994</v>
      </c>
      <c r="H50" s="362" t="s">
        <v>146</v>
      </c>
      <c r="I50" s="363"/>
      <c r="J50" s="95" t="s">
        <v>147</v>
      </c>
      <c r="K50" s="364"/>
    </row>
    <row r="51" ht="15" spans="1:11">
      <c r="A51" s="350" t="s">
        <v>148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65"/>
      <c r="B52" s="366"/>
      <c r="C52" s="366"/>
      <c r="D52" s="366"/>
      <c r="E52" s="366"/>
      <c r="F52" s="366"/>
      <c r="G52" s="366"/>
      <c r="H52" s="366"/>
      <c r="I52" s="366"/>
      <c r="J52" s="366"/>
      <c r="K52" s="367"/>
    </row>
    <row r="53" ht="15" spans="1:11">
      <c r="A53" s="357" t="s">
        <v>141</v>
      </c>
      <c r="B53" s="368"/>
      <c r="C53" s="368"/>
      <c r="D53" s="358" t="s">
        <v>143</v>
      </c>
      <c r="E53" s="369"/>
      <c r="F53" s="360" t="s">
        <v>149</v>
      </c>
      <c r="G53" s="370"/>
      <c r="H53" s="362" t="s">
        <v>146</v>
      </c>
      <c r="I53" s="363"/>
      <c r="J53" s="371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workbookViewId="0">
      <selection activeCell="F21" sqref="F21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151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  <c r="O3" s="72"/>
    </row>
    <row r="4" ht="19.5" customHeight="1" spans="1:15">
      <c r="A4" s="72"/>
      <c r="B4" s="74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70"/>
      <c r="J4" s="72"/>
      <c r="K4" s="72"/>
      <c r="L4" s="72"/>
      <c r="M4" s="72"/>
      <c r="N4" s="72"/>
      <c r="O4" s="72"/>
    </row>
    <row r="5" ht="19.5" customHeight="1" spans="1:15">
      <c r="A5" s="72"/>
      <c r="B5" s="75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70"/>
      <c r="J5" s="292" t="s">
        <v>169</v>
      </c>
      <c r="K5" s="292" t="s">
        <v>170</v>
      </c>
      <c r="L5" s="294"/>
      <c r="M5" s="294"/>
      <c r="N5" s="294"/>
      <c r="O5" s="294"/>
    </row>
    <row r="6" ht="19.5" customHeight="1" spans="1:15">
      <c r="A6" s="76" t="s">
        <v>171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70"/>
      <c r="J6" s="78" t="s">
        <v>172</v>
      </c>
      <c r="K6" s="78" t="s">
        <v>173</v>
      </c>
      <c r="L6" s="295"/>
      <c r="M6" s="295"/>
      <c r="N6" s="295"/>
      <c r="O6" s="295"/>
    </row>
    <row r="7" ht="19.5" customHeight="1" spans="1:15">
      <c r="A7" s="79" t="s">
        <v>174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70"/>
      <c r="J7" s="78" t="s">
        <v>173</v>
      </c>
      <c r="K7" s="78" t="s">
        <v>175</v>
      </c>
      <c r="L7" s="295"/>
      <c r="M7" s="295"/>
      <c r="N7" s="295"/>
      <c r="O7" s="295"/>
    </row>
    <row r="8" ht="19.5" customHeight="1" spans="1:15">
      <c r="A8" s="79" t="s">
        <v>176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70"/>
      <c r="J8" s="78"/>
      <c r="K8" s="78"/>
      <c r="L8" s="295"/>
      <c r="M8" s="295"/>
      <c r="N8" s="295"/>
      <c r="O8" s="295"/>
    </row>
    <row r="9" ht="19.5" customHeight="1" spans="1:15">
      <c r="A9" s="79" t="s">
        <v>177</v>
      </c>
      <c r="B9" s="77">
        <f t="shared" si="0"/>
        <v>86</v>
      </c>
      <c r="C9" s="77">
        <f t="shared" si="1"/>
        <v>90</v>
      </c>
      <c r="D9" s="77" t="s">
        <v>178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70"/>
      <c r="J9" s="78" t="s">
        <v>179</v>
      </c>
      <c r="K9" s="78" t="s">
        <v>175</v>
      </c>
      <c r="L9" s="295"/>
      <c r="M9" s="295"/>
      <c r="N9" s="295"/>
      <c r="O9" s="295"/>
    </row>
    <row r="10" ht="19.5" customHeight="1" spans="1:15">
      <c r="A10" s="79" t="s">
        <v>180</v>
      </c>
      <c r="B10" s="77">
        <f>C10-1.2</f>
        <v>35.1</v>
      </c>
      <c r="C10" s="77">
        <f>D10-1.2</f>
        <v>36.3</v>
      </c>
      <c r="D10" s="77" t="s">
        <v>181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70"/>
      <c r="J10" s="78" t="s">
        <v>173</v>
      </c>
      <c r="K10" s="78" t="s">
        <v>173</v>
      </c>
      <c r="L10" s="295"/>
      <c r="M10" s="295"/>
      <c r="N10" s="295"/>
      <c r="O10" s="295"/>
    </row>
    <row r="11" ht="19.5" customHeight="1" spans="1:15">
      <c r="A11" s="79" t="s">
        <v>182</v>
      </c>
      <c r="B11" s="77">
        <v>16.5</v>
      </c>
      <c r="C11" s="77">
        <v>17</v>
      </c>
      <c r="D11" s="77">
        <v>17.5</v>
      </c>
      <c r="E11" s="77">
        <v>18</v>
      </c>
      <c r="F11" s="77">
        <v>18.5</v>
      </c>
      <c r="G11" s="77">
        <v>19</v>
      </c>
      <c r="H11" s="77">
        <v>19.5</v>
      </c>
      <c r="I11" s="70"/>
      <c r="J11" s="78" t="s">
        <v>183</v>
      </c>
      <c r="K11" s="78" t="s">
        <v>175</v>
      </c>
      <c r="L11" s="295"/>
      <c r="M11" s="295"/>
      <c r="N11" s="295"/>
      <c r="O11" s="295"/>
    </row>
    <row r="12" ht="19.5" customHeight="1" spans="1:15">
      <c r="A12" s="79" t="s">
        <v>184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77">
        <v>19.8</v>
      </c>
      <c r="I12" s="70"/>
      <c r="J12" s="80" t="s">
        <v>185</v>
      </c>
      <c r="K12" s="78" t="s">
        <v>183</v>
      </c>
      <c r="L12" s="295"/>
      <c r="M12" s="295"/>
      <c r="N12" s="295"/>
      <c r="O12" s="295"/>
    </row>
    <row r="13" ht="19.5" customHeight="1" spans="1:15">
      <c r="A13" s="81" t="s">
        <v>186</v>
      </c>
      <c r="B13" s="82">
        <f>C13-0.4</f>
        <v>14.2</v>
      </c>
      <c r="C13" s="82">
        <f>D13-0.4</f>
        <v>14.6</v>
      </c>
      <c r="D13" s="82">
        <v>15</v>
      </c>
      <c r="E13" s="82">
        <f>D13+0.4</f>
        <v>15.4</v>
      </c>
      <c r="F13" s="82">
        <f>E13+0.4</f>
        <v>15.8</v>
      </c>
      <c r="G13" s="82">
        <f>F13+0.6</f>
        <v>16.4</v>
      </c>
      <c r="H13" s="82">
        <f>G13+0.6</f>
        <v>17</v>
      </c>
      <c r="I13" s="70"/>
      <c r="J13" s="80" t="s">
        <v>183</v>
      </c>
      <c r="K13" s="78" t="s">
        <v>183</v>
      </c>
      <c r="L13" s="296"/>
      <c r="M13" s="296"/>
      <c r="N13" s="296"/>
      <c r="O13" s="296"/>
    </row>
    <row r="14" ht="19.5" customHeight="1" spans="1:15">
      <c r="A14" s="79" t="s">
        <v>187</v>
      </c>
      <c r="B14" s="83">
        <f>C14-1</f>
        <v>37</v>
      </c>
      <c r="C14" s="83">
        <f>D14-1</f>
        <v>38</v>
      </c>
      <c r="D14" s="83">
        <v>39</v>
      </c>
      <c r="E14" s="83">
        <f>D14+1</f>
        <v>40</v>
      </c>
      <c r="F14" s="83">
        <f>E14+1</f>
        <v>41</v>
      </c>
      <c r="G14" s="83">
        <f>F14+1.5</f>
        <v>42.5</v>
      </c>
      <c r="H14" s="83">
        <f>G14+1.5</f>
        <v>44</v>
      </c>
      <c r="I14" s="70"/>
      <c r="J14" s="80"/>
      <c r="K14" s="78"/>
      <c r="L14" s="297"/>
      <c r="M14" s="297"/>
      <c r="N14" s="297"/>
      <c r="O14" s="297"/>
    </row>
    <row r="15" ht="19.5" customHeight="1" spans="1:15">
      <c r="A15" s="79" t="s">
        <v>188</v>
      </c>
      <c r="B15" s="83">
        <f t="shared" ref="B15:B17" si="4">C15</f>
        <v>4.5</v>
      </c>
      <c r="C15" s="83">
        <f>D15</f>
        <v>4.5</v>
      </c>
      <c r="D15" s="83">
        <v>4.5</v>
      </c>
      <c r="E15" s="83">
        <f t="shared" ref="E15:H15" si="5">D15</f>
        <v>4.5</v>
      </c>
      <c r="F15" s="83">
        <f t="shared" si="5"/>
        <v>4.5</v>
      </c>
      <c r="G15" s="83">
        <f t="shared" si="5"/>
        <v>4.5</v>
      </c>
      <c r="H15" s="83">
        <f t="shared" si="5"/>
        <v>4.5</v>
      </c>
      <c r="I15" s="70"/>
      <c r="J15" s="80"/>
      <c r="K15" s="78"/>
      <c r="L15" s="297"/>
      <c r="M15" s="297"/>
      <c r="N15" s="297"/>
      <c r="O15" s="297"/>
    </row>
    <row r="16" ht="19.5" customHeight="1" spans="1:15">
      <c r="A16" s="293" t="s">
        <v>189</v>
      </c>
      <c r="B16" s="83">
        <f t="shared" si="4"/>
        <v>11.5</v>
      </c>
      <c r="C16" s="83">
        <f>D16-1.5</f>
        <v>11.5</v>
      </c>
      <c r="D16" s="83">
        <v>13</v>
      </c>
      <c r="E16" s="83">
        <f t="shared" ref="E16:H16" si="6">D16</f>
        <v>13</v>
      </c>
      <c r="F16" s="83">
        <f>E16+2</f>
        <v>15</v>
      </c>
      <c r="G16" s="83">
        <f t="shared" si="6"/>
        <v>15</v>
      </c>
      <c r="H16" s="83">
        <f t="shared" si="6"/>
        <v>15</v>
      </c>
      <c r="I16" s="70"/>
      <c r="J16" s="80"/>
      <c r="K16" s="78"/>
      <c r="L16" s="296"/>
      <c r="M16" s="296"/>
      <c r="N16" s="296"/>
      <c r="O16" s="296"/>
    </row>
    <row r="17" ht="19.5" customHeight="1" spans="1:15">
      <c r="A17" s="79" t="s">
        <v>190</v>
      </c>
      <c r="B17" s="83">
        <f t="shared" si="4"/>
        <v>2.5</v>
      </c>
      <c r="C17" s="83">
        <f>D17</f>
        <v>2.5</v>
      </c>
      <c r="D17" s="83">
        <v>2.5</v>
      </c>
      <c r="E17" s="83">
        <f t="shared" ref="E17:H17" si="7">D17</f>
        <v>2.5</v>
      </c>
      <c r="F17" s="83">
        <f t="shared" si="7"/>
        <v>2.5</v>
      </c>
      <c r="G17" s="83">
        <f t="shared" si="7"/>
        <v>2.5</v>
      </c>
      <c r="H17" s="83">
        <f t="shared" si="7"/>
        <v>2.5</v>
      </c>
      <c r="I17" s="70"/>
      <c r="J17" s="298"/>
      <c r="K17" s="298"/>
      <c r="L17" s="297"/>
      <c r="M17" s="298"/>
      <c r="N17" s="298"/>
      <c r="O17" s="298"/>
    </row>
    <row r="18" ht="14.25" spans="1:15">
      <c r="A18" s="84" t="s">
        <v>191</v>
      </c>
      <c r="D18" s="85"/>
      <c r="E18" s="85"/>
      <c r="F18" s="85"/>
      <c r="G18" s="85"/>
      <c r="H18" s="85"/>
      <c r="I18" s="85"/>
      <c r="J18" s="86"/>
      <c r="K18" s="86"/>
      <c r="L18" s="85"/>
      <c r="M18" s="85"/>
      <c r="N18" s="85"/>
      <c r="O18" s="85"/>
    </row>
    <row r="19" ht="14.25" spans="1:15">
      <c r="A19" s="63" t="s">
        <v>192</v>
      </c>
      <c r="D19" s="85"/>
      <c r="E19" s="85"/>
      <c r="F19" s="85"/>
      <c r="G19" s="85"/>
      <c r="H19" s="85"/>
      <c r="I19" s="85"/>
      <c r="J19" s="86"/>
      <c r="K19" s="86"/>
      <c r="L19" s="85"/>
      <c r="M19" s="85"/>
      <c r="N19" s="85"/>
      <c r="O19" s="85"/>
    </row>
    <row r="20" ht="14.25" spans="1:15">
      <c r="A20" s="85"/>
      <c r="B20" s="85"/>
      <c r="C20" s="85"/>
      <c r="D20" s="85"/>
      <c r="E20" s="85"/>
      <c r="F20" s="85"/>
      <c r="G20" s="85"/>
      <c r="H20" s="85"/>
      <c r="I20" s="85"/>
      <c r="J20" s="87" t="s">
        <v>193</v>
      </c>
      <c r="K20" s="87"/>
      <c r="L20" s="84" t="s">
        <v>194</v>
      </c>
      <c r="M20" s="84"/>
      <c r="N20" s="84" t="s">
        <v>195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0"/>
  <sheetViews>
    <sheetView zoomScale="80" zoomScaleNormal="80" workbookViewId="0">
      <selection activeCell="K26" sqref="K2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68</v>
      </c>
      <c r="E2" s="68" t="s">
        <v>151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</row>
    <row r="4" s="63" customFormat="1" ht="19.5" customHeight="1" spans="1:14">
      <c r="A4" s="72"/>
      <c r="B4" s="74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70"/>
      <c r="J4" s="72" t="s">
        <v>196</v>
      </c>
      <c r="K4" s="72" t="s">
        <v>197</v>
      </c>
      <c r="L4" s="72" t="s">
        <v>198</v>
      </c>
      <c r="M4" s="72" t="s">
        <v>199</v>
      </c>
      <c r="N4" s="72" t="s">
        <v>200</v>
      </c>
    </row>
    <row r="5" s="63" customFormat="1" ht="19.5" customHeight="1" spans="1:14">
      <c r="A5" s="72"/>
      <c r="B5" s="75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70"/>
      <c r="J5" s="292" t="s">
        <v>169</v>
      </c>
      <c r="K5" s="292" t="s">
        <v>169</v>
      </c>
      <c r="L5" s="292" t="s">
        <v>169</v>
      </c>
      <c r="M5" s="292" t="s">
        <v>169</v>
      </c>
      <c r="N5" s="292" t="s">
        <v>169</v>
      </c>
    </row>
    <row r="6" s="63" customFormat="1" ht="19.5" customHeight="1" spans="1:14">
      <c r="A6" s="76" t="s">
        <v>171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70"/>
      <c r="J6" s="78" t="s">
        <v>201</v>
      </c>
      <c r="K6" s="78" t="s">
        <v>202</v>
      </c>
      <c r="L6" s="78" t="s">
        <v>203</v>
      </c>
      <c r="M6" s="78" t="s">
        <v>201</v>
      </c>
      <c r="N6" s="78" t="s">
        <v>204</v>
      </c>
    </row>
    <row r="7" s="63" customFormat="1" ht="19.5" customHeight="1" spans="1:14">
      <c r="A7" s="79" t="s">
        <v>174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70"/>
      <c r="J7" s="78" t="s">
        <v>205</v>
      </c>
      <c r="K7" s="78" t="s">
        <v>206</v>
      </c>
      <c r="L7" s="78" t="s">
        <v>207</v>
      </c>
      <c r="M7" s="78" t="s">
        <v>204</v>
      </c>
      <c r="N7" s="78" t="s">
        <v>208</v>
      </c>
    </row>
    <row r="8" s="63" customFormat="1" ht="19.5" customHeight="1" spans="1:14">
      <c r="A8" s="79" t="s">
        <v>176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70"/>
      <c r="J8" s="78" t="s">
        <v>205</v>
      </c>
      <c r="K8" s="78" t="s">
        <v>209</v>
      </c>
      <c r="L8" s="78" t="s">
        <v>204</v>
      </c>
      <c r="M8" s="78" t="s">
        <v>204</v>
      </c>
      <c r="N8" s="78" t="s">
        <v>210</v>
      </c>
    </row>
    <row r="9" s="63" customFormat="1" ht="19.5" customHeight="1" spans="1:14">
      <c r="A9" s="79" t="s">
        <v>177</v>
      </c>
      <c r="B9" s="77">
        <f t="shared" si="0"/>
        <v>86</v>
      </c>
      <c r="C9" s="77">
        <f t="shared" si="1"/>
        <v>90</v>
      </c>
      <c r="D9" s="77" t="s">
        <v>178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70"/>
      <c r="J9" s="78" t="s">
        <v>211</v>
      </c>
      <c r="K9" s="78" t="s">
        <v>209</v>
      </c>
      <c r="L9" s="78" t="s">
        <v>212</v>
      </c>
      <c r="M9" s="78" t="s">
        <v>205</v>
      </c>
      <c r="N9" s="78" t="s">
        <v>204</v>
      </c>
    </row>
    <row r="10" s="63" customFormat="1" ht="19.5" customHeight="1" spans="1:14">
      <c r="A10" s="79" t="s">
        <v>180</v>
      </c>
      <c r="B10" s="77">
        <f>C10-1.2</f>
        <v>35.1</v>
      </c>
      <c r="C10" s="77">
        <f>D10-1.2</f>
        <v>36.3</v>
      </c>
      <c r="D10" s="77" t="s">
        <v>181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70"/>
      <c r="J10" s="78" t="s">
        <v>213</v>
      </c>
      <c r="K10" s="78" t="s">
        <v>207</v>
      </c>
      <c r="L10" s="78" t="s">
        <v>203</v>
      </c>
      <c r="M10" s="78" t="s">
        <v>214</v>
      </c>
      <c r="N10" s="78" t="s">
        <v>215</v>
      </c>
    </row>
    <row r="11" s="63" customFormat="1" ht="19.5" customHeight="1" spans="1:14">
      <c r="A11" s="79" t="s">
        <v>182</v>
      </c>
      <c r="B11" s="77">
        <v>16.5</v>
      </c>
      <c r="C11" s="77">
        <v>17</v>
      </c>
      <c r="D11" s="77">
        <v>17.5</v>
      </c>
      <c r="E11" s="77">
        <v>18</v>
      </c>
      <c r="F11" s="77">
        <v>18.5</v>
      </c>
      <c r="G11" s="77">
        <v>19</v>
      </c>
      <c r="H11" s="77">
        <v>19.5</v>
      </c>
      <c r="I11" s="70"/>
      <c r="J11" s="78" t="s">
        <v>216</v>
      </c>
      <c r="K11" s="78" t="s">
        <v>216</v>
      </c>
      <c r="L11" s="78" t="s">
        <v>217</v>
      </c>
      <c r="M11" s="78" t="s">
        <v>218</v>
      </c>
      <c r="N11" s="78" t="s">
        <v>218</v>
      </c>
    </row>
    <row r="12" s="63" customFormat="1" ht="19.5" customHeight="1" spans="1:14">
      <c r="A12" s="79" t="s">
        <v>184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77">
        <v>19.8</v>
      </c>
      <c r="I12" s="70"/>
      <c r="J12" s="80" t="s">
        <v>219</v>
      </c>
      <c r="K12" s="80" t="s">
        <v>219</v>
      </c>
      <c r="L12" s="80" t="s">
        <v>220</v>
      </c>
      <c r="M12" s="80" t="s">
        <v>209</v>
      </c>
      <c r="N12" s="80" t="s">
        <v>209</v>
      </c>
    </row>
    <row r="13" s="63" customFormat="1" ht="19.5" customHeight="1" spans="1:14">
      <c r="A13" s="81" t="s">
        <v>186</v>
      </c>
      <c r="B13" s="82">
        <f>C13-0.4</f>
        <v>14.2</v>
      </c>
      <c r="C13" s="82">
        <f>D13-0.4</f>
        <v>14.6</v>
      </c>
      <c r="D13" s="82">
        <v>15</v>
      </c>
      <c r="E13" s="82">
        <f>D13+0.4</f>
        <v>15.4</v>
      </c>
      <c r="F13" s="82">
        <f>E13+0.4</f>
        <v>15.8</v>
      </c>
      <c r="G13" s="82">
        <f>F13+0.6</f>
        <v>16.4</v>
      </c>
      <c r="H13" s="82">
        <f>G13+0.6</f>
        <v>17</v>
      </c>
      <c r="I13" s="70"/>
      <c r="J13" s="80" t="s">
        <v>221</v>
      </c>
      <c r="K13" s="80" t="s">
        <v>209</v>
      </c>
      <c r="L13" s="80" t="s">
        <v>217</v>
      </c>
      <c r="M13" s="80" t="s">
        <v>222</v>
      </c>
      <c r="N13" s="80" t="s">
        <v>209</v>
      </c>
    </row>
    <row r="14" s="63" customFormat="1" ht="19.5" customHeight="1" spans="1:14">
      <c r="A14" s="79" t="s">
        <v>187</v>
      </c>
      <c r="B14" s="83">
        <f>C14-1</f>
        <v>37</v>
      </c>
      <c r="C14" s="83">
        <f>D14-1</f>
        <v>38</v>
      </c>
      <c r="D14" s="83">
        <v>39</v>
      </c>
      <c r="E14" s="83">
        <f>D14+1</f>
        <v>40</v>
      </c>
      <c r="F14" s="83">
        <f>E14+1</f>
        <v>41</v>
      </c>
      <c r="G14" s="83">
        <f>F14+1.5</f>
        <v>42.5</v>
      </c>
      <c r="H14" s="83">
        <f>G14+1.5</f>
        <v>44</v>
      </c>
      <c r="I14" s="70"/>
      <c r="J14" s="80" t="s">
        <v>201</v>
      </c>
      <c r="K14" s="80" t="s">
        <v>209</v>
      </c>
      <c r="L14" s="80" t="s">
        <v>206</v>
      </c>
      <c r="M14" s="80" t="s">
        <v>204</v>
      </c>
      <c r="N14" s="80" t="s">
        <v>223</v>
      </c>
    </row>
    <row r="15" s="63" customFormat="1" ht="19.5" customHeight="1" spans="1:14">
      <c r="A15" s="79" t="s">
        <v>188</v>
      </c>
      <c r="B15" s="83">
        <f t="shared" ref="B15:B17" si="4">C15</f>
        <v>4.5</v>
      </c>
      <c r="C15" s="83">
        <f>D15</f>
        <v>4.5</v>
      </c>
      <c r="D15" s="83">
        <v>4.5</v>
      </c>
      <c r="E15" s="83">
        <f t="shared" ref="E15:H15" si="5">D15</f>
        <v>4.5</v>
      </c>
      <c r="F15" s="83">
        <f t="shared" si="5"/>
        <v>4.5</v>
      </c>
      <c r="G15" s="83">
        <f t="shared" si="5"/>
        <v>4.5</v>
      </c>
      <c r="H15" s="83">
        <f t="shared" si="5"/>
        <v>4.5</v>
      </c>
      <c r="I15" s="70"/>
      <c r="J15" s="80" t="s">
        <v>209</v>
      </c>
      <c r="K15" s="80" t="s">
        <v>209</v>
      </c>
      <c r="L15" s="80" t="s">
        <v>209</v>
      </c>
      <c r="M15" s="80" t="s">
        <v>209</v>
      </c>
      <c r="N15" s="80" t="s">
        <v>209</v>
      </c>
    </row>
    <row r="16" s="63" customFormat="1" ht="19.5" customHeight="1" spans="1:14">
      <c r="A16" s="293" t="s">
        <v>189</v>
      </c>
      <c r="B16" s="83">
        <f t="shared" si="4"/>
        <v>11.5</v>
      </c>
      <c r="C16" s="83">
        <f>D16-1.5</f>
        <v>11.5</v>
      </c>
      <c r="D16" s="83">
        <v>13</v>
      </c>
      <c r="E16" s="83">
        <f t="shared" ref="E16:H16" si="6">D16</f>
        <v>13</v>
      </c>
      <c r="F16" s="83">
        <f>E16+2</f>
        <v>15</v>
      </c>
      <c r="G16" s="83">
        <f t="shared" si="6"/>
        <v>15</v>
      </c>
      <c r="H16" s="83">
        <f t="shared" si="6"/>
        <v>15</v>
      </c>
      <c r="I16" s="70"/>
      <c r="J16" s="80" t="s">
        <v>221</v>
      </c>
      <c r="K16" s="80" t="s">
        <v>209</v>
      </c>
      <c r="L16" s="80" t="s">
        <v>209</v>
      </c>
      <c r="M16" s="80" t="s">
        <v>209</v>
      </c>
      <c r="N16" s="80" t="s">
        <v>224</v>
      </c>
    </row>
    <row r="17" s="63" customFormat="1" ht="19.5" customHeight="1" spans="1:14">
      <c r="A17" s="79" t="s">
        <v>190</v>
      </c>
      <c r="B17" s="83">
        <f t="shared" si="4"/>
        <v>2.5</v>
      </c>
      <c r="C17" s="83">
        <f>D17</f>
        <v>2.5</v>
      </c>
      <c r="D17" s="83">
        <v>2.5</v>
      </c>
      <c r="E17" s="83">
        <f t="shared" ref="E17:H17" si="7">D17</f>
        <v>2.5</v>
      </c>
      <c r="F17" s="83">
        <f t="shared" si="7"/>
        <v>2.5</v>
      </c>
      <c r="G17" s="83">
        <f t="shared" si="7"/>
        <v>2.5</v>
      </c>
      <c r="H17" s="83">
        <f t="shared" si="7"/>
        <v>2.5</v>
      </c>
      <c r="I17" s="70"/>
      <c r="J17" s="80" t="s">
        <v>209</v>
      </c>
      <c r="K17" s="80" t="s">
        <v>209</v>
      </c>
      <c r="L17" s="80" t="s">
        <v>209</v>
      </c>
      <c r="M17" s="80" t="s">
        <v>209</v>
      </c>
      <c r="N17" s="80" t="s">
        <v>209</v>
      </c>
    </row>
    <row r="18" s="63" customFormat="1" ht="14.25" spans="1:14">
      <c r="A18" s="84" t="s">
        <v>191</v>
      </c>
      <c r="D18" s="85"/>
      <c r="E18" s="85"/>
      <c r="F18" s="85"/>
      <c r="G18" s="85"/>
      <c r="H18" s="85"/>
      <c r="I18" s="85"/>
      <c r="J18" s="86"/>
      <c r="K18" s="86"/>
      <c r="L18" s="85"/>
      <c r="M18" s="85"/>
      <c r="N18" s="85"/>
    </row>
    <row r="19" s="63" customFormat="1" ht="14.25" spans="1:14">
      <c r="A19" s="63" t="s">
        <v>192</v>
      </c>
      <c r="D19" s="85"/>
      <c r="E19" s="85"/>
      <c r="F19" s="85"/>
      <c r="G19" s="85"/>
      <c r="H19" s="85"/>
      <c r="I19" s="85"/>
      <c r="J19" s="86"/>
      <c r="K19" s="86"/>
      <c r="L19" s="85"/>
      <c r="M19" s="85"/>
      <c r="N19" s="85"/>
    </row>
    <row r="20" s="63" customFormat="1" ht="14.25" spans="1:14">
      <c r="A20" s="85"/>
      <c r="B20" s="85"/>
      <c r="C20" s="85"/>
      <c r="D20" s="85"/>
      <c r="E20" s="85"/>
      <c r="F20" s="85"/>
      <c r="G20" s="85"/>
      <c r="H20" s="85"/>
      <c r="I20" s="85"/>
      <c r="J20" s="87" t="s">
        <v>225</v>
      </c>
      <c r="K20" s="87"/>
      <c r="L20" s="84" t="s">
        <v>194</v>
      </c>
      <c r="M20" s="84"/>
      <c r="N20" s="84" t="s">
        <v>195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68</v>
      </c>
      <c r="E2" s="68" t="s">
        <v>151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</row>
    <row r="4" s="63" customFormat="1" ht="19.5" customHeight="1" spans="1:14">
      <c r="A4" s="72"/>
      <c r="B4" s="74" t="s">
        <v>155</v>
      </c>
      <c r="C4" s="74" t="s">
        <v>156</v>
      </c>
      <c r="D4" s="74" t="s">
        <v>157</v>
      </c>
      <c r="E4" s="74" t="s">
        <v>158</v>
      </c>
      <c r="F4" s="74" t="s">
        <v>159</v>
      </c>
      <c r="G4" s="74" t="s">
        <v>160</v>
      </c>
      <c r="H4" s="74" t="s">
        <v>161</v>
      </c>
      <c r="I4" s="70"/>
      <c r="J4" s="72" t="s">
        <v>196</v>
      </c>
      <c r="K4" s="72" t="s">
        <v>197</v>
      </c>
      <c r="L4" s="72" t="s">
        <v>198</v>
      </c>
      <c r="M4" s="72" t="s">
        <v>199</v>
      </c>
      <c r="N4" s="72" t="s">
        <v>200</v>
      </c>
    </row>
    <row r="5" s="63" customFormat="1" ht="19.5" customHeight="1" spans="1:14">
      <c r="A5" s="72"/>
      <c r="B5" s="75" t="s">
        <v>162</v>
      </c>
      <c r="C5" s="75" t="s">
        <v>163</v>
      </c>
      <c r="D5" s="75" t="s">
        <v>164</v>
      </c>
      <c r="E5" s="75" t="s">
        <v>165</v>
      </c>
      <c r="F5" s="75" t="s">
        <v>166</v>
      </c>
      <c r="G5" s="75" t="s">
        <v>167</v>
      </c>
      <c r="H5" s="75" t="s">
        <v>168</v>
      </c>
      <c r="I5" s="70"/>
      <c r="J5" s="292" t="s">
        <v>226</v>
      </c>
      <c r="K5" s="292" t="s">
        <v>226</v>
      </c>
      <c r="L5" s="292" t="s">
        <v>226</v>
      </c>
      <c r="M5" s="292" t="s">
        <v>226</v>
      </c>
      <c r="N5" s="292" t="s">
        <v>226</v>
      </c>
    </row>
    <row r="6" s="63" customFormat="1" ht="19.5" customHeight="1" spans="1:14">
      <c r="A6" s="76" t="s">
        <v>171</v>
      </c>
      <c r="B6" s="77">
        <f>C6-1</f>
        <v>55</v>
      </c>
      <c r="C6" s="77">
        <f>D6-2</f>
        <v>56</v>
      </c>
      <c r="D6" s="77">
        <v>58</v>
      </c>
      <c r="E6" s="77">
        <f>D6+2</f>
        <v>60</v>
      </c>
      <c r="F6" s="77">
        <f>E6+2</f>
        <v>62</v>
      </c>
      <c r="G6" s="77">
        <f>F6+1</f>
        <v>63</v>
      </c>
      <c r="H6" s="77">
        <f>G6+1</f>
        <v>64</v>
      </c>
      <c r="I6" s="70"/>
      <c r="J6" s="78" t="s">
        <v>213</v>
      </c>
      <c r="K6" s="78" t="s">
        <v>213</v>
      </c>
      <c r="L6" s="78" t="s">
        <v>203</v>
      </c>
      <c r="M6" s="78" t="s">
        <v>204</v>
      </c>
      <c r="N6" s="78" t="s">
        <v>227</v>
      </c>
    </row>
    <row r="7" s="63" customFormat="1" ht="19.5" customHeight="1" spans="1:14">
      <c r="A7" s="79" t="s">
        <v>174</v>
      </c>
      <c r="B7" s="77">
        <f t="shared" ref="B7:B9" si="0">C7-4</f>
        <v>84</v>
      </c>
      <c r="C7" s="77">
        <f t="shared" ref="C7:C9" si="1">D7-4</f>
        <v>88</v>
      </c>
      <c r="D7" s="77">
        <v>92</v>
      </c>
      <c r="E7" s="77">
        <f t="shared" ref="E7:E9" si="2">D7+4</f>
        <v>96</v>
      </c>
      <c r="F7" s="77">
        <f>E7+4</f>
        <v>100</v>
      </c>
      <c r="G7" s="77">
        <f t="shared" ref="G7:G9" si="3">F7+6</f>
        <v>106</v>
      </c>
      <c r="H7" s="77">
        <f>G7+6</f>
        <v>112</v>
      </c>
      <c r="I7" s="70"/>
      <c r="J7" s="78" t="s">
        <v>206</v>
      </c>
      <c r="K7" s="78" t="s">
        <v>228</v>
      </c>
      <c r="L7" s="78" t="s">
        <v>228</v>
      </c>
      <c r="M7" s="78" t="s">
        <v>229</v>
      </c>
      <c r="N7" s="78" t="s">
        <v>229</v>
      </c>
    </row>
    <row r="8" s="63" customFormat="1" ht="19.5" customHeight="1" spans="1:14">
      <c r="A8" s="79" t="s">
        <v>176</v>
      </c>
      <c r="B8" s="77">
        <f t="shared" si="0"/>
        <v>80</v>
      </c>
      <c r="C8" s="77">
        <f t="shared" si="1"/>
        <v>84</v>
      </c>
      <c r="D8" s="77">
        <v>88</v>
      </c>
      <c r="E8" s="77">
        <f t="shared" si="2"/>
        <v>92</v>
      </c>
      <c r="F8" s="77">
        <f>E8+5</f>
        <v>97</v>
      </c>
      <c r="G8" s="77">
        <f t="shared" si="3"/>
        <v>103</v>
      </c>
      <c r="H8" s="77">
        <f>G8+7</f>
        <v>110</v>
      </c>
      <c r="I8" s="70"/>
      <c r="J8" s="78" t="s">
        <v>173</v>
      </c>
      <c r="K8" s="78" t="s">
        <v>173</v>
      </c>
      <c r="L8" s="78" t="s">
        <v>173</v>
      </c>
      <c r="M8" s="78" t="s">
        <v>173</v>
      </c>
      <c r="N8" s="78" t="s">
        <v>173</v>
      </c>
    </row>
    <row r="9" s="63" customFormat="1" ht="19.5" customHeight="1" spans="1:14">
      <c r="A9" s="79" t="s">
        <v>177</v>
      </c>
      <c r="B9" s="77">
        <f t="shared" si="0"/>
        <v>86</v>
      </c>
      <c r="C9" s="77">
        <f t="shared" si="1"/>
        <v>90</v>
      </c>
      <c r="D9" s="77" t="s">
        <v>178</v>
      </c>
      <c r="E9" s="77">
        <f t="shared" si="2"/>
        <v>98</v>
      </c>
      <c r="F9" s="77">
        <f>E9+5</f>
        <v>103</v>
      </c>
      <c r="G9" s="77">
        <f t="shared" si="3"/>
        <v>109</v>
      </c>
      <c r="H9" s="77">
        <f>G9+7</f>
        <v>116</v>
      </c>
      <c r="I9" s="70"/>
      <c r="J9" s="78" t="s">
        <v>204</v>
      </c>
      <c r="K9" s="78" t="s">
        <v>206</v>
      </c>
      <c r="L9" s="78" t="s">
        <v>230</v>
      </c>
      <c r="M9" s="78" t="s">
        <v>229</v>
      </c>
      <c r="N9" s="78" t="s">
        <v>229</v>
      </c>
    </row>
    <row r="10" s="63" customFormat="1" ht="19.5" customHeight="1" spans="1:14">
      <c r="A10" s="79" t="s">
        <v>180</v>
      </c>
      <c r="B10" s="77">
        <f>C10-1.2</f>
        <v>35.1</v>
      </c>
      <c r="C10" s="77">
        <f>D10-1.2</f>
        <v>36.3</v>
      </c>
      <c r="D10" s="77" t="s">
        <v>181</v>
      </c>
      <c r="E10" s="77">
        <f>D10+1.2</f>
        <v>38.7</v>
      </c>
      <c r="F10" s="77">
        <f>E10+1.2</f>
        <v>39.9</v>
      </c>
      <c r="G10" s="77">
        <f>F10+1.4</f>
        <v>41.3</v>
      </c>
      <c r="H10" s="77">
        <f>G10+1.4</f>
        <v>42.7</v>
      </c>
      <c r="I10" s="70"/>
      <c r="J10" s="78" t="s">
        <v>231</v>
      </c>
      <c r="K10" s="78" t="s">
        <v>209</v>
      </c>
      <c r="L10" s="78" t="s">
        <v>232</v>
      </c>
      <c r="M10" s="78" t="s">
        <v>209</v>
      </c>
      <c r="N10" s="78" t="s">
        <v>233</v>
      </c>
    </row>
    <row r="11" s="63" customFormat="1" ht="19.5" customHeight="1" spans="1:14">
      <c r="A11" s="79" t="s">
        <v>182</v>
      </c>
      <c r="B11" s="77">
        <v>16.5</v>
      </c>
      <c r="C11" s="77">
        <v>17</v>
      </c>
      <c r="D11" s="77">
        <v>17.5</v>
      </c>
      <c r="E11" s="77">
        <v>18</v>
      </c>
      <c r="F11" s="77">
        <v>18.5</v>
      </c>
      <c r="G11" s="77">
        <v>19</v>
      </c>
      <c r="H11" s="77">
        <v>19.5</v>
      </c>
      <c r="I11" s="70"/>
      <c r="J11" s="78" t="s">
        <v>213</v>
      </c>
      <c r="K11" s="78" t="s">
        <v>234</v>
      </c>
      <c r="L11" s="78" t="s">
        <v>213</v>
      </c>
      <c r="M11" s="78" t="s">
        <v>218</v>
      </c>
      <c r="N11" s="78" t="s">
        <v>221</v>
      </c>
    </row>
    <row r="12" s="63" customFormat="1" ht="19.5" customHeight="1" spans="1:14">
      <c r="A12" s="79" t="s">
        <v>184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77">
        <v>19.8</v>
      </c>
      <c r="I12" s="70"/>
      <c r="J12" s="80" t="s">
        <v>222</v>
      </c>
      <c r="K12" s="80" t="s">
        <v>235</v>
      </c>
      <c r="L12" s="80" t="s">
        <v>221</v>
      </c>
      <c r="M12" s="80" t="s">
        <v>236</v>
      </c>
      <c r="N12" s="80" t="s">
        <v>237</v>
      </c>
    </row>
    <row r="13" s="63" customFormat="1" ht="19.5" customHeight="1" spans="1:14">
      <c r="A13" s="81" t="s">
        <v>186</v>
      </c>
      <c r="B13" s="82">
        <f>C13-0.4</f>
        <v>14.2</v>
      </c>
      <c r="C13" s="82">
        <f>D13-0.4</f>
        <v>14.6</v>
      </c>
      <c r="D13" s="82">
        <v>15</v>
      </c>
      <c r="E13" s="82">
        <f>D13+0.4</f>
        <v>15.4</v>
      </c>
      <c r="F13" s="82">
        <f>E13+0.4</f>
        <v>15.8</v>
      </c>
      <c r="G13" s="82">
        <f>F13+0.6</f>
        <v>16.4</v>
      </c>
      <c r="H13" s="82">
        <f>G13+0.6</f>
        <v>17</v>
      </c>
      <c r="I13" s="70"/>
      <c r="J13" s="80" t="s">
        <v>238</v>
      </c>
      <c r="K13" s="80" t="s">
        <v>221</v>
      </c>
      <c r="L13" s="80" t="s">
        <v>214</v>
      </c>
      <c r="M13" s="80" t="s">
        <v>239</v>
      </c>
      <c r="N13" s="80" t="s">
        <v>240</v>
      </c>
    </row>
    <row r="14" s="63" customFormat="1" ht="19.5" customHeight="1" spans="1:14">
      <c r="A14" s="79" t="s">
        <v>187</v>
      </c>
      <c r="B14" s="83">
        <f>C14-1</f>
        <v>37</v>
      </c>
      <c r="C14" s="83">
        <f>D14-1</f>
        <v>38</v>
      </c>
      <c r="D14" s="83">
        <v>39</v>
      </c>
      <c r="E14" s="83">
        <f>D14+1</f>
        <v>40</v>
      </c>
      <c r="F14" s="83">
        <f>E14+1</f>
        <v>41</v>
      </c>
      <c r="G14" s="83">
        <f>F14+1.5</f>
        <v>42.5</v>
      </c>
      <c r="H14" s="83">
        <f>G14+1.5</f>
        <v>44</v>
      </c>
      <c r="I14" s="70"/>
      <c r="J14" s="78" t="s">
        <v>173</v>
      </c>
      <c r="K14" s="78" t="s">
        <v>173</v>
      </c>
      <c r="L14" s="78" t="s">
        <v>173</v>
      </c>
      <c r="M14" s="78" t="s">
        <v>173</v>
      </c>
      <c r="N14" s="78" t="s">
        <v>173</v>
      </c>
    </row>
    <row r="15" s="63" customFormat="1" ht="19.5" customHeight="1" spans="1:14">
      <c r="A15" s="79" t="s">
        <v>188</v>
      </c>
      <c r="B15" s="83">
        <f t="shared" ref="B15:B17" si="4">C15</f>
        <v>4.5</v>
      </c>
      <c r="C15" s="83">
        <f>D15</f>
        <v>4.5</v>
      </c>
      <c r="D15" s="83">
        <v>4.5</v>
      </c>
      <c r="E15" s="83">
        <f t="shared" ref="E15:H15" si="5">D15</f>
        <v>4.5</v>
      </c>
      <c r="F15" s="83">
        <f t="shared" si="5"/>
        <v>4.5</v>
      </c>
      <c r="G15" s="83">
        <f t="shared" si="5"/>
        <v>4.5</v>
      </c>
      <c r="H15" s="83">
        <f t="shared" si="5"/>
        <v>4.5</v>
      </c>
      <c r="I15" s="70"/>
      <c r="J15" s="78" t="s">
        <v>173</v>
      </c>
      <c r="K15" s="78" t="s">
        <v>173</v>
      </c>
      <c r="L15" s="78" t="s">
        <v>173</v>
      </c>
      <c r="M15" s="78" t="s">
        <v>173</v>
      </c>
      <c r="N15" s="78" t="s">
        <v>173</v>
      </c>
    </row>
    <row r="16" s="63" customFormat="1" ht="19.5" customHeight="1" spans="1:14">
      <c r="A16" s="293" t="s">
        <v>189</v>
      </c>
      <c r="B16" s="83">
        <f t="shared" si="4"/>
        <v>11.5</v>
      </c>
      <c r="C16" s="83">
        <f>D16-1.5</f>
        <v>11.5</v>
      </c>
      <c r="D16" s="83">
        <v>13</v>
      </c>
      <c r="E16" s="83">
        <f t="shared" ref="E16:H16" si="6">D16</f>
        <v>13</v>
      </c>
      <c r="F16" s="83">
        <f>E16+2</f>
        <v>15</v>
      </c>
      <c r="G16" s="83">
        <f t="shared" si="6"/>
        <v>15</v>
      </c>
      <c r="H16" s="83">
        <f t="shared" si="6"/>
        <v>15</v>
      </c>
      <c r="I16" s="70"/>
      <c r="J16" s="78" t="s">
        <v>173</v>
      </c>
      <c r="K16" s="78" t="s">
        <v>173</v>
      </c>
      <c r="L16" s="78" t="s">
        <v>173</v>
      </c>
      <c r="M16" s="78" t="s">
        <v>173</v>
      </c>
      <c r="N16" s="78" t="s">
        <v>173</v>
      </c>
    </row>
    <row r="17" s="63" customFormat="1" ht="19.5" customHeight="1" spans="1:14">
      <c r="A17" s="79" t="s">
        <v>190</v>
      </c>
      <c r="B17" s="83">
        <f t="shared" si="4"/>
        <v>2.5</v>
      </c>
      <c r="C17" s="83">
        <f>D17</f>
        <v>2.5</v>
      </c>
      <c r="D17" s="83">
        <v>2.5</v>
      </c>
      <c r="E17" s="83">
        <f t="shared" ref="E17:H17" si="7">D17</f>
        <v>2.5</v>
      </c>
      <c r="F17" s="83">
        <f t="shared" si="7"/>
        <v>2.5</v>
      </c>
      <c r="G17" s="83">
        <f t="shared" si="7"/>
        <v>2.5</v>
      </c>
      <c r="H17" s="83">
        <f t="shared" si="7"/>
        <v>2.5</v>
      </c>
      <c r="I17" s="70"/>
      <c r="J17" s="78" t="s">
        <v>173</v>
      </c>
      <c r="K17" s="78" t="s">
        <v>173</v>
      </c>
      <c r="L17" s="78" t="s">
        <v>173</v>
      </c>
      <c r="M17" s="78" t="s">
        <v>173</v>
      </c>
      <c r="N17" s="78" t="s">
        <v>173</v>
      </c>
    </row>
    <row r="18" s="63" customFormat="1" ht="14.25" spans="1:14">
      <c r="A18" s="84" t="s">
        <v>191</v>
      </c>
      <c r="D18" s="85"/>
      <c r="E18" s="85"/>
      <c r="F18" s="85"/>
      <c r="G18" s="85"/>
      <c r="H18" s="85"/>
      <c r="I18" s="85"/>
      <c r="J18" s="86"/>
      <c r="K18" s="86"/>
      <c r="L18" s="85"/>
      <c r="M18" s="85"/>
      <c r="N18" s="85"/>
    </row>
    <row r="19" s="63" customFormat="1" ht="14.25" spans="1:14">
      <c r="A19" s="63" t="s">
        <v>192</v>
      </c>
      <c r="D19" s="85"/>
      <c r="E19" s="85"/>
      <c r="F19" s="85"/>
      <c r="G19" s="85"/>
      <c r="H19" s="85"/>
      <c r="I19" s="85"/>
      <c r="J19" s="86"/>
      <c r="K19" s="86"/>
      <c r="L19" s="85"/>
      <c r="M19" s="85"/>
      <c r="N19" s="85"/>
    </row>
    <row r="20" s="63" customFormat="1" ht="14.25" spans="1:14">
      <c r="A20" s="85"/>
      <c r="B20" s="85"/>
      <c r="C20" s="85"/>
      <c r="D20" s="85"/>
      <c r="E20" s="85"/>
      <c r="F20" s="85"/>
      <c r="G20" s="85"/>
      <c r="H20" s="85"/>
      <c r="I20" s="85"/>
      <c r="J20" s="87" t="s">
        <v>225</v>
      </c>
      <c r="K20" s="87"/>
      <c r="L20" s="84" t="s">
        <v>194</v>
      </c>
      <c r="M20" s="84"/>
      <c r="N20" s="84" t="s">
        <v>195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tabSelected="1" workbookViewId="0">
      <selection activeCell="N14" sqref="N14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241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91" t="s">
        <v>54</v>
      </c>
      <c r="C2" s="91"/>
      <c r="D2" s="185" t="s">
        <v>55</v>
      </c>
      <c r="E2" s="185"/>
      <c r="F2" s="91" t="s">
        <v>56</v>
      </c>
      <c r="G2" s="91"/>
      <c r="H2" s="186" t="s">
        <v>57</v>
      </c>
      <c r="I2" s="187" t="s">
        <v>56</v>
      </c>
      <c r="J2" s="187"/>
      <c r="K2" s="188"/>
    </row>
    <row r="3" customHeight="1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customHeight="1" spans="1:11">
      <c r="A4" s="195" t="s">
        <v>61</v>
      </c>
      <c r="B4" s="196" t="s">
        <v>62</v>
      </c>
      <c r="C4" s="197"/>
      <c r="D4" s="195" t="s">
        <v>63</v>
      </c>
      <c r="E4" s="198"/>
      <c r="F4" s="199" t="s">
        <v>64</v>
      </c>
      <c r="G4" s="200"/>
      <c r="H4" s="195" t="s">
        <v>242</v>
      </c>
      <c r="I4" s="198"/>
      <c r="J4" s="201" t="s">
        <v>66</v>
      </c>
      <c r="K4" s="202" t="s">
        <v>67</v>
      </c>
    </row>
    <row r="5" customHeight="1" spans="1:11">
      <c r="A5" s="203" t="s">
        <v>68</v>
      </c>
      <c r="B5" s="196" t="s">
        <v>69</v>
      </c>
      <c r="C5" s="197"/>
      <c r="D5" s="195" t="s">
        <v>243</v>
      </c>
      <c r="E5" s="198"/>
      <c r="F5" s="204">
        <v>1</v>
      </c>
      <c r="G5" s="205"/>
      <c r="H5" s="195" t="s">
        <v>244</v>
      </c>
      <c r="I5" s="198"/>
      <c r="J5" s="201" t="s">
        <v>66</v>
      </c>
      <c r="K5" s="202" t="s">
        <v>67</v>
      </c>
    </row>
    <row r="6" customHeight="1" spans="1:11">
      <c r="A6" s="195" t="s">
        <v>72</v>
      </c>
      <c r="B6" s="178">
        <v>2</v>
      </c>
      <c r="C6" s="179">
        <v>6</v>
      </c>
      <c r="D6" s="195" t="s">
        <v>245</v>
      </c>
      <c r="E6" s="198"/>
      <c r="F6" s="204">
        <v>0.5</v>
      </c>
      <c r="G6" s="205"/>
      <c r="H6" s="206" t="s">
        <v>246</v>
      </c>
      <c r="I6" s="207"/>
      <c r="J6" s="207"/>
      <c r="K6" s="208"/>
    </row>
    <row r="7" customHeight="1" spans="1:11">
      <c r="A7" s="195" t="s">
        <v>75</v>
      </c>
      <c r="B7" s="209" t="s">
        <v>76</v>
      </c>
      <c r="C7" s="210"/>
      <c r="D7" s="195" t="s">
        <v>247</v>
      </c>
      <c r="E7" s="198"/>
      <c r="F7" s="204">
        <v>0.3</v>
      </c>
      <c r="G7" s="205"/>
      <c r="H7" s="211" t="s">
        <v>248</v>
      </c>
      <c r="I7" s="201"/>
      <c r="J7" s="201"/>
      <c r="K7" s="202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45667</v>
      </c>
      <c r="G8" s="218"/>
      <c r="H8" s="215"/>
      <c r="I8" s="216"/>
      <c r="J8" s="216"/>
      <c r="K8" s="219"/>
    </row>
    <row r="9" customHeight="1" spans="1:11">
      <c r="A9" s="220" t="s">
        <v>249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26" t="s">
        <v>87</v>
      </c>
    </row>
    <row r="11" customHeight="1" spans="1:11">
      <c r="A11" s="203" t="s">
        <v>91</v>
      </c>
      <c r="B11" s="227" t="s">
        <v>86</v>
      </c>
      <c r="C11" s="201" t="s">
        <v>87</v>
      </c>
      <c r="D11" s="228"/>
      <c r="E11" s="229" t="s">
        <v>93</v>
      </c>
      <c r="F11" s="227" t="s">
        <v>86</v>
      </c>
      <c r="G11" s="201" t="s">
        <v>87</v>
      </c>
      <c r="H11" s="227"/>
      <c r="I11" s="229" t="s">
        <v>98</v>
      </c>
      <c r="J11" s="227" t="s">
        <v>86</v>
      </c>
      <c r="K11" s="202" t="s">
        <v>87</v>
      </c>
    </row>
    <row r="12" customHeight="1" spans="1:11">
      <c r="A12" s="215" t="s">
        <v>250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251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252</v>
      </c>
      <c r="B14" s="232"/>
      <c r="C14" s="232"/>
      <c r="D14" s="232"/>
      <c r="E14" s="232"/>
      <c r="F14" s="232"/>
      <c r="G14" s="232"/>
      <c r="H14" s="233"/>
      <c r="I14" s="234"/>
      <c r="J14" s="234"/>
      <c r="K14" s="235"/>
    </row>
    <row r="15" customHeight="1" spans="1:11">
      <c r="A15" s="231" t="s">
        <v>253</v>
      </c>
      <c r="B15" s="232"/>
      <c r="C15" s="232"/>
      <c r="D15" s="232"/>
      <c r="E15" s="232"/>
      <c r="F15" s="232"/>
      <c r="G15" s="232"/>
      <c r="H15" s="233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0" t="s">
        <v>254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2"/>
      <c r="B18" s="243"/>
      <c r="C18" s="243"/>
      <c r="D18" s="243"/>
      <c r="E18" s="244"/>
      <c r="F18" s="244"/>
      <c r="G18" s="244"/>
      <c r="H18" s="244"/>
      <c r="I18" s="234"/>
      <c r="J18" s="234"/>
      <c r="K18" s="235"/>
    </row>
    <row r="19" customHeight="1" spans="1:11">
      <c r="A19" s="245"/>
      <c r="B19" s="246"/>
      <c r="C19" s="246"/>
      <c r="D19" s="247"/>
      <c r="E19" s="248"/>
      <c r="F19" s="249"/>
      <c r="G19" s="249"/>
      <c r="H19" s="250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51" t="s">
        <v>123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0" t="s">
        <v>124</v>
      </c>
      <c r="B22" s="97"/>
      <c r="C22" s="97"/>
      <c r="D22" s="97"/>
      <c r="E22" s="97"/>
      <c r="F22" s="97"/>
      <c r="G22" s="97"/>
      <c r="H22" s="97"/>
      <c r="I22" s="97"/>
      <c r="J22" s="97"/>
      <c r="K22" s="136"/>
    </row>
    <row r="23" customHeight="1" spans="1:11">
      <c r="A23" s="107" t="s">
        <v>125</v>
      </c>
      <c r="B23" s="109"/>
      <c r="C23" s="201" t="s">
        <v>66</v>
      </c>
      <c r="D23" s="201" t="s">
        <v>67</v>
      </c>
      <c r="E23" s="105"/>
      <c r="F23" s="105"/>
      <c r="G23" s="105"/>
      <c r="H23" s="105"/>
      <c r="I23" s="105"/>
      <c r="J23" s="105"/>
      <c r="K23" s="106"/>
    </row>
    <row r="24" customHeight="1" spans="1:11">
      <c r="A24" s="252" t="s">
        <v>255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220" t="s">
        <v>134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9" t="s">
        <v>135</v>
      </c>
      <c r="B27" s="223" t="s">
        <v>96</v>
      </c>
      <c r="C27" s="223" t="s">
        <v>97</v>
      </c>
      <c r="D27" s="223" t="s">
        <v>89</v>
      </c>
      <c r="E27" s="190" t="s">
        <v>136</v>
      </c>
      <c r="F27" s="223" t="s">
        <v>96</v>
      </c>
      <c r="G27" s="223" t="s">
        <v>97</v>
      </c>
      <c r="H27" s="223" t="s">
        <v>89</v>
      </c>
      <c r="I27" s="190" t="s">
        <v>137</v>
      </c>
      <c r="J27" s="223" t="s">
        <v>96</v>
      </c>
      <c r="K27" s="226" t="s">
        <v>97</v>
      </c>
    </row>
    <row r="28" customHeight="1" spans="1:11">
      <c r="A28" s="206" t="s">
        <v>88</v>
      </c>
      <c r="B28" s="201" t="s">
        <v>96</v>
      </c>
      <c r="C28" s="201" t="s">
        <v>97</v>
      </c>
      <c r="D28" s="201" t="s">
        <v>89</v>
      </c>
      <c r="E28" s="207" t="s">
        <v>95</v>
      </c>
      <c r="F28" s="201" t="s">
        <v>96</v>
      </c>
      <c r="G28" s="201" t="s">
        <v>97</v>
      </c>
      <c r="H28" s="201" t="s">
        <v>89</v>
      </c>
      <c r="I28" s="207" t="s">
        <v>106</v>
      </c>
      <c r="J28" s="201" t="s">
        <v>96</v>
      </c>
      <c r="K28" s="202" t="s">
        <v>97</v>
      </c>
    </row>
    <row r="29" customHeight="1" spans="1:11">
      <c r="A29" s="195" t="s">
        <v>256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customHeight="1" spans="1:11">
      <c r="A31" s="263" t="s">
        <v>257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258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 t="s">
        <v>259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 t="s">
        <v>260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261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 t="s">
        <v>262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0" t="s">
        <v>133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customHeight="1" spans="1:11">
      <c r="A44" s="263" t="s">
        <v>263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70" t="s">
        <v>250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ht="21" customHeight="1" spans="1:11">
      <c r="A48" s="273" t="s">
        <v>141</v>
      </c>
      <c r="B48" s="274" t="s">
        <v>142</v>
      </c>
      <c r="C48" s="274"/>
      <c r="D48" s="275" t="s">
        <v>143</v>
      </c>
      <c r="E48" s="276" t="s">
        <v>144</v>
      </c>
      <c r="F48" s="275" t="s">
        <v>145</v>
      </c>
      <c r="G48" s="277">
        <v>46021</v>
      </c>
      <c r="H48" s="278" t="s">
        <v>146</v>
      </c>
      <c r="I48" s="278"/>
      <c r="J48" s="274" t="s">
        <v>147</v>
      </c>
      <c r="K48" s="279"/>
    </row>
    <row r="49" customHeight="1" spans="1:11">
      <c r="A49" s="280" t="s">
        <v>148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 t="s">
        <v>264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141</v>
      </c>
      <c r="B52" s="289"/>
      <c r="C52" s="289"/>
      <c r="D52" s="275" t="s">
        <v>143</v>
      </c>
      <c r="E52" s="275"/>
      <c r="F52" s="275" t="s">
        <v>145</v>
      </c>
      <c r="G52" s="275"/>
      <c r="H52" s="278" t="s">
        <v>146</v>
      </c>
      <c r="I52" s="278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workbookViewId="0">
      <selection activeCell="M10" sqref="M10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265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54</v>
      </c>
      <c r="C2" s="91"/>
      <c r="D2" s="92" t="s">
        <v>61</v>
      </c>
      <c r="E2" s="93" t="s">
        <v>62</v>
      </c>
      <c r="F2" s="94" t="s">
        <v>266</v>
      </c>
      <c r="G2" s="95" t="s">
        <v>69</v>
      </c>
      <c r="H2" s="96"/>
      <c r="I2" s="97" t="s">
        <v>57</v>
      </c>
      <c r="J2" s="98" t="s">
        <v>56</v>
      </c>
      <c r="K2" s="177"/>
    </row>
    <row r="3" spans="1:11">
      <c r="A3" s="100" t="s">
        <v>75</v>
      </c>
      <c r="B3" s="101" t="s">
        <v>76</v>
      </c>
      <c r="C3" s="101"/>
      <c r="D3" s="102" t="s">
        <v>267</v>
      </c>
      <c r="E3" s="103" t="s">
        <v>64</v>
      </c>
      <c r="F3" s="104"/>
      <c r="G3" s="104"/>
      <c r="H3" s="105" t="s">
        <v>268</v>
      </c>
      <c r="I3" s="105"/>
      <c r="J3" s="105"/>
      <c r="K3" s="106"/>
    </row>
    <row r="4" spans="1:11">
      <c r="A4" s="107" t="s">
        <v>72</v>
      </c>
      <c r="B4" s="178">
        <v>2</v>
      </c>
      <c r="C4" s="179">
        <v>6</v>
      </c>
      <c r="D4" s="109" t="s">
        <v>269</v>
      </c>
      <c r="E4" s="104" t="s">
        <v>270</v>
      </c>
      <c r="F4" s="104"/>
      <c r="G4" s="104"/>
      <c r="H4" s="109" t="s">
        <v>271</v>
      </c>
      <c r="I4" s="109"/>
      <c r="J4" s="110" t="s">
        <v>66</v>
      </c>
      <c r="K4" s="111" t="s">
        <v>67</v>
      </c>
    </row>
    <row r="5" spans="1:11">
      <c r="A5" s="107" t="s">
        <v>272</v>
      </c>
      <c r="B5" s="101" t="s">
        <v>273</v>
      </c>
      <c r="C5" s="101"/>
      <c r="D5" s="102" t="s">
        <v>274</v>
      </c>
      <c r="E5" s="102" t="s">
        <v>275</v>
      </c>
      <c r="F5" s="102" t="s">
        <v>276</v>
      </c>
      <c r="G5" s="102" t="s">
        <v>270</v>
      </c>
      <c r="H5" s="109" t="s">
        <v>277</v>
      </c>
      <c r="I5" s="109"/>
      <c r="J5" s="110" t="s">
        <v>66</v>
      </c>
      <c r="K5" s="111" t="s">
        <v>67</v>
      </c>
    </row>
    <row r="6" ht="15" spans="1:11">
      <c r="A6" s="112" t="s">
        <v>278</v>
      </c>
      <c r="B6" s="113" t="s">
        <v>279</v>
      </c>
      <c r="C6" s="113"/>
      <c r="D6" s="114" t="s">
        <v>280</v>
      </c>
      <c r="E6" s="115"/>
      <c r="F6" s="170">
        <v>5649</v>
      </c>
      <c r="G6" s="114"/>
      <c r="H6" s="117" t="s">
        <v>281</v>
      </c>
      <c r="I6" s="117"/>
      <c r="J6" s="118" t="s">
        <v>66</v>
      </c>
      <c r="K6" s="119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282</v>
      </c>
      <c r="B8" s="94" t="s">
        <v>283</v>
      </c>
      <c r="C8" s="94" t="s">
        <v>284</v>
      </c>
      <c r="D8" s="94" t="s">
        <v>285</v>
      </c>
      <c r="E8" s="94" t="s">
        <v>286</v>
      </c>
      <c r="F8" s="94" t="s">
        <v>287</v>
      </c>
      <c r="G8" s="124" t="s">
        <v>288</v>
      </c>
      <c r="H8" s="125"/>
      <c r="I8" s="125"/>
      <c r="J8" s="125"/>
      <c r="K8" s="126"/>
    </row>
    <row r="9" spans="1:11">
      <c r="A9" s="107" t="s">
        <v>289</v>
      </c>
      <c r="B9" s="109"/>
      <c r="C9" s="110" t="s">
        <v>66</v>
      </c>
      <c r="D9" s="110" t="s">
        <v>67</v>
      </c>
      <c r="E9" s="102" t="s">
        <v>290</v>
      </c>
      <c r="F9" s="127" t="s">
        <v>291</v>
      </c>
      <c r="G9" s="128" t="s">
        <v>292</v>
      </c>
      <c r="H9" s="157"/>
      <c r="I9" s="157"/>
      <c r="J9" s="157"/>
      <c r="K9" s="158"/>
    </row>
    <row r="10" spans="1:11">
      <c r="A10" s="107" t="s">
        <v>293</v>
      </c>
      <c r="B10" s="109"/>
      <c r="C10" s="110" t="s">
        <v>66</v>
      </c>
      <c r="D10" s="110" t="s">
        <v>67</v>
      </c>
      <c r="E10" s="102" t="s">
        <v>294</v>
      </c>
      <c r="F10" s="127" t="s">
        <v>292</v>
      </c>
      <c r="G10" s="128" t="s">
        <v>295</v>
      </c>
      <c r="H10" s="157"/>
      <c r="I10" s="157"/>
      <c r="J10" s="157"/>
      <c r="K10" s="158"/>
    </row>
    <row r="11" spans="1:11">
      <c r="A11" s="131" t="s">
        <v>249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00" t="s">
        <v>90</v>
      </c>
      <c r="B12" s="110" t="s">
        <v>86</v>
      </c>
      <c r="C12" s="110" t="s">
        <v>87</v>
      </c>
      <c r="D12" s="127"/>
      <c r="E12" s="102" t="s">
        <v>88</v>
      </c>
      <c r="F12" s="110" t="s">
        <v>86</v>
      </c>
      <c r="G12" s="110" t="s">
        <v>87</v>
      </c>
      <c r="H12" s="110"/>
      <c r="I12" s="102" t="s">
        <v>296</v>
      </c>
      <c r="J12" s="110" t="s">
        <v>86</v>
      </c>
      <c r="K12" s="111" t="s">
        <v>87</v>
      </c>
    </row>
    <row r="13" spans="1:11">
      <c r="A13" s="100" t="s">
        <v>93</v>
      </c>
      <c r="B13" s="110" t="s">
        <v>86</v>
      </c>
      <c r="C13" s="110" t="s">
        <v>87</v>
      </c>
      <c r="D13" s="127"/>
      <c r="E13" s="102" t="s">
        <v>98</v>
      </c>
      <c r="F13" s="110" t="s">
        <v>86</v>
      </c>
      <c r="G13" s="110" t="s">
        <v>87</v>
      </c>
      <c r="H13" s="110"/>
      <c r="I13" s="102" t="s">
        <v>297</v>
      </c>
      <c r="J13" s="110" t="s">
        <v>86</v>
      </c>
      <c r="K13" s="111" t="s">
        <v>87</v>
      </c>
    </row>
    <row r="14" ht="15" spans="1:11">
      <c r="A14" s="112" t="s">
        <v>298</v>
      </c>
      <c r="B14" s="118" t="s">
        <v>86</v>
      </c>
      <c r="C14" s="118" t="s">
        <v>87</v>
      </c>
      <c r="D14" s="115"/>
      <c r="E14" s="114" t="s">
        <v>299</v>
      </c>
      <c r="F14" s="118" t="s">
        <v>86</v>
      </c>
      <c r="G14" s="118" t="s">
        <v>87</v>
      </c>
      <c r="H14" s="118"/>
      <c r="I14" s="114" t="s">
        <v>300</v>
      </c>
      <c r="J14" s="118" t="s">
        <v>86</v>
      </c>
      <c r="K14" s="119" t="s">
        <v>87</v>
      </c>
    </row>
    <row r="15" ht="15" spans="1:11">
      <c r="A15" s="120" t="s">
        <v>191</v>
      </c>
      <c r="B15" s="134" t="s">
        <v>292</v>
      </c>
      <c r="C15" s="135"/>
      <c r="D15" s="121"/>
      <c r="E15" s="120"/>
      <c r="F15" s="135"/>
      <c r="G15" s="135"/>
      <c r="H15" s="135"/>
      <c r="I15" s="120"/>
      <c r="J15" s="135"/>
      <c r="K15" s="135"/>
    </row>
    <row r="16" s="175" customFormat="1" spans="1:11">
      <c r="A16" s="90" t="s">
        <v>301</v>
      </c>
      <c r="B16" s="97"/>
      <c r="C16" s="97"/>
      <c r="D16" s="97"/>
      <c r="E16" s="97"/>
      <c r="F16" s="97"/>
      <c r="G16" s="97"/>
      <c r="H16" s="97"/>
      <c r="I16" s="97"/>
      <c r="J16" s="97"/>
      <c r="K16" s="136"/>
    </row>
    <row r="17" spans="1:11">
      <c r="A17" s="107" t="s">
        <v>302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37"/>
    </row>
    <row r="18" spans="1:11">
      <c r="A18" s="107" t="s">
        <v>303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37"/>
    </row>
    <row r="19" spans="1:11">
      <c r="A19" s="138" t="s">
        <v>304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38" t="s">
        <v>305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8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8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>
      <c r="A24" s="107" t="s">
        <v>125</v>
      </c>
      <c r="B24" s="109"/>
      <c r="C24" s="110" t="s">
        <v>66</v>
      </c>
      <c r="D24" s="110" t="s">
        <v>67</v>
      </c>
      <c r="E24" s="105"/>
      <c r="F24" s="105"/>
      <c r="G24" s="105"/>
      <c r="H24" s="105"/>
      <c r="I24" s="105"/>
      <c r="J24" s="105"/>
      <c r="K24" s="106"/>
    </row>
    <row r="25" ht="15" spans="1:11">
      <c r="A25" s="145" t="s">
        <v>306</v>
      </c>
      <c r="B25" s="146" t="s">
        <v>292</v>
      </c>
      <c r="C25" s="180"/>
      <c r="D25" s="180"/>
      <c r="E25" s="180"/>
      <c r="F25" s="180"/>
      <c r="G25" s="180"/>
      <c r="H25" s="180"/>
      <c r="I25" s="180"/>
      <c r="J25" s="180"/>
      <c r="K25" s="181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307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6"/>
    </row>
    <row r="28" spans="1:11">
      <c r="A28" s="150" t="s">
        <v>308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309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310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ht="23" customHeight="1" spans="1:1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23" customHeight="1" spans="1:13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8"/>
    </row>
    <row r="35" ht="23" customHeight="1" spans="1:13">
      <c r="A35" s="159"/>
      <c r="B35" s="157"/>
      <c r="C35" s="157"/>
      <c r="D35" s="157"/>
      <c r="E35" s="157"/>
      <c r="F35" s="157"/>
      <c r="G35" s="157"/>
      <c r="H35" s="157"/>
      <c r="I35" s="157"/>
      <c r="J35" s="157"/>
      <c r="K35" s="158"/>
    </row>
    <row r="36" ht="23" customHeight="1" spans="1:13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ht="18.75" customHeight="1" spans="1:13">
      <c r="A37" s="163" t="s">
        <v>311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="176" customFormat="1" ht="18.75" customHeight="1" spans="1:13">
      <c r="A38" s="107" t="s">
        <v>312</v>
      </c>
      <c r="B38" s="109"/>
      <c r="C38" s="109"/>
      <c r="D38" s="105" t="s">
        <v>313</v>
      </c>
      <c r="E38" s="105"/>
      <c r="F38" s="166" t="s">
        <v>314</v>
      </c>
      <c r="G38" s="167"/>
      <c r="H38" s="109" t="s">
        <v>315</v>
      </c>
      <c r="I38" s="109"/>
      <c r="J38" s="109" t="s">
        <v>316</v>
      </c>
      <c r="K38" s="137"/>
    </row>
    <row r="39" ht="18.75" customHeight="1" spans="1:13">
      <c r="A39" s="107" t="s">
        <v>191</v>
      </c>
      <c r="B39" s="168" t="s">
        <v>317</v>
      </c>
      <c r="C39" s="168"/>
      <c r="D39" s="168"/>
      <c r="E39" s="168"/>
      <c r="F39" s="168"/>
      <c r="G39" s="168"/>
      <c r="H39" s="168"/>
      <c r="I39" s="168"/>
      <c r="J39" s="168"/>
      <c r="K39" s="169"/>
      <c r="M39" s="176"/>
    </row>
    <row r="40" ht="31" customHeight="1" spans="1:13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37"/>
    </row>
    <row r="41" ht="18.75" customHeight="1" spans="1:13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37"/>
    </row>
    <row r="42" ht="32" customHeight="1" spans="1:13">
      <c r="A42" s="112" t="s">
        <v>141</v>
      </c>
      <c r="B42" s="170" t="s">
        <v>318</v>
      </c>
      <c r="C42" s="170"/>
      <c r="D42" s="114" t="s">
        <v>319</v>
      </c>
      <c r="E42" s="171" t="s">
        <v>320</v>
      </c>
      <c r="F42" s="114" t="s">
        <v>145</v>
      </c>
      <c r="G42" s="172">
        <v>46036</v>
      </c>
      <c r="H42" s="173" t="s">
        <v>146</v>
      </c>
      <c r="I42" s="173"/>
      <c r="J42" s="170" t="s">
        <v>147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1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</cols>
  <sheetData>
    <row r="1" ht="26.25" spans="1:11">
      <c r="A1" s="89" t="s">
        <v>265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53</v>
      </c>
      <c r="B2" s="91" t="s">
        <v>321</v>
      </c>
      <c r="C2" s="91"/>
      <c r="D2" s="92" t="s">
        <v>61</v>
      </c>
      <c r="E2" s="93" t="s">
        <v>322</v>
      </c>
      <c r="F2" s="94" t="s">
        <v>266</v>
      </c>
      <c r="G2" s="95" t="s">
        <v>323</v>
      </c>
      <c r="H2" s="96"/>
      <c r="I2" s="97" t="s">
        <v>57</v>
      </c>
      <c r="J2" s="98" t="s">
        <v>324</v>
      </c>
      <c r="K2" s="99"/>
    </row>
    <row r="3" spans="1:11">
      <c r="A3" s="100" t="s">
        <v>75</v>
      </c>
      <c r="B3" s="101">
        <v>11684</v>
      </c>
      <c r="C3" s="101"/>
      <c r="D3" s="102" t="s">
        <v>267</v>
      </c>
      <c r="E3" s="103">
        <v>45721</v>
      </c>
      <c r="F3" s="104"/>
      <c r="G3" s="104"/>
      <c r="H3" s="105" t="s">
        <v>268</v>
      </c>
      <c r="I3" s="105"/>
      <c r="J3" s="105"/>
      <c r="K3" s="106"/>
    </row>
    <row r="4" spans="1:11">
      <c r="A4" s="107" t="s">
        <v>72</v>
      </c>
      <c r="B4" s="108">
        <v>4</v>
      </c>
      <c r="C4" s="108">
        <v>6</v>
      </c>
      <c r="D4" s="109" t="s">
        <v>269</v>
      </c>
      <c r="E4" s="104" t="s">
        <v>274</v>
      </c>
      <c r="F4" s="104"/>
      <c r="G4" s="104"/>
      <c r="H4" s="109" t="s">
        <v>271</v>
      </c>
      <c r="I4" s="109"/>
      <c r="J4" s="110" t="s">
        <v>66</v>
      </c>
      <c r="K4" s="111" t="s">
        <v>67</v>
      </c>
    </row>
    <row r="5" spans="1:11">
      <c r="A5" s="107" t="s">
        <v>272</v>
      </c>
      <c r="B5" s="101" t="s">
        <v>325</v>
      </c>
      <c r="C5" s="101"/>
      <c r="D5" s="102" t="s">
        <v>274</v>
      </c>
      <c r="E5" s="102" t="s">
        <v>275</v>
      </c>
      <c r="F5" s="102" t="s">
        <v>276</v>
      </c>
      <c r="G5" s="102" t="s">
        <v>270</v>
      </c>
      <c r="H5" s="109" t="s">
        <v>277</v>
      </c>
      <c r="I5" s="109"/>
      <c r="J5" s="110" t="s">
        <v>66</v>
      </c>
      <c r="K5" s="111" t="s">
        <v>67</v>
      </c>
    </row>
    <row r="6" ht="15" spans="1:11">
      <c r="A6" s="112" t="s">
        <v>278</v>
      </c>
      <c r="B6" s="113">
        <v>315</v>
      </c>
      <c r="C6" s="113"/>
      <c r="D6" s="114" t="s">
        <v>280</v>
      </c>
      <c r="E6" s="115"/>
      <c r="F6" s="116">
        <v>11684</v>
      </c>
      <c r="G6" s="114"/>
      <c r="H6" s="117" t="s">
        <v>281</v>
      </c>
      <c r="I6" s="117"/>
      <c r="J6" s="118" t="s">
        <v>66</v>
      </c>
      <c r="K6" s="119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282</v>
      </c>
      <c r="B8" s="94" t="s">
        <v>283</v>
      </c>
      <c r="C8" s="94" t="s">
        <v>284</v>
      </c>
      <c r="D8" s="94" t="s">
        <v>285</v>
      </c>
      <c r="E8" s="94" t="s">
        <v>286</v>
      </c>
      <c r="F8" s="94" t="s">
        <v>287</v>
      </c>
      <c r="G8" s="124" t="s">
        <v>326</v>
      </c>
      <c r="H8" s="125"/>
      <c r="I8" s="125"/>
      <c r="J8" s="125"/>
      <c r="K8" s="126"/>
    </row>
    <row r="9" spans="1:11">
      <c r="A9" s="107" t="s">
        <v>289</v>
      </c>
      <c r="B9" s="109"/>
      <c r="C9" s="110" t="s">
        <v>66</v>
      </c>
      <c r="D9" s="110" t="s">
        <v>67</v>
      </c>
      <c r="E9" s="102" t="s">
        <v>290</v>
      </c>
      <c r="F9" s="127" t="s">
        <v>291</v>
      </c>
      <c r="G9" s="128" t="s">
        <v>292</v>
      </c>
      <c r="H9" s="129"/>
      <c r="I9" s="129"/>
      <c r="J9" s="129"/>
      <c r="K9" s="130"/>
    </row>
    <row r="10" spans="1:11">
      <c r="A10" s="107" t="s">
        <v>293</v>
      </c>
      <c r="B10" s="109"/>
      <c r="C10" s="110" t="s">
        <v>66</v>
      </c>
      <c r="D10" s="110" t="s">
        <v>67</v>
      </c>
      <c r="E10" s="102" t="s">
        <v>294</v>
      </c>
      <c r="F10" s="127" t="s">
        <v>292</v>
      </c>
      <c r="G10" s="128" t="s">
        <v>295</v>
      </c>
      <c r="H10" s="129"/>
      <c r="I10" s="129"/>
      <c r="J10" s="129"/>
      <c r="K10" s="130"/>
    </row>
    <row r="11" spans="1:11">
      <c r="A11" s="131" t="s">
        <v>249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00" t="s">
        <v>90</v>
      </c>
      <c r="B12" s="110" t="s">
        <v>86</v>
      </c>
      <c r="C12" s="110" t="s">
        <v>87</v>
      </c>
      <c r="D12" s="127"/>
      <c r="E12" s="102" t="s">
        <v>88</v>
      </c>
      <c r="F12" s="110" t="s">
        <v>86</v>
      </c>
      <c r="G12" s="110" t="s">
        <v>87</v>
      </c>
      <c r="H12" s="110"/>
      <c r="I12" s="102" t="s">
        <v>296</v>
      </c>
      <c r="J12" s="110" t="s">
        <v>86</v>
      </c>
      <c r="K12" s="111" t="s">
        <v>87</v>
      </c>
    </row>
    <row r="13" spans="1:11">
      <c r="A13" s="100" t="s">
        <v>93</v>
      </c>
      <c r="B13" s="110" t="s">
        <v>86</v>
      </c>
      <c r="C13" s="110" t="s">
        <v>87</v>
      </c>
      <c r="D13" s="127"/>
      <c r="E13" s="102" t="s">
        <v>98</v>
      </c>
      <c r="F13" s="110" t="s">
        <v>86</v>
      </c>
      <c r="G13" s="110" t="s">
        <v>87</v>
      </c>
      <c r="H13" s="110"/>
      <c r="I13" s="102" t="s">
        <v>297</v>
      </c>
      <c r="J13" s="110" t="s">
        <v>86</v>
      </c>
      <c r="K13" s="111" t="s">
        <v>87</v>
      </c>
    </row>
    <row r="14" ht="15" spans="1:11">
      <c r="A14" s="112" t="s">
        <v>298</v>
      </c>
      <c r="B14" s="118" t="s">
        <v>86</v>
      </c>
      <c r="C14" s="118" t="s">
        <v>87</v>
      </c>
      <c r="D14" s="115"/>
      <c r="E14" s="114" t="s">
        <v>299</v>
      </c>
      <c r="F14" s="118" t="s">
        <v>86</v>
      </c>
      <c r="G14" s="118" t="s">
        <v>87</v>
      </c>
      <c r="H14" s="118"/>
      <c r="I14" s="114" t="s">
        <v>300</v>
      </c>
      <c r="J14" s="118" t="s">
        <v>86</v>
      </c>
      <c r="K14" s="119" t="s">
        <v>87</v>
      </c>
    </row>
    <row r="15" ht="15" spans="1:11">
      <c r="A15" s="120" t="s">
        <v>191</v>
      </c>
      <c r="B15" s="134" t="s">
        <v>292</v>
      </c>
      <c r="C15" s="135"/>
      <c r="D15" s="121"/>
      <c r="E15" s="120"/>
      <c r="F15" s="135"/>
      <c r="G15" s="135"/>
      <c r="H15" s="135"/>
      <c r="I15" s="120"/>
      <c r="J15" s="135"/>
      <c r="K15" s="135"/>
    </row>
    <row r="16" spans="1:11">
      <c r="A16" s="90" t="s">
        <v>301</v>
      </c>
      <c r="B16" s="97"/>
      <c r="C16" s="97"/>
      <c r="D16" s="97"/>
      <c r="E16" s="97"/>
      <c r="F16" s="97"/>
      <c r="G16" s="97"/>
      <c r="H16" s="97"/>
      <c r="I16" s="97"/>
      <c r="J16" s="97"/>
      <c r="K16" s="136"/>
    </row>
    <row r="17" spans="1:11">
      <c r="A17" s="107" t="s">
        <v>302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37"/>
    </row>
    <row r="18" spans="1:11">
      <c r="A18" s="107" t="s">
        <v>303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37"/>
    </row>
    <row r="19" spans="1:11">
      <c r="A19" s="138" t="s">
        <v>327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>
      <c r="A20" s="141" t="s">
        <v>328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41" t="s">
        <v>329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41" t="s">
        <v>330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>
      <c r="A24" s="107" t="s">
        <v>125</v>
      </c>
      <c r="B24" s="109"/>
      <c r="C24" s="110" t="s">
        <v>66</v>
      </c>
      <c r="D24" s="110" t="s">
        <v>67</v>
      </c>
      <c r="E24" s="105"/>
      <c r="F24" s="105"/>
      <c r="G24" s="105"/>
      <c r="H24" s="105"/>
      <c r="I24" s="105"/>
      <c r="J24" s="105"/>
      <c r="K24" s="106"/>
    </row>
    <row r="25" ht="15" spans="1:11">
      <c r="A25" s="145" t="s">
        <v>306</v>
      </c>
      <c r="B25" s="146" t="s">
        <v>292</v>
      </c>
      <c r="C25" s="146"/>
      <c r="D25" s="146"/>
      <c r="E25" s="146"/>
      <c r="F25" s="146"/>
      <c r="G25" s="146"/>
      <c r="H25" s="146"/>
      <c r="I25" s="146"/>
      <c r="J25" s="146"/>
      <c r="K25" s="147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307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6"/>
    </row>
    <row r="28" spans="1:11">
      <c r="A28" s="150" t="s">
        <v>331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0" t="s">
        <v>332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>
      <c r="A30" s="150" t="s">
        <v>333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8"/>
    </row>
    <row r="35" spans="1:11">
      <c r="A35" s="159"/>
      <c r="B35" s="157"/>
      <c r="C35" s="157"/>
      <c r="D35" s="157"/>
      <c r="E35" s="157"/>
      <c r="F35" s="157"/>
      <c r="G35" s="157"/>
      <c r="H35" s="157"/>
      <c r="I35" s="157"/>
      <c r="J35" s="157"/>
      <c r="K35" s="158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2"/>
    </row>
    <row r="37" spans="1:11">
      <c r="A37" s="163" t="s">
        <v>311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1">
      <c r="A38" s="107" t="s">
        <v>312</v>
      </c>
      <c r="B38" s="109"/>
      <c r="C38" s="109"/>
      <c r="D38" s="105" t="s">
        <v>313</v>
      </c>
      <c r="E38" s="105"/>
      <c r="F38" s="166" t="s">
        <v>314</v>
      </c>
      <c r="G38" s="167"/>
      <c r="H38" s="109" t="s">
        <v>315</v>
      </c>
      <c r="I38" s="109"/>
      <c r="J38" s="109" t="s">
        <v>316</v>
      </c>
      <c r="K38" s="137"/>
    </row>
    <row r="39" spans="1:11">
      <c r="A39" s="107" t="s">
        <v>191</v>
      </c>
      <c r="B39" s="168" t="s">
        <v>334</v>
      </c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37"/>
    </row>
    <row r="4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37"/>
    </row>
    <row r="42" ht="15" spans="1:11">
      <c r="A42" s="112" t="s">
        <v>141</v>
      </c>
      <c r="B42" s="170" t="s">
        <v>318</v>
      </c>
      <c r="C42" s="170"/>
      <c r="D42" s="114" t="s">
        <v>319</v>
      </c>
      <c r="E42" s="171" t="s">
        <v>335</v>
      </c>
      <c r="F42" s="114" t="s">
        <v>145</v>
      </c>
      <c r="G42" s="172">
        <v>45724</v>
      </c>
      <c r="H42" s="173" t="s">
        <v>146</v>
      </c>
      <c r="I42" s="173"/>
      <c r="J42" s="170" t="s">
        <v>335</v>
      </c>
      <c r="K42" s="1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验货尺寸表 （中期洗前）</vt:lpstr>
      <vt:lpstr>验货尺寸表 （中期洗后）</vt:lpstr>
      <vt:lpstr>中期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2026-01-16T07:55:36Z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