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美妙" sheetId="5" r:id="rId7"/>
    <sheet name="验货尺寸表 (尾期美妙)" sheetId="17" r:id="rId8"/>
    <sheet name="尾期" sheetId="19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<sst xmlns="http://schemas.openxmlformats.org/spreadsheetml/2006/main" count="1363" uniqueCount="424">
  <si>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</si>
  <si>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</si>
  <si>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</si>
  <si>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</si>
  <si>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</si>
  <si>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</si>
  <si>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</si>
  <si>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</si>
  <si>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</si>
  <si>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</si>
  <si>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</si>
  <si>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</si>
  <si>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</si>
  <si>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</si>
  <si>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</si>
  <si>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</si>
  <si>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</si>
  <si>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</si>
  <si>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</si>
  <si>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</si>
  <si>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</si>
  <si>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</si>
  <si>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</si>
  <si>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</si>
  <si>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</si>
  <si>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</si>
  <si>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</si>
  <si>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</si>
  <si>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</si>
  <si>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</si>
  <si>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</si>
  <si>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</si>
  <si>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</si>
  <si>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</si>
  <si>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</si>
  <si>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</si>
  <si>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</si>
  <si>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</si>
  <si>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</si>
  <si>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</si>
  <si>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</si>
  <si>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</si>
  <si>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</si>
  <si>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</si>
  <si>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</si>
  <si>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</si>
  <si>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</si>
  <si>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</si>
  <si>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</si>
  <si>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</si>
  <si>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</si>
  <si>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</si>
  <si>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</si>
  <si>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</si>
  <si>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</si>
  <si>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</si>
  <si>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</si>
  <si>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</si>
  <si>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</si>
  <si>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</si>
  <si>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</si>
  <si>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</si>
  <si>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TAJJBO81754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</si>
  <si>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</si>
  <si>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</si>
  <si>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</si>
  <si>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</si>
  <si>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</si>
  <si>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</si>
  <si>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</si>
  <si>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</si>
  <si>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</si>
  <si>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</si>
  <si>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</si>
  <si>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</si>
  <si>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</si>
  <si>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</si>
  <si>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</si>
  <si>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CGDD25111000073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</si>
  <si>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</si>
  <si>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</si>
  <si>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</si>
  <si>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</si>
  <si>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</si>
  <si>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</si>
  <si>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</si>
  <si>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</si>
  <si>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</si>
  <si>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</si>
  <si>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</si>
  <si>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</si>
  <si>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</si>
  <si>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</si>
  <si>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</si>
  <si>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</si>
  <si>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</si>
  <si>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</si>
  <si>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</si>
  <si>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</si>
  <si>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</si>
  <si>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</si>
  <si>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</si>
  <si>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</si>
  <si>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</si>
  <si>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</si>
  <si>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</si>
  <si>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</si>
  <si>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</si>
  <si>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</si>
  <si>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</si>
  <si>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</si>
  <si>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</si>
  <si>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</si>
  <si>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</si>
  <si>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</si>
  <si>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</si>
  <si>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</si>
  <si>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</si>
  <si>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</si>
  <si>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</si>
  <si>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</si>
  <si>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</si>
  <si>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</si>
  <si>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</si>
  <si>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</si>
  <si>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</si>
  <si>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</si>
  <si>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1、领围偏小0.5-0.8CM，前领打折</t>
  </si>
  <si>
    <t>2、上袖打褶，侧骨容皱，不平服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</si>
  <si>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</si>
  <si>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</si>
  <si>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</si>
  <si>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</si>
  <si>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</si>
  <si>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</si>
  <si>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</si>
  <si>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</si>
  <si>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</si>
  <si>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</si>
  <si>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</si>
  <si>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</si>
  <si>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</si>
  <si>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</si>
  <si>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</si>
  <si>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</si>
  <si>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</si>
  <si>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</si>
  <si>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</si>
  <si>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</si>
  <si>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</si>
  <si>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</si>
  <si>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</si>
  <si>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</si>
  <si>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</si>
  <si>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</si>
  <si>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</si>
  <si>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</si>
  <si>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</si>
  <si>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</si>
  <si>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</si>
  <si>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</si>
  <si>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+0.8</t>
  </si>
  <si>
    <t>+0.4</t>
  </si>
  <si>
    <t>胸围</t>
  </si>
  <si>
    <t>-0.5</t>
  </si>
  <si>
    <t>摆围</t>
  </si>
  <si>
    <t>106</t>
  </si>
  <si>
    <t>+0.5</t>
  </si>
  <si>
    <t>+0</t>
  </si>
  <si>
    <t>肩宽</t>
  </si>
  <si>
    <t>45.5</t>
  </si>
  <si>
    <t>±0.5</t>
  </si>
  <si>
    <t>肩点袖长</t>
  </si>
  <si>
    <t>21.5</t>
  </si>
  <si>
    <t>+0.3</t>
  </si>
  <si>
    <t>袖肥/2（参考值）</t>
  </si>
  <si>
    <t>±0.3</t>
  </si>
  <si>
    <t>-0.3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</si>
  <si>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</si>
  <si>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</si>
  <si>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</si>
  <si>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</si>
  <si>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</si>
  <si>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</si>
  <si>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</si>
  <si>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</si>
  <si>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</si>
  <si>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</si>
  <si>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</si>
  <si>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</si>
  <si>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</si>
  <si>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</si>
  <si>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</si>
  <si>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</si>
  <si>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</si>
  <si>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</si>
  <si>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</si>
  <si>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</si>
  <si>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</si>
  <si>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</si>
  <si>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</si>
  <si>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</si>
  <si>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</si>
  <si>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</si>
  <si>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</si>
  <si>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</si>
  <si>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</si>
  <si>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</si>
  <si>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</si>
  <si>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</si>
  <si>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</si>
  <si>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</si>
  <si>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</si>
  <si>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</si>
  <si>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</si>
  <si>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</si>
  <si>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</si>
  <si>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</si>
  <si>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</si>
  <si>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</si>
  <si>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</si>
  <si>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</si>
  <si>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</si>
  <si>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</si>
  <si>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</si>
  <si>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</si>
  <si>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</si>
  <si>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</si>
  <si>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</si>
  <si>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</si>
  <si>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</si>
  <si>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</si>
  <si>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</si>
  <si>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</si>
  <si>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</si>
  <si>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</si>
  <si>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</si>
  <si>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</si>
  <si>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</si>
  <si>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</si>
  <si>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</si>
  <si>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</si>
  <si>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</si>
  <si>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</si>
  <si>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</si>
  <si>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</si>
  <si>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</si>
  <si>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</si>
  <si>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</si>
  <si>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</si>
  <si>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</si>
  <si>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</si>
  <si>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</si>
  <si>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</si>
  <si>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</si>
  <si>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</si>
  <si>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</si>
  <si>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</si>
  <si>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</si>
  <si>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</si>
  <si>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</si>
  <si>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</si>
  <si>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1.前领容位不均匀</t>
  </si>
  <si>
    <t>2.肩位左右容皱，袖圈容皱，烫工不良</t>
  </si>
  <si>
    <t>3.下脚冚线止口外露有宽窄，起扭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</si>
  <si>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</si>
  <si>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</si>
  <si>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</si>
  <si>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</si>
  <si>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</si>
  <si>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</si>
  <si>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</si>
  <si>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走货500件，抽查50件，发现3件不良品，已按照以上提出的问题点改正，可以出货</t>
  </si>
  <si>
    <t>服装QC部门</t>
  </si>
  <si>
    <t>检验人</t>
  </si>
  <si>
    <t>+0.5 +0.5 +0.4</t>
  </si>
  <si>
    <t>+0.5 -0.3 +0</t>
  </si>
  <si>
    <t>+0 +0 +0</t>
  </si>
  <si>
    <t>+0 +0.3 +0.5</t>
  </si>
  <si>
    <t>+0.5 +0 +0.5</t>
  </si>
  <si>
    <t>+0.3 +0.2 +0.5</t>
  </si>
  <si>
    <t>+0 +0.5 +0.4</t>
  </si>
  <si>
    <t>+0 +0 +1</t>
  </si>
  <si>
    <t>+1 +0 +0</t>
  </si>
  <si>
    <t>+0.5 +0 +0</t>
  </si>
  <si>
    <t>-0.4 -0.6 -0.8</t>
  </si>
  <si>
    <t>+0 +1 +0.8</t>
  </si>
  <si>
    <t>-0.6 -0.8 +0</t>
  </si>
  <si>
    <t>-0.4 +0 +0</t>
  </si>
  <si>
    <t>-0.5 +0.4 +0</t>
  </si>
  <si>
    <t>+0.3 +0.2 +0</t>
  </si>
  <si>
    <t>+0 +0.3 +0</t>
  </si>
  <si>
    <t>+0.3 +0 +0</t>
  </si>
  <si>
    <t>+0 +0.4 +0.3</t>
  </si>
  <si>
    <t>+0 -0.2 +0</t>
  </si>
  <si>
    <t>+0 +0 +0.5</t>
  </si>
  <si>
    <t>+0 +0.5 +0</t>
  </si>
  <si>
    <t>+1 +0.5 +0.5</t>
  </si>
  <si>
    <t>+0.6 +1 +1</t>
  </si>
  <si>
    <t>+0.5 +0.8 +1</t>
  </si>
  <si>
    <t>+1 -0.3 +0.6</t>
  </si>
  <si>
    <t>+0 +0.6 +0</t>
  </si>
  <si>
    <t>+0.5 +0.3 +0.2</t>
  </si>
  <si>
    <t>+0 +0.4 +0.5</t>
  </si>
  <si>
    <t>+0 +0.6 +1</t>
  </si>
  <si>
    <t>+0.2 +0.5 +0.5</t>
  </si>
  <si>
    <t>+0 +0 -0.3</t>
  </si>
  <si>
    <t>-0.2 +0 -0.3</t>
  </si>
  <si>
    <t>-0.2 +0 +0</t>
  </si>
  <si>
    <t>期货</t>
  </si>
  <si>
    <t>2420+2260</t>
  </si>
  <si>
    <t>采购凭证编号：CGDD25111000075 - CGDD25111000076</t>
  </si>
  <si>
    <t>②检验明细：齐色齐码200件</t>
  </si>
  <si>
    <t>1.领口不圆顺，容位不均匀。烫工不良</t>
  </si>
  <si>
    <t>2.肩位左右容皱，夹底不对称</t>
  </si>
  <si>
    <t>走货4680件，抽查200件，发现3件不良品，已按照以上提出的问题点改正，可以出货</t>
  </si>
  <si>
    <t>-0.3 +0 -0.5</t>
  </si>
  <si>
    <t>+0 +0 -0.5</t>
  </si>
  <si>
    <t>-0.5 +0 -0.5</t>
  </si>
  <si>
    <t>+0 -0.5 +0</t>
  </si>
  <si>
    <t>-0.5 -0.5 -0.5</t>
  </si>
  <si>
    <t>+1 +1 +0.5</t>
  </si>
  <si>
    <t>+0.4 +0 +0.5</t>
  </si>
  <si>
    <t>+0.5 +0.5 +0.5</t>
  </si>
  <si>
    <t>+0 +0 +0.2</t>
  </si>
  <si>
    <t>-0.5 -0.5 +0</t>
  </si>
  <si>
    <t>+0.4 +0 +0</t>
  </si>
  <si>
    <t>+0 -0.4 +0</t>
  </si>
  <si>
    <t>+0 -0.4 -0.3</t>
  </si>
  <si>
    <t>-0.4 +0 -0.3</t>
  </si>
  <si>
    <t>+0.2 +0.3 +0.3</t>
  </si>
  <si>
    <t>-0.2 -0.3 -0.2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</si>
  <si>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</si>
  <si>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</si>
  <si>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</si>
  <si>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</si>
  <si>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</si>
  <si>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</si>
  <si>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</si>
  <si>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</si>
  <si>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</si>
  <si>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</si>
  <si>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</si>
  <si>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</si>
  <si>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</si>
  <si>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</si>
  <si>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</si>
  <si>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</si>
  <si>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</si>
  <si>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</si>
  <si>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</si>
  <si>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</si>
  <si>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</si>
  <si>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</si>
  <si>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</si>
  <si>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</si>
  <si>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</si>
  <si>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</si>
  <si>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H98495</t>
  </si>
  <si>
    <t>米色</t>
  </si>
  <si>
    <t>H98494</t>
  </si>
  <si>
    <t>烟粉紫</t>
  </si>
  <si>
    <t>H100620</t>
  </si>
  <si>
    <t>冰草蓝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</si>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</sst>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49" fontId="31" fillId="3" borderId="2" xfId="6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29" fillId="0" borderId="16" xfId="55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42" xfId="55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15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9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7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7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36" fillId="4" borderId="66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7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4" xfId="52" applyFont="1" applyBorder="1" applyAlignment="1">
      <alignment horizontal="left" vertical="center"/>
    </xf>
    <xf numFmtId="0" fontId="17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5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5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5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1" xfId="52" applyFont="1" applyBorder="1" applyAlignment="1">
      <alignment horizontal="left" vertical="center" wrapText="1"/>
    </xf>
    <xf numFmtId="0" fontId="15" fillId="0" borderId="52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6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49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7" fillId="0" borderId="44" xfId="52" applyFont="1" applyBorder="1" applyAlignment="1">
      <alignment vertical="center"/>
    </xf>
    <xf numFmtId="0" fontId="43" fillId="0" borderId="54" xfId="52" applyFont="1" applyBorder="1" applyAlignment="1">
      <alignment horizontal="center" vertical="center"/>
    </xf>
    <xf numFmtId="0" fontId="17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7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3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06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41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73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41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41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42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01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63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876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835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1115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829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638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7114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130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019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82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825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054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58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685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97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303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303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730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743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73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019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82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054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825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019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765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971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1400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92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8543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654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494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7.xml"/><Relationship Id="rId8" Type="http://schemas.openxmlformats.org/officeDocument/2006/relationships/ctrlProp" Target="../ctrlProps/ctrlProp226.xml"/><Relationship Id="rId7" Type="http://schemas.openxmlformats.org/officeDocument/2006/relationships/ctrlProp" Target="../ctrlProps/ctrlProp225.xml"/><Relationship Id="rId6" Type="http://schemas.openxmlformats.org/officeDocument/2006/relationships/ctrlProp" Target="../ctrlProps/ctrlProp224.xml"/><Relationship Id="rId5" Type="http://schemas.openxmlformats.org/officeDocument/2006/relationships/ctrlProp" Target="../ctrlProps/ctrlProp223.xml"/><Relationship Id="rId41" Type="http://schemas.openxmlformats.org/officeDocument/2006/relationships/ctrlProp" Target="../ctrlProps/ctrlProp259.xml"/><Relationship Id="rId40" Type="http://schemas.openxmlformats.org/officeDocument/2006/relationships/ctrlProp" Target="../ctrlProps/ctrlProp258.xml"/><Relationship Id="rId4" Type="http://schemas.openxmlformats.org/officeDocument/2006/relationships/ctrlProp" Target="../ctrlProps/ctrlProp222.xml"/><Relationship Id="rId39" Type="http://schemas.openxmlformats.org/officeDocument/2006/relationships/ctrlProp" Target="../ctrlProps/ctrlProp257.xml"/><Relationship Id="rId38" Type="http://schemas.openxmlformats.org/officeDocument/2006/relationships/ctrlProp" Target="../ctrlProps/ctrlProp256.xml"/><Relationship Id="rId37" Type="http://schemas.openxmlformats.org/officeDocument/2006/relationships/ctrlProp" Target="../ctrlProps/ctrlProp255.xml"/><Relationship Id="rId36" Type="http://schemas.openxmlformats.org/officeDocument/2006/relationships/ctrlProp" Target="../ctrlProps/ctrlProp254.xml"/><Relationship Id="rId35" Type="http://schemas.openxmlformats.org/officeDocument/2006/relationships/ctrlProp" Target="../ctrlProps/ctrlProp253.xml"/><Relationship Id="rId34" Type="http://schemas.openxmlformats.org/officeDocument/2006/relationships/ctrlProp" Target="../ctrlProps/ctrlProp252.xml"/><Relationship Id="rId33" Type="http://schemas.openxmlformats.org/officeDocument/2006/relationships/ctrlProp" Target="../ctrlProps/ctrlProp251.xml"/><Relationship Id="rId32" Type="http://schemas.openxmlformats.org/officeDocument/2006/relationships/ctrlProp" Target="../ctrlProps/ctrlProp250.xml"/><Relationship Id="rId31" Type="http://schemas.openxmlformats.org/officeDocument/2006/relationships/ctrlProp" Target="../ctrlProps/ctrlProp249.xml"/><Relationship Id="rId30" Type="http://schemas.openxmlformats.org/officeDocument/2006/relationships/ctrlProp" Target="../ctrlProps/ctrlProp248.xml"/><Relationship Id="rId3" Type="http://schemas.openxmlformats.org/officeDocument/2006/relationships/ctrlProp" Target="../ctrlProps/ctrlProp221.xml"/><Relationship Id="rId29" Type="http://schemas.openxmlformats.org/officeDocument/2006/relationships/ctrlProp" Target="../ctrlProps/ctrlProp247.xml"/><Relationship Id="rId28" Type="http://schemas.openxmlformats.org/officeDocument/2006/relationships/ctrlProp" Target="../ctrlProps/ctrlProp246.xml"/><Relationship Id="rId27" Type="http://schemas.openxmlformats.org/officeDocument/2006/relationships/ctrlProp" Target="../ctrlProps/ctrlProp245.xml"/><Relationship Id="rId26" Type="http://schemas.openxmlformats.org/officeDocument/2006/relationships/ctrlProp" Target="../ctrlProps/ctrlProp244.xml"/><Relationship Id="rId25" Type="http://schemas.openxmlformats.org/officeDocument/2006/relationships/ctrlProp" Target="../ctrlProps/ctrlProp243.xml"/><Relationship Id="rId24" Type="http://schemas.openxmlformats.org/officeDocument/2006/relationships/ctrlProp" Target="../ctrlProps/ctrlProp242.xml"/><Relationship Id="rId23" Type="http://schemas.openxmlformats.org/officeDocument/2006/relationships/ctrlProp" Target="../ctrlProps/ctrlProp241.xml"/><Relationship Id="rId22" Type="http://schemas.openxmlformats.org/officeDocument/2006/relationships/ctrlProp" Target="../ctrlProps/ctrlProp240.xml"/><Relationship Id="rId21" Type="http://schemas.openxmlformats.org/officeDocument/2006/relationships/ctrlProp" Target="../ctrlProps/ctrlProp239.xml"/><Relationship Id="rId20" Type="http://schemas.openxmlformats.org/officeDocument/2006/relationships/ctrlProp" Target="../ctrlProps/ctrlProp23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37.xml"/><Relationship Id="rId18" Type="http://schemas.openxmlformats.org/officeDocument/2006/relationships/ctrlProp" Target="../ctrlProps/ctrlProp236.xml"/><Relationship Id="rId17" Type="http://schemas.openxmlformats.org/officeDocument/2006/relationships/ctrlProp" Target="../ctrlProps/ctrlProp235.xml"/><Relationship Id="rId16" Type="http://schemas.openxmlformats.org/officeDocument/2006/relationships/ctrlProp" Target="../ctrlProps/ctrlProp234.xml"/><Relationship Id="rId15" Type="http://schemas.openxmlformats.org/officeDocument/2006/relationships/ctrlProp" Target="../ctrlProps/ctrlProp233.xml"/><Relationship Id="rId14" Type="http://schemas.openxmlformats.org/officeDocument/2006/relationships/ctrlProp" Target="../ctrlProps/ctrlProp232.xml"/><Relationship Id="rId13" Type="http://schemas.openxmlformats.org/officeDocument/2006/relationships/ctrlProp" Target="../ctrlProps/ctrlProp231.xml"/><Relationship Id="rId12" Type="http://schemas.openxmlformats.org/officeDocument/2006/relationships/ctrlProp" Target="../ctrlProps/ctrlProp230.xml"/><Relationship Id="rId11" Type="http://schemas.openxmlformats.org/officeDocument/2006/relationships/ctrlProp" Target="../ctrlProps/ctrlProp229.xml"/><Relationship Id="rId10" Type="http://schemas.openxmlformats.org/officeDocument/2006/relationships/ctrlProp" Target="../ctrlProps/ctrlProp22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12">
        <v>1</v>
      </c>
      <c r="B2" s="445" t="s">
        <v>1</v>
      </c>
    </row>
    <row r="3" spans="1:2">
      <c r="A3" s="12">
        <v>2</v>
      </c>
      <c r="B3" s="445" t="s">
        <v>2</v>
      </c>
    </row>
    <row r="4" spans="1:2">
      <c r="A4" s="12">
        <v>3</v>
      </c>
      <c r="B4" s="445" t="s">
        <v>3</v>
      </c>
    </row>
    <row r="5" spans="1:2">
      <c r="A5" s="12">
        <v>4</v>
      </c>
      <c r="B5" s="445" t="s">
        <v>4</v>
      </c>
    </row>
    <row r="6" spans="1:2">
      <c r="A6" s="12">
        <v>5</v>
      </c>
      <c r="B6" s="445" t="s">
        <v>5</v>
      </c>
    </row>
    <row r="7" spans="1:2">
      <c r="A7" s="12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12">
        <v>1</v>
      </c>
      <c r="B10" s="449" t="s">
        <v>9</v>
      </c>
    </row>
    <row r="11" spans="1:2">
      <c r="A11" s="12">
        <v>2</v>
      </c>
      <c r="B11" s="445" t="s">
        <v>10</v>
      </c>
    </row>
    <row r="12" spans="1:2">
      <c r="A12" s="12">
        <v>3</v>
      </c>
      <c r="B12" s="447" t="s">
        <v>11</v>
      </c>
    </row>
    <row r="13" spans="1:2">
      <c r="A13" s="12">
        <v>4</v>
      </c>
      <c r="B13" s="445" t="s">
        <v>12</v>
      </c>
    </row>
    <row r="14" spans="1:2">
      <c r="A14" s="12">
        <v>5</v>
      </c>
      <c r="B14" s="445" t="s">
        <v>13</v>
      </c>
    </row>
    <row r="15" spans="1:2">
      <c r="A15" s="12">
        <v>6</v>
      </c>
      <c r="B15" s="445" t="s">
        <v>14</v>
      </c>
    </row>
    <row r="16" spans="1:2">
      <c r="A16" s="12">
        <v>7</v>
      </c>
      <c r="B16" s="445" t="s">
        <v>15</v>
      </c>
    </row>
    <row r="17" spans="1:2">
      <c r="A17" s="12">
        <v>8</v>
      </c>
      <c r="B17" s="445" t="s">
        <v>16</v>
      </c>
    </row>
    <row r="18" spans="1:2">
      <c r="A18" s="12">
        <v>9</v>
      </c>
      <c r="B18" s="445" t="s">
        <v>17</v>
      </c>
    </row>
    <row r="19" spans="1:2">
      <c r="A19" s="12"/>
      <c r="B19" s="445"/>
    </row>
    <row r="20" ht="20.25" spans="1:2">
      <c r="A20" s="443"/>
      <c r="B20" s="444" t="s">
        <v>18</v>
      </c>
    </row>
    <row r="21" spans="1:2">
      <c r="A21" s="12">
        <v>1</v>
      </c>
      <c r="B21" s="450" t="s">
        <v>19</v>
      </c>
    </row>
    <row r="22" spans="1:2">
      <c r="A22" s="12">
        <v>2</v>
      </c>
      <c r="B22" s="445" t="s">
        <v>20</v>
      </c>
    </row>
    <row r="23" spans="1:2">
      <c r="A23" s="12">
        <v>3</v>
      </c>
      <c r="B23" s="445" t="s">
        <v>21</v>
      </c>
    </row>
    <row r="24" spans="1:2">
      <c r="A24" s="12">
        <v>4</v>
      </c>
      <c r="B24" s="445" t="s">
        <v>22</v>
      </c>
    </row>
    <row r="25" spans="1:2">
      <c r="A25" s="12">
        <v>5</v>
      </c>
      <c r="B25" s="445" t="s">
        <v>23</v>
      </c>
    </row>
    <row r="26" spans="1:2">
      <c r="A26" s="12">
        <v>6</v>
      </c>
      <c r="B26" s="445" t="s">
        <v>24</v>
      </c>
    </row>
    <row r="27" spans="1:2">
      <c r="A27" s="12">
        <v>7</v>
      </c>
      <c r="B27" s="445" t="s">
        <v>25</v>
      </c>
    </row>
    <row r="28" spans="1:2">
      <c r="A28" s="12"/>
      <c r="B28" s="445"/>
    </row>
    <row r="29" ht="20.25" spans="1:2">
      <c r="A29" s="443"/>
      <c r="B29" s="444" t="s">
        <v>26</v>
      </c>
    </row>
    <row r="30" spans="1:2">
      <c r="A30" s="12">
        <v>1</v>
      </c>
      <c r="B30" s="450" t="s">
        <v>27</v>
      </c>
    </row>
    <row r="31" spans="1:2">
      <c r="A31" s="12">
        <v>2</v>
      </c>
      <c r="B31" s="445" t="s">
        <v>28</v>
      </c>
    </row>
    <row r="32" spans="1:2">
      <c r="A32" s="12">
        <v>3</v>
      </c>
      <c r="B32" s="445" t="s">
        <v>29</v>
      </c>
    </row>
    <row r="33" ht="28.5" spans="1:2">
      <c r="A33" s="12">
        <v>4</v>
      </c>
      <c r="B33" s="445" t="s">
        <v>30</v>
      </c>
    </row>
    <row r="34" spans="1:2">
      <c r="A34" s="12">
        <v>5</v>
      </c>
      <c r="B34" s="445" t="s">
        <v>31</v>
      </c>
    </row>
    <row r="35" spans="1:2">
      <c r="A35" s="12">
        <v>6</v>
      </c>
      <c r="B35" s="445" t="s">
        <v>32</v>
      </c>
    </row>
    <row r="36" spans="1:2">
      <c r="A36" s="12">
        <v>7</v>
      </c>
      <c r="B36" s="445" t="s">
        <v>33</v>
      </c>
    </row>
    <row r="37" spans="1:2">
      <c r="A37" s="12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I2" sqref="I$1:I$1048576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2.75" style="82" customWidth="1"/>
    <col min="10" max="12" width="15.625" style="82" customWidth="1"/>
    <col min="13" max="15" width="15.625" style="84" customWidth="1"/>
    <col min="16" max="253" width="9" style="82"/>
    <col min="254" max="16384" width="9" style="85"/>
  </cols>
  <sheetData>
    <row r="1" s="82" customFormat="1" ht="29" customHeight="1" spans="1:256">
      <c r="A1" s="86" t="s">
        <v>145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90"/>
      <c r="N1" s="90"/>
      <c r="O1" s="90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="82" customFormat="1" ht="20" customHeight="1" spans="1:256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7"/>
      <c r="J2" s="98" t="s">
        <v>57</v>
      </c>
      <c r="K2" s="99" t="s">
        <v>56</v>
      </c>
      <c r="L2" s="99"/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</row>
    <row r="3" s="82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4"/>
      <c r="J3" s="105"/>
      <c r="K3" s="105"/>
      <c r="L3" s="105"/>
      <c r="M3" s="105"/>
      <c r="N3" s="105"/>
      <c r="O3" s="106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</row>
    <row r="4" s="82" customFormat="1" ht="16.5" spans="1:256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04"/>
      <c r="J4" s="107" t="s">
        <v>110</v>
      </c>
      <c r="K4" s="108" t="s">
        <v>111</v>
      </c>
      <c r="L4" s="109" t="s">
        <v>112</v>
      </c>
      <c r="M4" s="108" t="s">
        <v>113</v>
      </c>
      <c r="N4" s="108" t="s">
        <v>114</v>
      </c>
      <c r="O4" s="110" t="s">
        <v>115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</row>
    <row r="5" s="82" customFormat="1" ht="16.5" spans="1:256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111"/>
      <c r="J5" s="112" t="s">
        <v>117</v>
      </c>
      <c r="K5" s="113" t="s">
        <v>118</v>
      </c>
      <c r="L5" s="113" t="s">
        <v>119</v>
      </c>
      <c r="M5" s="112" t="s">
        <v>117</v>
      </c>
      <c r="N5" s="112" t="s">
        <v>117</v>
      </c>
      <c r="O5" s="114" t="s">
        <v>120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</row>
    <row r="6" s="82" customFormat="1" ht="21" customHeight="1" spans="1:256">
      <c r="A6" s="115" t="s">
        <v>159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111"/>
      <c r="J6" s="112" t="s">
        <v>316</v>
      </c>
      <c r="K6" s="112" t="s">
        <v>317</v>
      </c>
      <c r="L6" s="112" t="s">
        <v>284</v>
      </c>
      <c r="M6" s="112" t="s">
        <v>318</v>
      </c>
      <c r="N6" s="112" t="s">
        <v>319</v>
      </c>
      <c r="O6" s="118" t="s">
        <v>318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</row>
    <row r="7" s="82" customFormat="1" ht="21" customHeight="1" spans="1:256">
      <c r="A7" s="119" t="s">
        <v>163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111"/>
      <c r="J7" s="112" t="s">
        <v>277</v>
      </c>
      <c r="K7" s="112" t="s">
        <v>317</v>
      </c>
      <c r="L7" s="112" t="s">
        <v>277</v>
      </c>
      <c r="M7" s="112" t="s">
        <v>277</v>
      </c>
      <c r="N7" s="112" t="s">
        <v>320</v>
      </c>
      <c r="O7" s="118" t="s">
        <v>317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</row>
    <row r="8" s="82" customFormat="1" ht="21" customHeight="1" spans="1:256">
      <c r="A8" s="119" t="s">
        <v>165</v>
      </c>
      <c r="B8" s="116">
        <f>C8-4</f>
        <v>98</v>
      </c>
      <c r="C8" s="116">
        <f>D8-4</f>
        <v>102</v>
      </c>
      <c r="D8" s="120" t="s">
        <v>166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111"/>
      <c r="J8" s="112" t="s">
        <v>319</v>
      </c>
      <c r="K8" s="112" t="s">
        <v>319</v>
      </c>
      <c r="L8" s="112" t="s">
        <v>288</v>
      </c>
      <c r="M8" s="112" t="s">
        <v>321</v>
      </c>
      <c r="N8" s="112" t="s">
        <v>319</v>
      </c>
      <c r="O8" s="118" t="s">
        <v>317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</row>
    <row r="9" s="82" customFormat="1" ht="21" customHeight="1" spans="1:256">
      <c r="A9" s="119" t="s">
        <v>169</v>
      </c>
      <c r="B9" s="116">
        <f>C9-1.2</f>
        <v>43.1</v>
      </c>
      <c r="C9" s="116">
        <f>D9-1.2</f>
        <v>44.3</v>
      </c>
      <c r="D9" s="120" t="s">
        <v>170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111"/>
      <c r="J9" s="112" t="s">
        <v>277</v>
      </c>
      <c r="K9" s="112" t="s">
        <v>277</v>
      </c>
      <c r="L9" s="112" t="s">
        <v>289</v>
      </c>
      <c r="M9" s="112" t="s">
        <v>290</v>
      </c>
      <c r="N9" s="112" t="s">
        <v>277</v>
      </c>
      <c r="O9" s="118" t="s">
        <v>291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="82" customFormat="1" ht="21" customHeight="1" spans="1:256">
      <c r="A10" s="119" t="s">
        <v>172</v>
      </c>
      <c r="B10" s="116">
        <f>C10-0.5</f>
        <v>20.5</v>
      </c>
      <c r="C10" s="116">
        <f>D10-0.5</f>
        <v>21</v>
      </c>
      <c r="D10" s="120" t="s">
        <v>173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111"/>
      <c r="J10" s="112" t="s">
        <v>296</v>
      </c>
      <c r="K10" s="112" t="s">
        <v>322</v>
      </c>
      <c r="L10" s="112" t="s">
        <v>277</v>
      </c>
      <c r="M10" s="112" t="s">
        <v>323</v>
      </c>
      <c r="N10" s="112" t="s">
        <v>279</v>
      </c>
      <c r="O10" s="118" t="s">
        <v>278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="82" customFormat="1" ht="21" customHeight="1" spans="1:256">
      <c r="A11" s="121" t="s">
        <v>175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111"/>
      <c r="J11" s="112" t="s">
        <v>324</v>
      </c>
      <c r="K11" s="112" t="s">
        <v>277</v>
      </c>
      <c r="L11" s="112" t="s">
        <v>325</v>
      </c>
      <c r="M11" s="112" t="s">
        <v>277</v>
      </c>
      <c r="N11" s="112" t="s">
        <v>277</v>
      </c>
      <c r="O11" s="118" t="s">
        <v>325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="82" customFormat="1" ht="21" customHeight="1" spans="1:256">
      <c r="A12" s="121" t="s">
        <v>178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111"/>
      <c r="J12" s="112" t="s">
        <v>277</v>
      </c>
      <c r="K12" s="112" t="s">
        <v>277</v>
      </c>
      <c r="L12" s="112" t="s">
        <v>277</v>
      </c>
      <c r="M12" s="112" t="s">
        <v>326</v>
      </c>
      <c r="N12" s="112" t="s">
        <v>327</v>
      </c>
      <c r="O12" s="118" t="s">
        <v>277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="82" customFormat="1" ht="21" customHeight="1" spans="1:256">
      <c r="A13" s="119" t="s">
        <v>179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111"/>
      <c r="J13" s="112" t="s">
        <v>294</v>
      </c>
      <c r="K13" s="112" t="s">
        <v>328</v>
      </c>
      <c r="L13" s="112" t="s">
        <v>307</v>
      </c>
      <c r="M13" s="112" t="s">
        <v>288</v>
      </c>
      <c r="N13" s="112" t="s">
        <v>277</v>
      </c>
      <c r="O13" s="118" t="s">
        <v>329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</row>
    <row r="14" s="82" customFormat="1" ht="21" customHeight="1" spans="1:256">
      <c r="A14" s="119" t="s">
        <v>180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111"/>
      <c r="J14" s="112" t="s">
        <v>277</v>
      </c>
      <c r="K14" s="112" t="s">
        <v>277</v>
      </c>
      <c r="L14" s="112" t="s">
        <v>277</v>
      </c>
      <c r="M14" s="112" t="s">
        <v>277</v>
      </c>
      <c r="N14" s="112" t="s">
        <v>277</v>
      </c>
      <c r="O14" s="118" t="s">
        <v>294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="82" customFormat="1" ht="21" customHeight="1" spans="1:256">
      <c r="A15" s="119" t="s">
        <v>181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111"/>
      <c r="J15" s="112" t="s">
        <v>277</v>
      </c>
      <c r="K15" s="112" t="s">
        <v>330</v>
      </c>
      <c r="L15" s="112" t="s">
        <v>277</v>
      </c>
      <c r="M15" s="112" t="s">
        <v>331</v>
      </c>
      <c r="N15" s="112" t="s">
        <v>277</v>
      </c>
      <c r="O15" s="118" t="s">
        <v>277</v>
      </c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</row>
    <row r="16" s="82" customFormat="1" ht="21" customHeight="1" spans="1:256">
      <c r="A16" s="124"/>
      <c r="B16" s="116"/>
      <c r="C16" s="116"/>
      <c r="D16" s="125"/>
      <c r="E16" s="116"/>
      <c r="F16" s="116"/>
      <c r="G16" s="116"/>
      <c r="H16" s="116"/>
      <c r="I16" s="111"/>
      <c r="J16" s="112"/>
      <c r="K16" s="112"/>
      <c r="L16" s="112"/>
      <c r="M16" s="112"/>
      <c r="N16" s="112"/>
      <c r="O16" s="118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</row>
    <row r="17" s="82" customFormat="1" ht="21" customHeight="1" spans="1:256">
      <c r="A17" s="124"/>
      <c r="B17" s="116"/>
      <c r="C17" s="116"/>
      <c r="D17" s="125"/>
      <c r="E17" s="116"/>
      <c r="F17" s="116"/>
      <c r="G17" s="116"/>
      <c r="H17" s="116"/>
      <c r="I17" s="111"/>
      <c r="J17" s="112"/>
      <c r="K17" s="112"/>
      <c r="L17" s="112"/>
      <c r="M17" s="112"/>
      <c r="N17" s="112"/>
      <c r="O17" s="118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="82" customFormat="1" ht="21" customHeight="1" spans="1:256">
      <c r="A18" s="124"/>
      <c r="B18" s="116"/>
      <c r="C18" s="116"/>
      <c r="D18" s="125"/>
      <c r="E18" s="116"/>
      <c r="F18" s="116"/>
      <c r="G18" s="116"/>
      <c r="H18" s="116"/>
      <c r="I18" s="111"/>
      <c r="J18" s="112"/>
      <c r="K18" s="112"/>
      <c r="L18" s="112"/>
      <c r="M18" s="112"/>
      <c r="N18" s="112"/>
      <c r="O18" s="118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</row>
    <row r="19" s="82" customFormat="1" ht="17.25" spans="1:256">
      <c r="A19" s="126"/>
      <c r="B19" s="127"/>
      <c r="C19" s="127"/>
      <c r="D19" s="127"/>
      <c r="E19" s="128"/>
      <c r="F19" s="127"/>
      <c r="G19" s="127"/>
      <c r="H19" s="127"/>
      <c r="I19" s="129"/>
      <c r="J19" s="130"/>
      <c r="K19" s="130"/>
      <c r="L19" s="131"/>
      <c r="M19" s="130"/>
      <c r="N19" s="130"/>
      <c r="O19" s="132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</row>
    <row r="20" s="82" customFormat="1" spans="1:256">
      <c r="A20" s="133" t="s">
        <v>182</v>
      </c>
      <c r="B20" s="133"/>
      <c r="C20" s="133"/>
      <c r="D20" s="134"/>
      <c r="M20" s="84"/>
      <c r="N20" s="84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</row>
    <row r="21" s="82" customFormat="1" spans="1:256">
      <c r="D21" s="83"/>
      <c r="J21" s="135" t="s">
        <v>183</v>
      </c>
      <c r="K21" s="136">
        <v>46022</v>
      </c>
      <c r="L21" s="135" t="s">
        <v>184</v>
      </c>
      <c r="M21" s="137" t="s">
        <v>139</v>
      </c>
      <c r="N21" s="137" t="s">
        <v>185</v>
      </c>
      <c r="O21" s="84" t="s">
        <v>142</v>
      </c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1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332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333</v>
      </c>
      <c r="B2" s="5" t="s">
        <v>334</v>
      </c>
      <c r="C2" s="5" t="s">
        <v>335</v>
      </c>
      <c r="D2" s="5" t="s">
        <v>336</v>
      </c>
      <c r="E2" s="68" t="s">
        <v>337</v>
      </c>
      <c r="F2" s="5" t="s">
        <v>338</v>
      </c>
      <c r="G2" s="5" t="s">
        <v>339</v>
      </c>
      <c r="H2" s="69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" t="s">
        <v>346</v>
      </c>
      <c r="O2" s="5" t="s">
        <v>347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ht="20" customHeight="1" spans="1:15">
      <c r="A4" s="72">
        <v>1</v>
      </c>
      <c r="B4" s="73" t="s">
        <v>348</v>
      </c>
      <c r="C4" s="28" t="s">
        <v>349</v>
      </c>
      <c r="D4" s="14" t="s">
        <v>350</v>
      </c>
      <c r="E4" s="15" t="s">
        <v>351</v>
      </c>
      <c r="F4" s="54" t="s">
        <v>352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353</v>
      </c>
    </row>
    <row r="5" ht="20" customHeight="1" spans="1:15">
      <c r="A5" s="72">
        <v>2</v>
      </c>
      <c r="B5" s="73" t="s">
        <v>354</v>
      </c>
      <c r="C5" s="28" t="s">
        <v>349</v>
      </c>
      <c r="D5" s="14" t="s">
        <v>118</v>
      </c>
      <c r="E5" s="15" t="s">
        <v>351</v>
      </c>
      <c r="F5" s="54" t="s">
        <v>352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353</v>
      </c>
    </row>
    <row r="6" ht="20" customHeight="1" spans="1:15">
      <c r="A6" s="72">
        <v>3</v>
      </c>
      <c r="B6" s="73" t="s">
        <v>355</v>
      </c>
      <c r="C6" s="28" t="s">
        <v>349</v>
      </c>
      <c r="D6" s="14" t="s">
        <v>356</v>
      </c>
      <c r="E6" s="15" t="s">
        <v>351</v>
      </c>
      <c r="F6" s="54" t="s">
        <v>352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353</v>
      </c>
    </row>
    <row r="7" ht="20" customHeight="1" spans="1:15">
      <c r="A7" s="72">
        <v>4</v>
      </c>
      <c r="B7" s="73" t="s">
        <v>357</v>
      </c>
      <c r="C7" s="28" t="s">
        <v>349</v>
      </c>
      <c r="D7" s="14" t="s">
        <v>117</v>
      </c>
      <c r="E7" s="15" t="s">
        <v>351</v>
      </c>
      <c r="F7" s="54" t="s">
        <v>352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353</v>
      </c>
    </row>
    <row r="8" ht="20" customHeight="1" spans="1:15">
      <c r="A8" s="72">
        <v>5</v>
      </c>
      <c r="B8" s="28" t="s">
        <v>358</v>
      </c>
      <c r="C8" s="28" t="s">
        <v>349</v>
      </c>
      <c r="D8" s="14" t="s">
        <v>359</v>
      </c>
      <c r="E8" s="15" t="s">
        <v>351</v>
      </c>
      <c r="F8" s="54" t="s">
        <v>352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353</v>
      </c>
    </row>
    <row r="9" ht="20" customHeight="1" spans="1:15">
      <c r="A9" s="72">
        <v>6</v>
      </c>
      <c r="B9" s="73" t="s">
        <v>360</v>
      </c>
      <c r="C9" s="28" t="s">
        <v>349</v>
      </c>
      <c r="D9" s="14" t="s">
        <v>361</v>
      </c>
      <c r="E9" s="15" t="s">
        <v>351</v>
      </c>
      <c r="F9" s="54" t="s">
        <v>352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353</v>
      </c>
    </row>
    <row r="10" ht="20" customHeight="1" spans="1:15">
      <c r="A10" s="72">
        <v>7</v>
      </c>
      <c r="B10" s="73" t="s">
        <v>362</v>
      </c>
      <c r="C10" s="28" t="s">
        <v>349</v>
      </c>
      <c r="D10" s="14" t="s">
        <v>363</v>
      </c>
      <c r="E10" s="15" t="s">
        <v>351</v>
      </c>
      <c r="F10" s="54" t="s">
        <v>352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353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364</v>
      </c>
      <c r="B12" s="20"/>
      <c r="C12" s="58"/>
      <c r="D12" s="21"/>
      <c r="E12" s="78"/>
      <c r="F12" s="58"/>
      <c r="G12" s="11"/>
      <c r="H12" s="35"/>
      <c r="I12" s="30"/>
      <c r="J12" s="19" t="s">
        <v>365</v>
      </c>
      <c r="K12" s="20"/>
      <c r="L12" s="20"/>
      <c r="M12" s="21"/>
      <c r="N12" s="20"/>
      <c r="O12" s="23"/>
    </row>
    <row r="13" ht="61" customHeight="1" spans="1:15">
      <c r="A13" s="79" t="s">
        <v>366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368</v>
      </c>
      <c r="H2" s="4"/>
      <c r="I2" s="4" t="s">
        <v>369</v>
      </c>
      <c r="J2" s="4"/>
      <c r="K2" s="6" t="s">
        <v>370</v>
      </c>
      <c r="L2" s="51" t="s">
        <v>371</v>
      </c>
      <c r="M2" s="7" t="s">
        <v>372</v>
      </c>
    </row>
    <row r="3" s="1" customFormat="1" ht="16.5" spans="1:13">
      <c r="A3" s="4"/>
      <c r="B3" s="8"/>
      <c r="C3" s="8"/>
      <c r="D3" s="8"/>
      <c r="E3" s="8"/>
      <c r="F3" s="8"/>
      <c r="G3" s="4" t="s">
        <v>373</v>
      </c>
      <c r="H3" s="4" t="s">
        <v>374</v>
      </c>
      <c r="I3" s="4" t="s">
        <v>373</v>
      </c>
      <c r="J3" s="4" t="s">
        <v>374</v>
      </c>
      <c r="K3" s="9"/>
      <c r="L3" s="52"/>
      <c r="M3" s="10"/>
    </row>
    <row r="4" ht="22" customHeight="1" spans="1:13">
      <c r="A4" s="53">
        <v>1</v>
      </c>
      <c r="B4" s="54" t="s">
        <v>352</v>
      </c>
      <c r="C4" s="14" t="s">
        <v>348</v>
      </c>
      <c r="D4" s="28" t="s">
        <v>349</v>
      </c>
      <c r="E4" s="14" t="s">
        <v>350</v>
      </c>
      <c r="F4" s="15" t="s">
        <v>351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352</v>
      </c>
      <c r="C5" s="14" t="s">
        <v>354</v>
      </c>
      <c r="D5" s="28" t="s">
        <v>349</v>
      </c>
      <c r="E5" s="14" t="s">
        <v>118</v>
      </c>
      <c r="F5" s="15" t="s">
        <v>351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352</v>
      </c>
      <c r="C6" s="14" t="s">
        <v>355</v>
      </c>
      <c r="D6" s="28" t="s">
        <v>349</v>
      </c>
      <c r="E6" s="14" t="s">
        <v>356</v>
      </c>
      <c r="F6" s="15" t="s">
        <v>351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352</v>
      </c>
      <c r="C7" s="14" t="s">
        <v>357</v>
      </c>
      <c r="D7" s="28" t="s">
        <v>349</v>
      </c>
      <c r="E7" s="14" t="s">
        <v>117</v>
      </c>
      <c r="F7" s="15" t="s">
        <v>351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352</v>
      </c>
      <c r="C8" s="14" t="s">
        <v>358</v>
      </c>
      <c r="D8" s="28" t="s">
        <v>349</v>
      </c>
      <c r="E8" s="14" t="s">
        <v>359</v>
      </c>
      <c r="F8" s="15" t="s">
        <v>351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352</v>
      </c>
      <c r="C9" s="14" t="s">
        <v>360</v>
      </c>
      <c r="D9" s="28" t="s">
        <v>349</v>
      </c>
      <c r="E9" s="14" t="s">
        <v>361</v>
      </c>
      <c r="F9" s="15" t="s">
        <v>351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352</v>
      </c>
      <c r="C10" s="14" t="s">
        <v>362</v>
      </c>
      <c r="D10" s="28" t="s">
        <v>349</v>
      </c>
      <c r="E10" s="14" t="s">
        <v>363</v>
      </c>
      <c r="F10" s="15" t="s">
        <v>351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364</v>
      </c>
      <c r="B12" s="20"/>
      <c r="C12" s="20"/>
      <c r="D12" s="58"/>
      <c r="E12" s="21"/>
      <c r="F12" s="59"/>
      <c r="G12" s="30"/>
      <c r="H12" s="19" t="s">
        <v>365</v>
      </c>
      <c r="I12" s="20"/>
      <c r="J12" s="20"/>
      <c r="K12" s="21"/>
      <c r="L12" s="61"/>
      <c r="M12" s="23"/>
    </row>
    <row r="13" ht="84" customHeight="1" spans="1:13">
      <c r="A13" s="62" t="s">
        <v>375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377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36" t="s">
        <v>378</v>
      </c>
      <c r="H2" s="37"/>
      <c r="I2" s="38"/>
      <c r="J2" s="36" t="s">
        <v>379</v>
      </c>
      <c r="K2" s="37"/>
      <c r="L2" s="38"/>
      <c r="M2" s="36" t="s">
        <v>380</v>
      </c>
      <c r="N2" s="37"/>
      <c r="O2" s="38"/>
      <c r="P2" s="36" t="s">
        <v>381</v>
      </c>
      <c r="Q2" s="37"/>
      <c r="R2" s="38"/>
      <c r="S2" s="37" t="s">
        <v>382</v>
      </c>
      <c r="T2" s="37"/>
      <c r="U2" s="38"/>
      <c r="V2" s="32" t="s">
        <v>383</v>
      </c>
      <c r="W2" s="32" t="s">
        <v>347</v>
      </c>
    </row>
    <row r="3" s="1" customFormat="1" ht="16.5" spans="1:23">
      <c r="A3" s="8"/>
      <c r="B3" s="39"/>
      <c r="C3" s="39"/>
      <c r="D3" s="39"/>
      <c r="E3" s="39"/>
      <c r="F3" s="39"/>
      <c r="G3" s="4" t="s">
        <v>384</v>
      </c>
      <c r="H3" s="4" t="s">
        <v>67</v>
      </c>
      <c r="I3" s="4" t="s">
        <v>338</v>
      </c>
      <c r="J3" s="4" t="s">
        <v>384</v>
      </c>
      <c r="K3" s="4" t="s">
        <v>67</v>
      </c>
      <c r="L3" s="4" t="s">
        <v>338</v>
      </c>
      <c r="M3" s="4" t="s">
        <v>384</v>
      </c>
      <c r="N3" s="4" t="s">
        <v>67</v>
      </c>
      <c r="O3" s="4" t="s">
        <v>338</v>
      </c>
      <c r="P3" s="4" t="s">
        <v>384</v>
      </c>
      <c r="Q3" s="4" t="s">
        <v>67</v>
      </c>
      <c r="R3" s="4" t="s">
        <v>338</v>
      </c>
      <c r="S3" s="4" t="s">
        <v>384</v>
      </c>
      <c r="T3" s="4" t="s">
        <v>67</v>
      </c>
      <c r="U3" s="4" t="s">
        <v>338</v>
      </c>
      <c r="V3" s="40"/>
      <c r="W3" s="40"/>
    </row>
    <row r="4" ht="20" customHeight="1" spans="1:23">
      <c r="A4" s="26" t="s">
        <v>385</v>
      </c>
      <c r="B4" s="27" t="s">
        <v>352</v>
      </c>
      <c r="C4" s="14" t="s">
        <v>348</v>
      </c>
      <c r="D4" s="28" t="s">
        <v>349</v>
      </c>
      <c r="E4" s="14" t="s">
        <v>350</v>
      </c>
      <c r="F4" s="15" t="s">
        <v>351</v>
      </c>
      <c r="G4" s="41" t="s">
        <v>386</v>
      </c>
      <c r="H4" s="41"/>
      <c r="I4" s="41" t="s">
        <v>387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388</v>
      </c>
      <c r="W4" s="11"/>
    </row>
    <row r="5" ht="20" customHeight="1" spans="1:23">
      <c r="A5" s="26" t="s">
        <v>385</v>
      </c>
      <c r="B5" s="27" t="s">
        <v>352</v>
      </c>
      <c r="C5" s="14" t="s">
        <v>354</v>
      </c>
      <c r="D5" s="28" t="s">
        <v>349</v>
      </c>
      <c r="E5" s="14" t="s">
        <v>118</v>
      </c>
      <c r="F5" s="15" t="s">
        <v>351</v>
      </c>
      <c r="G5" s="43" t="s">
        <v>389</v>
      </c>
      <c r="H5" s="44"/>
      <c r="I5" s="45"/>
      <c r="J5" s="43" t="s">
        <v>390</v>
      </c>
      <c r="K5" s="44"/>
      <c r="L5" s="45"/>
      <c r="M5" s="36" t="s">
        <v>391</v>
      </c>
      <c r="N5" s="37"/>
      <c r="O5" s="38"/>
      <c r="P5" s="36" t="s">
        <v>392</v>
      </c>
      <c r="Q5" s="37"/>
      <c r="R5" s="38"/>
      <c r="S5" s="37" t="s">
        <v>393</v>
      </c>
      <c r="T5" s="37"/>
      <c r="U5" s="38"/>
      <c r="V5" s="11"/>
      <c r="W5" s="11"/>
    </row>
    <row r="6" ht="20" customHeight="1" spans="1:23">
      <c r="A6" s="26" t="s">
        <v>385</v>
      </c>
      <c r="B6" s="27" t="s">
        <v>352</v>
      </c>
      <c r="C6" s="14" t="s">
        <v>355</v>
      </c>
      <c r="D6" s="28" t="s">
        <v>349</v>
      </c>
      <c r="E6" s="14" t="s">
        <v>356</v>
      </c>
      <c r="F6" s="15" t="s">
        <v>351</v>
      </c>
      <c r="G6" s="46" t="s">
        <v>384</v>
      </c>
      <c r="H6" s="46" t="s">
        <v>67</v>
      </c>
      <c r="I6" s="46" t="s">
        <v>338</v>
      </c>
      <c r="J6" s="46" t="s">
        <v>384</v>
      </c>
      <c r="K6" s="46" t="s">
        <v>67</v>
      </c>
      <c r="L6" s="46" t="s">
        <v>338</v>
      </c>
      <c r="M6" s="4" t="s">
        <v>384</v>
      </c>
      <c r="N6" s="4" t="s">
        <v>67</v>
      </c>
      <c r="O6" s="4" t="s">
        <v>338</v>
      </c>
      <c r="P6" s="4" t="s">
        <v>384</v>
      </c>
      <c r="Q6" s="4" t="s">
        <v>67</v>
      </c>
      <c r="R6" s="4" t="s">
        <v>338</v>
      </c>
      <c r="S6" s="4" t="s">
        <v>384</v>
      </c>
      <c r="T6" s="4" t="s">
        <v>67</v>
      </c>
      <c r="U6" s="4" t="s">
        <v>338</v>
      </c>
      <c r="V6" s="11"/>
      <c r="W6" s="11"/>
    </row>
    <row r="7" spans="1:23">
      <c r="A7" s="26" t="s">
        <v>385</v>
      </c>
      <c r="B7" s="27" t="s">
        <v>352</v>
      </c>
      <c r="C7" s="14" t="s">
        <v>357</v>
      </c>
      <c r="D7" s="28" t="s">
        <v>349</v>
      </c>
      <c r="E7" s="14" t="s">
        <v>117</v>
      </c>
      <c r="F7" s="15" t="s">
        <v>351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385</v>
      </c>
      <c r="B8" s="27" t="s">
        <v>352</v>
      </c>
      <c r="C8" s="14" t="s">
        <v>358</v>
      </c>
      <c r="D8" s="28" t="s">
        <v>349</v>
      </c>
      <c r="E8" s="14" t="s">
        <v>359</v>
      </c>
      <c r="F8" s="15" t="s">
        <v>351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385</v>
      </c>
      <c r="B9" s="27" t="s">
        <v>352</v>
      </c>
      <c r="C9" s="14" t="s">
        <v>360</v>
      </c>
      <c r="D9" s="28" t="s">
        <v>349</v>
      </c>
      <c r="E9" s="14" t="s">
        <v>361</v>
      </c>
      <c r="F9" s="15" t="s">
        <v>351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385</v>
      </c>
      <c r="B10" s="27" t="s">
        <v>352</v>
      </c>
      <c r="C10" s="14" t="s">
        <v>362</v>
      </c>
      <c r="D10" s="28" t="s">
        <v>349</v>
      </c>
      <c r="E10" s="14" t="s">
        <v>363</v>
      </c>
      <c r="F10" s="15" t="s">
        <v>351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394</v>
      </c>
      <c r="B13" s="20"/>
      <c r="C13" s="20"/>
      <c r="D13" s="20"/>
      <c r="E13" s="21"/>
      <c r="F13" s="22"/>
      <c r="G13" s="30"/>
      <c r="H13" s="35"/>
      <c r="I13" s="35"/>
      <c r="J13" s="19" t="s">
        <v>365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395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397</v>
      </c>
      <c r="B2" s="32" t="s">
        <v>334</v>
      </c>
      <c r="C2" s="32" t="s">
        <v>335</v>
      </c>
      <c r="D2" s="32" t="s">
        <v>336</v>
      </c>
      <c r="E2" s="32" t="s">
        <v>337</v>
      </c>
      <c r="F2" s="32" t="s">
        <v>338</v>
      </c>
      <c r="G2" s="31" t="s">
        <v>398</v>
      </c>
      <c r="H2" s="31" t="s">
        <v>399</v>
      </c>
      <c r="I2" s="31" t="s">
        <v>400</v>
      </c>
      <c r="J2" s="31" t="s">
        <v>399</v>
      </c>
      <c r="K2" s="31" t="s">
        <v>401</v>
      </c>
      <c r="L2" s="31" t="s">
        <v>399</v>
      </c>
      <c r="M2" s="32" t="s">
        <v>383</v>
      </c>
      <c r="N2" s="32" t="s">
        <v>347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397</v>
      </c>
      <c r="B4" s="34" t="s">
        <v>402</v>
      </c>
      <c r="C4" s="34" t="s">
        <v>384</v>
      </c>
      <c r="D4" s="34" t="s">
        <v>336</v>
      </c>
      <c r="E4" s="32" t="s">
        <v>337</v>
      </c>
      <c r="F4" s="32" t="s">
        <v>338</v>
      </c>
      <c r="G4" s="31" t="s">
        <v>398</v>
      </c>
      <c r="H4" s="31" t="s">
        <v>399</v>
      </c>
      <c r="I4" s="31" t="s">
        <v>400</v>
      </c>
      <c r="J4" s="31" t="s">
        <v>399</v>
      </c>
      <c r="K4" s="31" t="s">
        <v>401</v>
      </c>
      <c r="L4" s="31" t="s">
        <v>399</v>
      </c>
      <c r="M4" s="32" t="s">
        <v>383</v>
      </c>
      <c r="N4" s="32" t="s">
        <v>347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403</v>
      </c>
      <c r="B11" s="20"/>
      <c r="C11" s="20"/>
      <c r="D11" s="21"/>
      <c r="E11" s="22"/>
      <c r="F11" s="35"/>
      <c r="G11" s="30"/>
      <c r="H11" s="35"/>
      <c r="I11" s="19" t="s">
        <v>404</v>
      </c>
      <c r="J11" s="20"/>
      <c r="K11" s="20"/>
      <c r="L11" s="20"/>
      <c r="M11" s="20"/>
      <c r="N11" s="23"/>
    </row>
    <row r="12" ht="16.5" spans="1:14">
      <c r="A12" s="24" t="s">
        <v>405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377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383</v>
      </c>
      <c r="L2" s="5" t="s">
        <v>347</v>
      </c>
    </row>
    <row r="3" spans="1:12">
      <c r="A3" s="26" t="s">
        <v>385</v>
      </c>
      <c r="B3" s="27" t="s">
        <v>352</v>
      </c>
      <c r="C3" s="14" t="s">
        <v>348</v>
      </c>
      <c r="D3" s="28" t="s">
        <v>349</v>
      </c>
      <c r="E3" s="14" t="s">
        <v>350</v>
      </c>
      <c r="F3" s="15" t="s">
        <v>351</v>
      </c>
      <c r="G3" s="11" t="s">
        <v>411</v>
      </c>
      <c r="H3" s="11" t="s">
        <v>412</v>
      </c>
      <c r="I3" s="11"/>
      <c r="J3" s="11"/>
      <c r="K3" s="29" t="s">
        <v>413</v>
      </c>
      <c r="L3" s="11" t="s">
        <v>353</v>
      </c>
    </row>
    <row r="4" spans="1:12">
      <c r="A4" s="26" t="s">
        <v>385</v>
      </c>
      <c r="B4" s="27" t="s">
        <v>352</v>
      </c>
      <c r="C4" s="14" t="s">
        <v>354</v>
      </c>
      <c r="D4" s="28" t="s">
        <v>349</v>
      </c>
      <c r="E4" s="14" t="s">
        <v>118</v>
      </c>
      <c r="F4" s="15" t="s">
        <v>351</v>
      </c>
      <c r="G4" s="11" t="s">
        <v>411</v>
      </c>
      <c r="H4" s="11" t="s">
        <v>412</v>
      </c>
      <c r="I4" s="11"/>
      <c r="J4" s="11"/>
      <c r="K4" s="29" t="s">
        <v>413</v>
      </c>
      <c r="L4" s="11" t="s">
        <v>353</v>
      </c>
    </row>
    <row r="5" spans="1:12">
      <c r="A5" s="26" t="s">
        <v>385</v>
      </c>
      <c r="B5" s="27" t="s">
        <v>352</v>
      </c>
      <c r="C5" s="14" t="s">
        <v>355</v>
      </c>
      <c r="D5" s="28" t="s">
        <v>349</v>
      </c>
      <c r="E5" s="14" t="s">
        <v>356</v>
      </c>
      <c r="F5" s="15" t="s">
        <v>351</v>
      </c>
      <c r="G5" s="11" t="s">
        <v>411</v>
      </c>
      <c r="H5" s="11" t="s">
        <v>412</v>
      </c>
      <c r="I5" s="11"/>
      <c r="J5" s="11"/>
      <c r="K5" s="29" t="s">
        <v>413</v>
      </c>
      <c r="L5" s="11" t="s">
        <v>353</v>
      </c>
    </row>
    <row r="6" spans="1:12">
      <c r="A6" s="26" t="s">
        <v>385</v>
      </c>
      <c r="B6" s="27" t="s">
        <v>352</v>
      </c>
      <c r="C6" s="14" t="s">
        <v>357</v>
      </c>
      <c r="D6" s="28" t="s">
        <v>349</v>
      </c>
      <c r="E6" s="14" t="s">
        <v>117</v>
      </c>
      <c r="F6" s="15" t="s">
        <v>351</v>
      </c>
      <c r="G6" s="11" t="s">
        <v>411</v>
      </c>
      <c r="H6" s="11" t="s">
        <v>412</v>
      </c>
      <c r="I6" s="11"/>
      <c r="J6" s="11"/>
      <c r="K6" s="29" t="s">
        <v>413</v>
      </c>
      <c r="L6" s="11" t="s">
        <v>353</v>
      </c>
    </row>
    <row r="7" spans="1:12">
      <c r="A7" s="26" t="s">
        <v>385</v>
      </c>
      <c r="B7" s="27" t="s">
        <v>352</v>
      </c>
      <c r="C7" s="14" t="s">
        <v>358</v>
      </c>
      <c r="D7" s="28" t="s">
        <v>349</v>
      </c>
      <c r="E7" s="14" t="s">
        <v>359</v>
      </c>
      <c r="F7" s="15" t="s">
        <v>351</v>
      </c>
      <c r="G7" s="11" t="s">
        <v>411</v>
      </c>
      <c r="H7" s="11" t="s">
        <v>412</v>
      </c>
      <c r="I7" s="12"/>
      <c r="J7" s="12"/>
      <c r="K7" s="29" t="s">
        <v>413</v>
      </c>
      <c r="L7" s="11" t="s">
        <v>353</v>
      </c>
    </row>
    <row r="8" spans="1:12">
      <c r="A8" s="26" t="s">
        <v>385</v>
      </c>
      <c r="B8" s="27" t="s">
        <v>352</v>
      </c>
      <c r="C8" s="14" t="s">
        <v>360</v>
      </c>
      <c r="D8" s="28" t="s">
        <v>349</v>
      </c>
      <c r="E8" s="14" t="s">
        <v>361</v>
      </c>
      <c r="F8" s="15" t="s">
        <v>351</v>
      </c>
      <c r="G8" s="11" t="s">
        <v>411</v>
      </c>
      <c r="H8" s="11" t="s">
        <v>412</v>
      </c>
      <c r="I8" s="12"/>
      <c r="J8" s="12"/>
      <c r="K8" s="29" t="s">
        <v>413</v>
      </c>
      <c r="L8" s="11" t="s">
        <v>353</v>
      </c>
    </row>
    <row r="9" spans="1:12">
      <c r="A9" s="26" t="s">
        <v>385</v>
      </c>
      <c r="B9" s="27" t="s">
        <v>352</v>
      </c>
      <c r="C9" s="14" t="s">
        <v>362</v>
      </c>
      <c r="D9" s="28" t="s">
        <v>349</v>
      </c>
      <c r="E9" s="14" t="s">
        <v>363</v>
      </c>
      <c r="F9" s="15" t="s">
        <v>351</v>
      </c>
      <c r="G9" s="11" t="s">
        <v>411</v>
      </c>
      <c r="H9" s="11" t="s">
        <v>412</v>
      </c>
      <c r="I9" s="12"/>
      <c r="J9" s="12"/>
      <c r="K9" s="29" t="s">
        <v>413</v>
      </c>
      <c r="L9" s="11" t="s">
        <v>353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414</v>
      </c>
      <c r="B11" s="20"/>
      <c r="C11" s="20"/>
      <c r="D11" s="20"/>
      <c r="E11" s="21"/>
      <c r="F11" s="22"/>
      <c r="G11" s="30"/>
      <c r="H11" s="19" t="s">
        <v>415</v>
      </c>
      <c r="I11" s="20"/>
      <c r="J11" s="20"/>
      <c r="K11" s="20"/>
      <c r="L11" s="23"/>
    </row>
    <row r="12" ht="16.5" spans="1:12">
      <c r="A12" s="24" t="s">
        <v>416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384</v>
      </c>
      <c r="D2" s="5" t="s">
        <v>336</v>
      </c>
      <c r="E2" s="5" t="s">
        <v>337</v>
      </c>
      <c r="F2" s="4" t="s">
        <v>418</v>
      </c>
      <c r="G2" s="4" t="s">
        <v>369</v>
      </c>
      <c r="H2" s="6" t="s">
        <v>370</v>
      </c>
      <c r="I2" s="7" t="s">
        <v>372</v>
      </c>
    </row>
    <row r="3" s="1" customFormat="1" ht="16.5" spans="1:9">
      <c r="A3" s="4"/>
      <c r="B3" s="8"/>
      <c r="C3" s="8"/>
      <c r="D3" s="8"/>
      <c r="E3" s="8"/>
      <c r="F3" s="4" t="s">
        <v>419</v>
      </c>
      <c r="G3" s="4" t="s">
        <v>373</v>
      </c>
      <c r="H3" s="9"/>
      <c r="I3" s="10"/>
    </row>
    <row r="4" spans="1:9">
      <c r="A4" s="11">
        <v>1</v>
      </c>
      <c r="B4" s="12" t="s">
        <v>387</v>
      </c>
      <c r="C4" s="13" t="s">
        <v>420</v>
      </c>
      <c r="D4" s="14" t="s">
        <v>350</v>
      </c>
      <c r="E4" s="15" t="s">
        <v>351</v>
      </c>
      <c r="F4" s="16">
        <v>-0.03</v>
      </c>
      <c r="G4" s="16">
        <v>-0.025</v>
      </c>
      <c r="H4" s="11"/>
      <c r="I4" s="11" t="s">
        <v>353</v>
      </c>
    </row>
    <row r="5" spans="1:9">
      <c r="A5" s="11">
        <v>2</v>
      </c>
      <c r="B5" s="12" t="s">
        <v>387</v>
      </c>
      <c r="C5" s="13" t="s">
        <v>420</v>
      </c>
      <c r="D5" s="14" t="s">
        <v>118</v>
      </c>
      <c r="E5" s="15" t="s">
        <v>351</v>
      </c>
      <c r="F5" s="17">
        <v>-0.05</v>
      </c>
      <c r="G5" s="16">
        <v>-0.03</v>
      </c>
      <c r="H5" s="11"/>
      <c r="I5" s="11" t="s">
        <v>353</v>
      </c>
    </row>
    <row r="6" spans="1:9">
      <c r="A6" s="11">
        <v>3</v>
      </c>
      <c r="B6" s="12" t="s">
        <v>387</v>
      </c>
      <c r="C6" s="13" t="s">
        <v>420</v>
      </c>
      <c r="D6" s="14" t="s">
        <v>356</v>
      </c>
      <c r="E6" s="15" t="s">
        <v>351</v>
      </c>
      <c r="F6" s="16">
        <v>-0.04</v>
      </c>
      <c r="G6" s="16">
        <v>-0.03</v>
      </c>
      <c r="H6" s="11"/>
      <c r="I6" s="11" t="s">
        <v>353</v>
      </c>
    </row>
    <row r="7" spans="1:9">
      <c r="A7" s="11">
        <v>4</v>
      </c>
      <c r="B7" s="12" t="s">
        <v>387</v>
      </c>
      <c r="C7" s="13" t="s">
        <v>420</v>
      </c>
      <c r="D7" s="14" t="s">
        <v>117</v>
      </c>
      <c r="E7" s="15" t="s">
        <v>351</v>
      </c>
      <c r="F7" s="18">
        <v>-0.04</v>
      </c>
      <c r="G7" s="16">
        <v>-0.03</v>
      </c>
      <c r="H7" s="11"/>
      <c r="I7" s="11" t="s">
        <v>353</v>
      </c>
    </row>
    <row r="8" spans="1:9">
      <c r="A8" s="11">
        <v>5</v>
      </c>
      <c r="B8" s="12" t="s">
        <v>387</v>
      </c>
      <c r="C8" s="13" t="s">
        <v>420</v>
      </c>
      <c r="D8" s="14" t="s">
        <v>359</v>
      </c>
      <c r="E8" s="15" t="s">
        <v>351</v>
      </c>
      <c r="F8" s="16">
        <v>-0.05</v>
      </c>
      <c r="G8" s="16">
        <v>-0.03</v>
      </c>
      <c r="H8" s="11"/>
      <c r="I8" s="11" t="s">
        <v>353</v>
      </c>
    </row>
    <row r="9" spans="1:9">
      <c r="A9" s="11">
        <v>6</v>
      </c>
      <c r="B9" s="12" t="s">
        <v>387</v>
      </c>
      <c r="C9" s="13" t="s">
        <v>420</v>
      </c>
      <c r="D9" s="14" t="s">
        <v>361</v>
      </c>
      <c r="E9" s="15" t="s">
        <v>351</v>
      </c>
      <c r="F9" s="16">
        <v>-0.04</v>
      </c>
      <c r="G9" s="16">
        <v>-0.03</v>
      </c>
      <c r="H9" s="12"/>
      <c r="I9" s="11" t="s">
        <v>353</v>
      </c>
    </row>
    <row r="10" spans="1:9">
      <c r="A10" s="11">
        <v>7</v>
      </c>
      <c r="B10" s="12" t="s">
        <v>387</v>
      </c>
      <c r="C10" s="13" t="s">
        <v>420</v>
      </c>
      <c r="D10" s="14" t="s">
        <v>363</v>
      </c>
      <c r="E10" s="15" t="s">
        <v>351</v>
      </c>
      <c r="F10" s="18">
        <v>-0.04</v>
      </c>
      <c r="G10" s="16">
        <v>-0.03</v>
      </c>
      <c r="H10" s="12"/>
      <c r="I10" s="11" t="s">
        <v>353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421</v>
      </c>
      <c r="B12" s="20"/>
      <c r="C12" s="20"/>
      <c r="D12" s="21"/>
      <c r="E12" s="22"/>
      <c r="F12" s="19" t="s">
        <v>422</v>
      </c>
      <c r="G12" s="20"/>
      <c r="H12" s="21"/>
      <c r="I12" s="23"/>
    </row>
    <row r="13" ht="16.5" spans="1:9">
      <c r="A13" s="24" t="s">
        <v>423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23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0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1" t="s">
        <v>41</v>
      </c>
      <c r="G4" s="431" t="s">
        <v>42</v>
      </c>
      <c r="H4" s="425" t="s">
        <v>41</v>
      </c>
      <c r="I4" s="432" t="s">
        <v>42</v>
      </c>
    </row>
    <row r="5" ht="27.95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35">
        <v>2</v>
      </c>
    </row>
    <row r="6" ht="27.95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35">
        <v>3</v>
      </c>
    </row>
    <row r="7" ht="27.95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35">
        <v>4</v>
      </c>
    </row>
    <row r="8" ht="27.95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35">
        <v>6</v>
      </c>
    </row>
    <row r="9" ht="27.95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35">
        <v>8</v>
      </c>
    </row>
    <row r="10" ht="27.95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35">
        <v>11</v>
      </c>
    </row>
    <row r="11" ht="27.95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35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39">
        <v>22</v>
      </c>
    </row>
    <row r="14" spans="2:9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55" t="s">
        <v>52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8" customHeight="1" spans="1:11">
      <c r="A4" s="256" t="s">
        <v>61</v>
      </c>
      <c r="B4" s="257" t="s">
        <v>62</v>
      </c>
      <c r="C4" s="258"/>
      <c r="D4" s="256" t="s">
        <v>63</v>
      </c>
      <c r="E4" s="259"/>
      <c r="F4" s="260">
        <v>46011</v>
      </c>
      <c r="G4" s="261"/>
      <c r="H4" s="256" t="s">
        <v>64</v>
      </c>
      <c r="I4" s="259"/>
      <c r="J4" s="147" t="s">
        <v>65</v>
      </c>
      <c r="K4" s="148" t="s">
        <v>66</v>
      </c>
    </row>
    <row r="5" ht="14.25" spans="1:11">
      <c r="A5" s="262" t="s">
        <v>67</v>
      </c>
      <c r="B5" s="147" t="s">
        <v>68</v>
      </c>
      <c r="C5" s="148"/>
      <c r="D5" s="256" t="s">
        <v>69</v>
      </c>
      <c r="E5" s="259"/>
      <c r="F5" s="260">
        <v>45958</v>
      </c>
      <c r="G5" s="261"/>
      <c r="H5" s="256" t="s">
        <v>70</v>
      </c>
      <c r="I5" s="259"/>
      <c r="J5" s="147" t="s">
        <v>65</v>
      </c>
      <c r="K5" s="148" t="s">
        <v>66</v>
      </c>
    </row>
    <row r="6" ht="14.25" spans="1:11">
      <c r="A6" s="256" t="s">
        <v>71</v>
      </c>
      <c r="B6" s="263">
        <v>4</v>
      </c>
      <c r="C6" s="264">
        <v>6</v>
      </c>
      <c r="D6" s="262" t="s">
        <v>72</v>
      </c>
      <c r="E6" s="265"/>
      <c r="F6" s="260">
        <v>45986</v>
      </c>
      <c r="G6" s="261"/>
      <c r="H6" s="256" t="s">
        <v>73</v>
      </c>
      <c r="I6" s="259"/>
      <c r="J6" s="147" t="s">
        <v>65</v>
      </c>
      <c r="K6" s="148" t="s">
        <v>66</v>
      </c>
    </row>
    <row r="7" ht="14.25" spans="1:11">
      <c r="A7" s="256" t="s">
        <v>74</v>
      </c>
      <c r="B7" s="266">
        <v>6900</v>
      </c>
      <c r="C7" s="267"/>
      <c r="D7" s="262" t="s">
        <v>75</v>
      </c>
      <c r="E7" s="268"/>
      <c r="F7" s="260">
        <v>45991</v>
      </c>
      <c r="G7" s="261"/>
      <c r="H7" s="256" t="s">
        <v>76</v>
      </c>
      <c r="I7" s="259"/>
      <c r="J7" s="147" t="s">
        <v>65</v>
      </c>
      <c r="K7" s="148" t="s">
        <v>66</v>
      </c>
    </row>
    <row r="8" ht="15" spans="1:11">
      <c r="A8" s="269" t="s">
        <v>77</v>
      </c>
      <c r="B8" s="270" t="s">
        <v>78</v>
      </c>
      <c r="C8" s="271"/>
      <c r="D8" s="272" t="s">
        <v>79</v>
      </c>
      <c r="E8" s="273"/>
      <c r="F8" s="274">
        <v>45996</v>
      </c>
      <c r="G8" s="275"/>
      <c r="H8" s="272" t="s">
        <v>80</v>
      </c>
      <c r="I8" s="273"/>
      <c r="J8" s="276" t="s">
        <v>65</v>
      </c>
      <c r="K8" s="277" t="s">
        <v>66</v>
      </c>
    </row>
    <row r="9" ht="15" spans="1:11">
      <c r="A9" s="356" t="s">
        <v>81</v>
      </c>
      <c r="B9" s="357"/>
      <c r="C9" s="357"/>
      <c r="D9" s="358"/>
      <c r="E9" s="358"/>
      <c r="F9" s="358"/>
      <c r="G9" s="358"/>
      <c r="H9" s="358"/>
      <c r="I9" s="358"/>
      <c r="J9" s="358"/>
      <c r="K9" s="359"/>
    </row>
    <row r="10" ht="15" spans="1:11">
      <c r="A10" s="360" t="s">
        <v>82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2"/>
    </row>
    <row r="11" ht="14.25" spans="1:11">
      <c r="A11" s="363" t="s">
        <v>83</v>
      </c>
      <c r="B11" s="364" t="s">
        <v>84</v>
      </c>
      <c r="C11" s="365" t="s">
        <v>85</v>
      </c>
      <c r="D11" s="366"/>
      <c r="E11" s="367" t="s">
        <v>86</v>
      </c>
      <c r="F11" s="364" t="s">
        <v>84</v>
      </c>
      <c r="G11" s="365" t="s">
        <v>85</v>
      </c>
      <c r="H11" s="365" t="s">
        <v>87</v>
      </c>
      <c r="I11" s="367" t="s">
        <v>88</v>
      </c>
      <c r="J11" s="364" t="s">
        <v>84</v>
      </c>
      <c r="K11" s="368" t="s">
        <v>85</v>
      </c>
    </row>
    <row r="12" ht="14.25" spans="1:11">
      <c r="A12" s="262" t="s">
        <v>89</v>
      </c>
      <c r="B12" s="285" t="s">
        <v>84</v>
      </c>
      <c r="C12" s="147" t="s">
        <v>85</v>
      </c>
      <c r="D12" s="268"/>
      <c r="E12" s="265" t="s">
        <v>90</v>
      </c>
      <c r="F12" s="285" t="s">
        <v>84</v>
      </c>
      <c r="G12" s="147" t="s">
        <v>85</v>
      </c>
      <c r="H12" s="147" t="s">
        <v>87</v>
      </c>
      <c r="I12" s="265" t="s">
        <v>91</v>
      </c>
      <c r="J12" s="285" t="s">
        <v>84</v>
      </c>
      <c r="K12" s="148" t="s">
        <v>85</v>
      </c>
    </row>
    <row r="13" ht="14.25" spans="1:11">
      <c r="A13" s="262" t="s">
        <v>92</v>
      </c>
      <c r="B13" s="285" t="s">
        <v>84</v>
      </c>
      <c r="C13" s="147" t="s">
        <v>85</v>
      </c>
      <c r="D13" s="268"/>
      <c r="E13" s="265" t="s">
        <v>93</v>
      </c>
      <c r="F13" s="147" t="s">
        <v>94</v>
      </c>
      <c r="G13" s="147" t="s">
        <v>95</v>
      </c>
      <c r="H13" s="147" t="s">
        <v>87</v>
      </c>
      <c r="I13" s="265" t="s">
        <v>96</v>
      </c>
      <c r="J13" s="285" t="s">
        <v>84</v>
      </c>
      <c r="K13" s="148" t="s">
        <v>85</v>
      </c>
    </row>
    <row r="14" ht="15" spans="1:11">
      <c r="A14" s="272" t="s">
        <v>97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6"/>
    </row>
    <row r="15" ht="15" spans="1:11">
      <c r="A15" s="360" t="s">
        <v>98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2"/>
    </row>
    <row r="16" ht="14.25" spans="1:11">
      <c r="A16" s="369" t="s">
        <v>99</v>
      </c>
      <c r="B16" s="365" t="s">
        <v>94</v>
      </c>
      <c r="C16" s="365" t="s">
        <v>95</v>
      </c>
      <c r="D16" s="370"/>
      <c r="E16" s="371" t="s">
        <v>100</v>
      </c>
      <c r="F16" s="365" t="s">
        <v>94</v>
      </c>
      <c r="G16" s="365" t="s">
        <v>95</v>
      </c>
      <c r="H16" s="372"/>
      <c r="I16" s="371" t="s">
        <v>101</v>
      </c>
      <c r="J16" s="365" t="s">
        <v>94</v>
      </c>
      <c r="K16" s="368" t="s">
        <v>95</v>
      </c>
    </row>
    <row r="17" customHeight="1" spans="1:22">
      <c r="A17" s="309" t="s">
        <v>102</v>
      </c>
      <c r="B17" s="147" t="s">
        <v>94</v>
      </c>
      <c r="C17" s="147" t="s">
        <v>95</v>
      </c>
      <c r="D17" s="373"/>
      <c r="E17" s="310" t="s">
        <v>103</v>
      </c>
      <c r="F17" s="147" t="s">
        <v>94</v>
      </c>
      <c r="G17" s="147" t="s">
        <v>95</v>
      </c>
      <c r="H17" s="374"/>
      <c r="I17" s="310" t="s">
        <v>104</v>
      </c>
      <c r="J17" s="147" t="s">
        <v>94</v>
      </c>
      <c r="K17" s="148" t="s">
        <v>95</v>
      </c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</row>
    <row r="18" ht="18" customHeight="1" spans="1:22">
      <c r="A18" s="376" t="s">
        <v>105</v>
      </c>
      <c r="B18" s="377"/>
      <c r="C18" s="377"/>
      <c r="D18" s="377"/>
      <c r="E18" s="377"/>
      <c r="F18" s="377"/>
      <c r="G18" s="377"/>
      <c r="H18" s="377"/>
      <c r="I18" s="377"/>
      <c r="J18" s="377"/>
      <c r="K18" s="378"/>
    </row>
    <row r="19" s="354" customFormat="1" ht="18" customHeight="1" spans="1:22">
      <c r="A19" s="360" t="s">
        <v>106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customHeight="1" spans="1:22">
      <c r="A20" s="379" t="s">
        <v>107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ht="21.75" customHeight="1" spans="1:22">
      <c r="A21" s="382" t="s">
        <v>108</v>
      </c>
      <c r="B21" s="383"/>
      <c r="C21" s="383" t="s">
        <v>109</v>
      </c>
      <c r="D21" s="383" t="s">
        <v>110</v>
      </c>
      <c r="E21" s="383" t="s">
        <v>111</v>
      </c>
      <c r="F21" s="383" t="s">
        <v>112</v>
      </c>
      <c r="G21" s="383" t="s">
        <v>113</v>
      </c>
      <c r="H21" s="383" t="s">
        <v>114</v>
      </c>
      <c r="I21" s="383" t="s">
        <v>115</v>
      </c>
      <c r="J21" s="310"/>
      <c r="K21" s="312" t="s">
        <v>116</v>
      </c>
    </row>
    <row r="22" ht="23" customHeight="1" spans="1:22">
      <c r="A22" s="384" t="s">
        <v>117</v>
      </c>
      <c r="B22" s="385"/>
      <c r="C22" s="385"/>
      <c r="D22" s="385">
        <v>1</v>
      </c>
      <c r="E22" s="385">
        <v>1</v>
      </c>
      <c r="F22" s="385">
        <v>1</v>
      </c>
      <c r="G22" s="385">
        <v>1</v>
      </c>
      <c r="H22" s="385">
        <v>1</v>
      </c>
      <c r="I22" s="385">
        <v>1</v>
      </c>
      <c r="J22" s="385"/>
      <c r="K22" s="386"/>
    </row>
    <row r="23" ht="23" customHeight="1" spans="1:22">
      <c r="A23" s="384" t="s">
        <v>118</v>
      </c>
      <c r="B23" s="385"/>
      <c r="C23" s="385"/>
      <c r="D23" s="385">
        <v>1</v>
      </c>
      <c r="E23" s="385">
        <v>1</v>
      </c>
      <c r="F23" s="385">
        <v>1</v>
      </c>
      <c r="G23" s="385">
        <v>1</v>
      </c>
      <c r="H23" s="385">
        <v>1</v>
      </c>
      <c r="I23" s="385">
        <v>1</v>
      </c>
      <c r="J23" s="385"/>
      <c r="K23" s="387"/>
    </row>
    <row r="24" ht="23" customHeight="1" spans="1:22">
      <c r="A24" s="384" t="s">
        <v>119</v>
      </c>
      <c r="B24" s="385"/>
      <c r="C24" s="385"/>
      <c r="D24" s="385">
        <v>1</v>
      </c>
      <c r="E24" s="385">
        <v>1</v>
      </c>
      <c r="F24" s="385">
        <v>1</v>
      </c>
      <c r="G24" s="385">
        <v>1</v>
      </c>
      <c r="H24" s="385">
        <v>1</v>
      </c>
      <c r="I24" s="385">
        <v>1</v>
      </c>
      <c r="J24" s="385"/>
      <c r="K24" s="387"/>
    </row>
    <row r="25" ht="23" customHeight="1" spans="1:22">
      <c r="A25" s="384" t="s">
        <v>120</v>
      </c>
      <c r="B25" s="385"/>
      <c r="C25" s="385"/>
      <c r="D25" s="385">
        <v>1</v>
      </c>
      <c r="E25" s="385">
        <v>1</v>
      </c>
      <c r="F25" s="385">
        <v>1</v>
      </c>
      <c r="G25" s="385">
        <v>1</v>
      </c>
      <c r="H25" s="385">
        <v>1</v>
      </c>
      <c r="I25" s="385">
        <v>1</v>
      </c>
      <c r="J25" s="385"/>
      <c r="K25" s="387"/>
    </row>
    <row r="26" ht="23" customHeight="1" spans="1:22">
      <c r="A26" s="388"/>
      <c r="B26" s="385"/>
      <c r="C26" s="385"/>
      <c r="D26" s="385"/>
      <c r="E26" s="385"/>
      <c r="F26" s="385"/>
      <c r="G26" s="385"/>
      <c r="H26" s="385"/>
      <c r="I26" s="385"/>
      <c r="J26" s="385"/>
      <c r="K26" s="387"/>
    </row>
    <row r="27" ht="18" customHeight="1" spans="1:22">
      <c r="A27" s="389" t="s">
        <v>121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1"/>
    </row>
    <row r="28" ht="18.75" customHeight="1" spans="1:22">
      <c r="A28" s="392"/>
      <c r="B28" s="393"/>
      <c r="C28" s="393"/>
      <c r="D28" s="393"/>
      <c r="E28" s="393"/>
      <c r="F28" s="393"/>
      <c r="G28" s="393"/>
      <c r="H28" s="393"/>
      <c r="I28" s="393"/>
      <c r="J28" s="393"/>
      <c r="K28" s="394"/>
    </row>
    <row r="29" ht="18.75" customHeight="1" spans="1:22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ht="18" customHeight="1" spans="1:22">
      <c r="A30" s="389" t="s">
        <v>122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ht="14.25" spans="1:22">
      <c r="A31" s="398" t="s">
        <v>123</v>
      </c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ht="15" spans="1:22">
      <c r="A32" s="159" t="s">
        <v>124</v>
      </c>
      <c r="B32" s="160"/>
      <c r="C32" s="147" t="s">
        <v>65</v>
      </c>
      <c r="D32" s="147" t="s">
        <v>66</v>
      </c>
      <c r="E32" s="401" t="s">
        <v>125</v>
      </c>
      <c r="F32" s="402"/>
      <c r="G32" s="402"/>
      <c r="H32" s="402"/>
      <c r="I32" s="402"/>
      <c r="J32" s="402"/>
      <c r="K32" s="403"/>
    </row>
    <row r="33" ht="15" spans="1:11">
      <c r="A33" s="404" t="s">
        <v>126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</row>
    <row r="34" ht="21" customHeight="1" spans="1:11">
      <c r="A34" s="405" t="s">
        <v>127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7"/>
    </row>
    <row r="35" ht="21" customHeight="1" spans="1:11">
      <c r="A35" s="320" t="s">
        <v>128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ht="21" customHeight="1" spans="1:11">
      <c r="A36" s="320" t="s">
        <v>129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15" spans="1:11">
      <c r="A41" s="313" t="s">
        <v>130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15" spans="1:11">
      <c r="A42" s="360" t="s">
        <v>131</v>
      </c>
      <c r="B42" s="361"/>
      <c r="C42" s="361"/>
      <c r="D42" s="361"/>
      <c r="E42" s="361"/>
      <c r="F42" s="361"/>
      <c r="G42" s="361"/>
      <c r="H42" s="361"/>
      <c r="I42" s="361"/>
      <c r="J42" s="361"/>
      <c r="K42" s="362"/>
    </row>
    <row r="43" ht="14.25" spans="1:11">
      <c r="A43" s="369" t="s">
        <v>132</v>
      </c>
      <c r="B43" s="365" t="s">
        <v>94</v>
      </c>
      <c r="C43" s="365" t="s">
        <v>95</v>
      </c>
      <c r="D43" s="365" t="s">
        <v>87</v>
      </c>
      <c r="E43" s="371" t="s">
        <v>133</v>
      </c>
      <c r="F43" s="365" t="s">
        <v>94</v>
      </c>
      <c r="G43" s="365" t="s">
        <v>95</v>
      </c>
      <c r="H43" s="365" t="s">
        <v>87</v>
      </c>
      <c r="I43" s="371" t="s">
        <v>134</v>
      </c>
      <c r="J43" s="365" t="s">
        <v>94</v>
      </c>
      <c r="K43" s="368" t="s">
        <v>95</v>
      </c>
    </row>
    <row r="44" ht="14.25" spans="1:11">
      <c r="A44" s="309" t="s">
        <v>86</v>
      </c>
      <c r="B44" s="147" t="s">
        <v>94</v>
      </c>
      <c r="C44" s="147" t="s">
        <v>95</v>
      </c>
      <c r="D44" s="147" t="s">
        <v>87</v>
      </c>
      <c r="E44" s="310" t="s">
        <v>93</v>
      </c>
      <c r="F44" s="147" t="s">
        <v>94</v>
      </c>
      <c r="G44" s="147" t="s">
        <v>95</v>
      </c>
      <c r="H44" s="147" t="s">
        <v>87</v>
      </c>
      <c r="I44" s="310" t="s">
        <v>104</v>
      </c>
      <c r="J44" s="147" t="s">
        <v>94</v>
      </c>
      <c r="K44" s="148" t="s">
        <v>95</v>
      </c>
    </row>
    <row r="45" ht="15" spans="1:11">
      <c r="A45" s="272" t="s">
        <v>97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86"/>
    </row>
    <row r="46" ht="15" spans="1:11">
      <c r="A46" s="404" t="s">
        <v>135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</row>
    <row r="47" ht="15" spans="1:11">
      <c r="A47" s="405"/>
      <c r="B47" s="406"/>
      <c r="C47" s="406"/>
      <c r="D47" s="406"/>
      <c r="E47" s="406"/>
      <c r="F47" s="406"/>
      <c r="G47" s="406"/>
      <c r="H47" s="406"/>
      <c r="I47" s="406"/>
      <c r="J47" s="406"/>
      <c r="K47" s="407"/>
    </row>
    <row r="48" ht="15" spans="1:11">
      <c r="A48" s="408" t="s">
        <v>136</v>
      </c>
      <c r="B48" s="409" t="s">
        <v>137</v>
      </c>
      <c r="C48" s="409"/>
      <c r="D48" s="410" t="s">
        <v>138</v>
      </c>
      <c r="E48" s="411" t="s">
        <v>139</v>
      </c>
      <c r="F48" s="412" t="s">
        <v>140</v>
      </c>
      <c r="G48" s="413">
        <v>45965</v>
      </c>
      <c r="H48" s="414" t="s">
        <v>141</v>
      </c>
      <c r="I48" s="415"/>
      <c r="J48" s="416" t="s">
        <v>142</v>
      </c>
      <c r="K48" s="417"/>
    </row>
    <row r="49" ht="15" spans="1:11">
      <c r="A49" s="404" t="s">
        <v>143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</row>
    <row r="50" ht="15" spans="1:11">
      <c r="A50" s="418" t="s">
        <v>144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20"/>
    </row>
    <row r="51" ht="15" spans="1:11">
      <c r="A51" s="408" t="s">
        <v>136</v>
      </c>
      <c r="B51" s="409" t="s">
        <v>137</v>
      </c>
      <c r="C51" s="409"/>
      <c r="D51" s="410" t="s">
        <v>138</v>
      </c>
      <c r="E51" s="411" t="s">
        <v>139</v>
      </c>
      <c r="F51" s="412" t="s">
        <v>140</v>
      </c>
      <c r="G51" s="413">
        <v>45965</v>
      </c>
      <c r="H51" s="414" t="s">
        <v>141</v>
      </c>
      <c r="I51" s="415"/>
      <c r="J51" s="416" t="s">
        <v>142</v>
      </c>
      <c r="K51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5"/>
    </sheetView>
  </sheetViews>
  <sheetFormatPr defaultColWidth="9" defaultRowHeight="14.25"/>
  <cols>
    <col min="1" max="1" width="15.62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42" customWidth="1"/>
    <col min="18" max="255" width="9" style="82"/>
    <col min="256" max="16384" width="9" style="85"/>
  </cols>
  <sheetData>
    <row r="1" s="82" customFormat="1" ht="29" customHeight="1" spans="1:258">
      <c r="A1" s="226" t="s">
        <v>145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41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42"/>
      <c r="Q2" s="343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44"/>
      <c r="Q3" s="34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19" t="s">
        <v>149</v>
      </c>
      <c r="J4" s="104"/>
      <c r="K4" s="346"/>
      <c r="L4" s="347" t="s">
        <v>119</v>
      </c>
      <c r="M4" s="347" t="s">
        <v>112</v>
      </c>
      <c r="N4" s="347" t="s">
        <v>112</v>
      </c>
      <c r="O4" s="347"/>
      <c r="P4" s="347"/>
      <c r="Q4" s="348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219"/>
      <c r="J5" s="111"/>
      <c r="K5" s="112"/>
      <c r="L5" s="220"/>
      <c r="M5" s="113" t="s">
        <v>157</v>
      </c>
      <c r="N5" s="113" t="s">
        <v>158</v>
      </c>
      <c r="O5" s="113"/>
      <c r="P5" s="113"/>
      <c r="Q5" s="349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15" t="s">
        <v>159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221" t="s">
        <v>160</v>
      </c>
      <c r="J6" s="111"/>
      <c r="K6" s="112"/>
      <c r="L6" s="112"/>
      <c r="M6" s="112" t="s">
        <v>161</v>
      </c>
      <c r="N6" s="112" t="s">
        <v>162</v>
      </c>
      <c r="O6" s="112"/>
      <c r="P6" s="112"/>
      <c r="Q6" s="118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19" t="s">
        <v>163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221" t="s">
        <v>160</v>
      </c>
      <c r="J7" s="111"/>
      <c r="K7" s="112"/>
      <c r="L7" s="112"/>
      <c r="M7" s="112" t="s">
        <v>164</v>
      </c>
      <c r="N7" s="112" t="s">
        <v>164</v>
      </c>
      <c r="O7" s="112"/>
      <c r="P7" s="112"/>
      <c r="Q7" s="118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19" t="s">
        <v>165</v>
      </c>
      <c r="B8" s="116">
        <f>C8-4</f>
        <v>98</v>
      </c>
      <c r="C8" s="116">
        <f>D8-4</f>
        <v>102</v>
      </c>
      <c r="D8" s="120" t="s">
        <v>166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221" t="s">
        <v>160</v>
      </c>
      <c r="J8" s="111"/>
      <c r="K8" s="112"/>
      <c r="L8" s="112"/>
      <c r="M8" s="112" t="s">
        <v>167</v>
      </c>
      <c r="N8" s="112" t="s">
        <v>168</v>
      </c>
      <c r="O8" s="112"/>
      <c r="P8" s="112"/>
      <c r="Q8" s="118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19" t="s">
        <v>169</v>
      </c>
      <c r="B9" s="116">
        <f>C9-1.2</f>
        <v>43.1</v>
      </c>
      <c r="C9" s="116">
        <f>D9-1.2</f>
        <v>44.3</v>
      </c>
      <c r="D9" s="120" t="s">
        <v>170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221" t="s">
        <v>171</v>
      </c>
      <c r="J9" s="111"/>
      <c r="K9" s="112"/>
      <c r="L9" s="112"/>
      <c r="M9" s="112" t="s">
        <v>167</v>
      </c>
      <c r="N9" s="112" t="s">
        <v>164</v>
      </c>
      <c r="O9" s="112"/>
      <c r="P9" s="112"/>
      <c r="Q9" s="118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19" t="s">
        <v>172</v>
      </c>
      <c r="B10" s="116">
        <f>C10-0.5</f>
        <v>20.5</v>
      </c>
      <c r="C10" s="116">
        <f>D10-0.5</f>
        <v>21</v>
      </c>
      <c r="D10" s="120" t="s">
        <v>173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221" t="s">
        <v>171</v>
      </c>
      <c r="J10" s="111"/>
      <c r="K10" s="112"/>
      <c r="L10" s="112"/>
      <c r="M10" s="112" t="s">
        <v>174</v>
      </c>
      <c r="N10" s="112" t="s">
        <v>168</v>
      </c>
      <c r="O10" s="112"/>
      <c r="P10" s="112"/>
      <c r="Q10" s="118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21" t="s">
        <v>175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221" t="s">
        <v>176</v>
      </c>
      <c r="J11" s="111"/>
      <c r="K11" s="112"/>
      <c r="L11" s="112"/>
      <c r="M11" s="112" t="s">
        <v>174</v>
      </c>
      <c r="N11" s="112" t="s">
        <v>177</v>
      </c>
      <c r="O11" s="112"/>
      <c r="P11" s="112"/>
      <c r="Q11" s="118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21" t="s">
        <v>178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221" t="s">
        <v>171</v>
      </c>
      <c r="J12" s="111"/>
      <c r="K12" s="112"/>
      <c r="L12" s="112"/>
      <c r="M12" s="112" t="s">
        <v>168</v>
      </c>
      <c r="N12" s="112" t="s">
        <v>168</v>
      </c>
      <c r="O12" s="112"/>
      <c r="P12" s="112"/>
      <c r="Q12" s="118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19" t="s">
        <v>179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221">
        <v>0</v>
      </c>
      <c r="J13" s="111"/>
      <c r="K13" s="112"/>
      <c r="L13" s="112"/>
      <c r="M13" s="112" t="s">
        <v>164</v>
      </c>
      <c r="N13" s="112" t="s">
        <v>167</v>
      </c>
      <c r="O13" s="112"/>
      <c r="P13" s="112"/>
      <c r="Q13" s="118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19" t="s">
        <v>180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222"/>
      <c r="J14" s="111"/>
      <c r="K14" s="112"/>
      <c r="L14" s="112"/>
      <c r="M14" s="112" t="s">
        <v>168</v>
      </c>
      <c r="N14" s="112" t="s">
        <v>168</v>
      </c>
      <c r="O14" s="112"/>
      <c r="P14" s="112"/>
      <c r="Q14" s="118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19" t="s">
        <v>181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222"/>
      <c r="J15" s="111"/>
      <c r="K15" s="112"/>
      <c r="L15" s="112"/>
      <c r="M15" s="112" t="s">
        <v>168</v>
      </c>
      <c r="N15" s="112" t="s">
        <v>168</v>
      </c>
      <c r="O15" s="112"/>
      <c r="P15" s="112"/>
      <c r="Q15" s="118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19"/>
      <c r="B16" s="116"/>
      <c r="C16" s="116"/>
      <c r="D16" s="125"/>
      <c r="E16" s="116"/>
      <c r="F16" s="116"/>
      <c r="G16" s="116"/>
      <c r="H16" s="116"/>
      <c r="I16" s="222"/>
      <c r="J16" s="111"/>
      <c r="K16" s="112"/>
      <c r="L16" s="112"/>
      <c r="M16" s="112"/>
      <c r="N16" s="112"/>
      <c r="O16" s="112"/>
      <c r="P16" s="112"/>
      <c r="Q16" s="118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19"/>
      <c r="B17" s="116"/>
      <c r="C17" s="116"/>
      <c r="D17" s="125"/>
      <c r="E17" s="116"/>
      <c r="F17" s="116"/>
      <c r="G17" s="116"/>
      <c r="H17" s="116"/>
      <c r="I17" s="223"/>
      <c r="J17" s="111"/>
      <c r="K17" s="112"/>
      <c r="L17" s="112"/>
      <c r="M17" s="112"/>
      <c r="N17" s="112"/>
      <c r="O17" s="112"/>
      <c r="P17" s="112"/>
      <c r="Q17" s="118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19"/>
      <c r="B18" s="116"/>
      <c r="C18" s="116"/>
      <c r="D18" s="125"/>
      <c r="E18" s="116"/>
      <c r="F18" s="116"/>
      <c r="G18" s="116"/>
      <c r="H18" s="116"/>
      <c r="I18" s="224"/>
      <c r="J18" s="111"/>
      <c r="K18" s="112"/>
      <c r="L18" s="112"/>
      <c r="M18" s="112"/>
      <c r="N18" s="112"/>
      <c r="O18" s="112"/>
      <c r="P18" s="112"/>
      <c r="Q18" s="118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26"/>
      <c r="B19" s="127"/>
      <c r="C19" s="127"/>
      <c r="D19" s="127"/>
      <c r="E19" s="128"/>
      <c r="F19" s="127"/>
      <c r="G19" s="127"/>
      <c r="H19" s="127"/>
      <c r="I19" s="127"/>
      <c r="J19" s="129"/>
      <c r="K19" s="130"/>
      <c r="L19" s="130"/>
      <c r="M19" s="131"/>
      <c r="N19" s="130"/>
      <c r="O19" s="130"/>
      <c r="P19" s="131"/>
      <c r="Q19" s="132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50"/>
      <c r="B20" s="350"/>
      <c r="C20" s="351"/>
      <c r="D20" s="351"/>
      <c r="E20" s="352"/>
      <c r="F20" s="351"/>
      <c r="G20" s="351"/>
      <c r="H20" s="351"/>
      <c r="I20" s="351"/>
      <c r="Q20" s="341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33" t="s">
        <v>182</v>
      </c>
      <c r="B21" s="133"/>
      <c r="C21" s="134"/>
      <c r="D21" s="134"/>
      <c r="Q21" s="341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35" t="s">
        <v>183</v>
      </c>
      <c r="L22" s="353">
        <v>45965</v>
      </c>
      <c r="M22" s="135" t="s">
        <v>184</v>
      </c>
      <c r="N22" s="135" t="s">
        <v>139</v>
      </c>
      <c r="O22" s="135" t="s">
        <v>185</v>
      </c>
      <c r="P22" s="82" t="s">
        <v>142</v>
      </c>
      <c r="Q22" s="341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6" sqref="A36:K36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6">
      <c r="A1" s="141" t="s">
        <v>186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6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customHeight="1" spans="1:16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6">
      <c r="A4" s="256" t="s">
        <v>61</v>
      </c>
      <c r="B4" s="257" t="s">
        <v>62</v>
      </c>
      <c r="C4" s="258"/>
      <c r="D4" s="256" t="s">
        <v>63</v>
      </c>
      <c r="E4" s="259"/>
      <c r="F4" s="260">
        <v>46011</v>
      </c>
      <c r="G4" s="261"/>
      <c r="H4" s="256" t="s">
        <v>64</v>
      </c>
      <c r="I4" s="259"/>
      <c r="J4" s="147" t="s">
        <v>65</v>
      </c>
      <c r="K4" s="148" t="s">
        <v>66</v>
      </c>
    </row>
    <row r="5" customHeight="1" spans="1:16">
      <c r="A5" s="262" t="s">
        <v>67</v>
      </c>
      <c r="B5" s="147" t="s">
        <v>68</v>
      </c>
      <c r="C5" s="148"/>
      <c r="D5" s="256" t="s">
        <v>69</v>
      </c>
      <c r="E5" s="259"/>
      <c r="F5" s="260">
        <v>45958</v>
      </c>
      <c r="G5" s="261"/>
      <c r="H5" s="256" t="s">
        <v>70</v>
      </c>
      <c r="I5" s="259"/>
      <c r="J5" s="147" t="s">
        <v>65</v>
      </c>
      <c r="K5" s="148" t="s">
        <v>66</v>
      </c>
    </row>
    <row r="6" customHeight="1" spans="1:16">
      <c r="A6" s="256" t="s">
        <v>71</v>
      </c>
      <c r="B6" s="263">
        <v>4</v>
      </c>
      <c r="C6" s="264">
        <v>6</v>
      </c>
      <c r="D6" s="262" t="s">
        <v>72</v>
      </c>
      <c r="E6" s="265"/>
      <c r="F6" s="260">
        <v>45986</v>
      </c>
      <c r="G6" s="261"/>
      <c r="H6" s="256" t="s">
        <v>73</v>
      </c>
      <c r="I6" s="259"/>
      <c r="J6" s="147" t="s">
        <v>65</v>
      </c>
      <c r="K6" s="148" t="s">
        <v>66</v>
      </c>
    </row>
    <row r="7" customHeight="1" spans="1:16">
      <c r="A7" s="256" t="s">
        <v>74</v>
      </c>
      <c r="B7" s="266">
        <v>6900</v>
      </c>
      <c r="C7" s="267"/>
      <c r="D7" s="262" t="s">
        <v>75</v>
      </c>
      <c r="E7" s="268"/>
      <c r="F7" s="260">
        <v>45991</v>
      </c>
      <c r="G7" s="261"/>
      <c r="H7" s="256" t="s">
        <v>76</v>
      </c>
      <c r="I7" s="259"/>
      <c r="J7" s="147" t="s">
        <v>65</v>
      </c>
      <c r="K7" s="148" t="s">
        <v>66</v>
      </c>
    </row>
    <row r="8" customHeight="1" spans="1:16">
      <c r="A8" s="269" t="s">
        <v>77</v>
      </c>
      <c r="B8" s="270" t="s">
        <v>78</v>
      </c>
      <c r="C8" s="271"/>
      <c r="D8" s="272" t="s">
        <v>79</v>
      </c>
      <c r="E8" s="273"/>
      <c r="F8" s="274">
        <v>45996</v>
      </c>
      <c r="G8" s="275"/>
      <c r="H8" s="272" t="s">
        <v>80</v>
      </c>
      <c r="I8" s="273"/>
      <c r="J8" s="276" t="s">
        <v>65</v>
      </c>
      <c r="K8" s="277" t="s">
        <v>66</v>
      </c>
      <c r="P8" s="169" t="s">
        <v>187</v>
      </c>
    </row>
    <row r="9" customHeight="1" spans="1:16">
      <c r="A9" s="278" t="s">
        <v>188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customHeight="1" spans="1:16">
      <c r="A10" s="279" t="s">
        <v>83</v>
      </c>
      <c r="B10" s="280" t="s">
        <v>84</v>
      </c>
      <c r="C10" s="281" t="s">
        <v>85</v>
      </c>
      <c r="D10" s="282"/>
      <c r="E10" s="283" t="s">
        <v>88</v>
      </c>
      <c r="F10" s="280" t="s">
        <v>84</v>
      </c>
      <c r="G10" s="281" t="s">
        <v>85</v>
      </c>
      <c r="H10" s="280"/>
      <c r="I10" s="283" t="s">
        <v>86</v>
      </c>
      <c r="J10" s="280" t="s">
        <v>84</v>
      </c>
      <c r="K10" s="284" t="s">
        <v>85</v>
      </c>
    </row>
    <row r="11" customHeight="1" spans="1:16">
      <c r="A11" s="262" t="s">
        <v>89</v>
      </c>
      <c r="B11" s="285" t="s">
        <v>84</v>
      </c>
      <c r="C11" s="147" t="s">
        <v>85</v>
      </c>
      <c r="D11" s="268"/>
      <c r="E11" s="265" t="s">
        <v>91</v>
      </c>
      <c r="F11" s="285" t="s">
        <v>84</v>
      </c>
      <c r="G11" s="147" t="s">
        <v>85</v>
      </c>
      <c r="H11" s="285"/>
      <c r="I11" s="265" t="s">
        <v>96</v>
      </c>
      <c r="J11" s="285" t="s">
        <v>84</v>
      </c>
      <c r="K11" s="148" t="s">
        <v>85</v>
      </c>
    </row>
    <row r="12" customHeight="1" spans="1:16">
      <c r="A12" s="272" t="s">
        <v>125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6"/>
    </row>
    <row r="13" customHeight="1" spans="1:16">
      <c r="A13" s="287" t="s">
        <v>189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6">
      <c r="A14" s="288" t="s">
        <v>190</v>
      </c>
      <c r="B14" s="289"/>
      <c r="C14" s="289"/>
      <c r="D14" s="289"/>
      <c r="E14" s="289"/>
      <c r="F14" s="289"/>
      <c r="G14" s="289"/>
      <c r="H14" s="290"/>
      <c r="I14" s="291"/>
      <c r="J14" s="291"/>
      <c r="K14" s="292"/>
    </row>
    <row r="15" customHeight="1" spans="1:16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customHeight="1" spans="1:16">
      <c r="A16" s="300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customHeight="1" spans="1:11">
      <c r="A17" s="287" t="s">
        <v>191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301" t="s">
        <v>192</v>
      </c>
      <c r="B18" s="302"/>
      <c r="C18" s="302"/>
      <c r="D18" s="302"/>
      <c r="E18" s="302"/>
      <c r="F18" s="302"/>
      <c r="G18" s="302"/>
      <c r="H18" s="302"/>
      <c r="I18" s="291"/>
      <c r="J18" s="291"/>
      <c r="K18" s="292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customHeight="1" spans="1:11">
      <c r="A20" s="300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customHeight="1" spans="1:11">
      <c r="A21" s="303" t="s">
        <v>122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142" t="s">
        <v>123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6"/>
    </row>
    <row r="23" customHeight="1" spans="1:11">
      <c r="A23" s="159" t="s">
        <v>124</v>
      </c>
      <c r="B23" s="160"/>
      <c r="C23" s="147" t="s">
        <v>65</v>
      </c>
      <c r="D23" s="147" t="s">
        <v>66</v>
      </c>
      <c r="E23" s="157"/>
      <c r="F23" s="157"/>
      <c r="G23" s="157"/>
      <c r="H23" s="157"/>
      <c r="I23" s="157"/>
      <c r="J23" s="157"/>
      <c r="K23" s="158"/>
    </row>
    <row r="24" customHeight="1" spans="1:11">
      <c r="A24" s="304" t="s">
        <v>193</v>
      </c>
      <c r="B24" s="153"/>
      <c r="C24" s="153"/>
      <c r="D24" s="153"/>
      <c r="E24" s="153"/>
      <c r="F24" s="153"/>
      <c r="G24" s="153"/>
      <c r="H24" s="153"/>
      <c r="I24" s="153"/>
      <c r="J24" s="153"/>
      <c r="K24" s="305"/>
    </row>
    <row r="25" customHeight="1" spans="1:1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customHeight="1" spans="1:11">
      <c r="A26" s="278" t="s">
        <v>131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customHeight="1" spans="1:11">
      <c r="A27" s="250" t="s">
        <v>132</v>
      </c>
      <c r="B27" s="281" t="s">
        <v>94</v>
      </c>
      <c r="C27" s="281" t="s">
        <v>95</v>
      </c>
      <c r="D27" s="281" t="s">
        <v>87</v>
      </c>
      <c r="E27" s="251" t="s">
        <v>133</v>
      </c>
      <c r="F27" s="281" t="s">
        <v>94</v>
      </c>
      <c r="G27" s="281" t="s">
        <v>95</v>
      </c>
      <c r="H27" s="281" t="s">
        <v>87</v>
      </c>
      <c r="I27" s="251" t="s">
        <v>134</v>
      </c>
      <c r="J27" s="281" t="s">
        <v>94</v>
      </c>
      <c r="K27" s="284" t="s">
        <v>95</v>
      </c>
    </row>
    <row r="28" customHeight="1" spans="1:11">
      <c r="A28" s="309" t="s">
        <v>86</v>
      </c>
      <c r="B28" s="147" t="s">
        <v>94</v>
      </c>
      <c r="C28" s="147" t="s">
        <v>95</v>
      </c>
      <c r="D28" s="147" t="s">
        <v>87</v>
      </c>
      <c r="E28" s="310" t="s">
        <v>93</v>
      </c>
      <c r="F28" s="147" t="s">
        <v>94</v>
      </c>
      <c r="G28" s="147" t="s">
        <v>95</v>
      </c>
      <c r="H28" s="147" t="s">
        <v>87</v>
      </c>
      <c r="I28" s="310" t="s">
        <v>104</v>
      </c>
      <c r="J28" s="147" t="s">
        <v>94</v>
      </c>
      <c r="K28" s="148" t="s">
        <v>95</v>
      </c>
    </row>
    <row r="29" customHeight="1" spans="1:11">
      <c r="A29" s="256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customHeight="1" spans="1:11">
      <c r="A31" s="316" t="s">
        <v>194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 t="s">
        <v>195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21" customHeight="1" spans="1:11">
      <c r="A33" s="320" t="s">
        <v>196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21" customHeight="1" spans="1:11">
      <c r="A34" s="320" t="s">
        <v>129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7.25" customHeight="1" spans="1:11">
      <c r="A43" s="313" t="s">
        <v>130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customHeight="1" spans="1:11">
      <c r="A44" s="316" t="s">
        <v>197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3" t="s">
        <v>125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ht="18" customHeight="1" spans="1:11">
      <c r="A46" s="323" t="s">
        <v>198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ht="18" customHeight="1" spans="1:1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ht="21" customHeight="1" spans="1:11">
      <c r="A48" s="326" t="s">
        <v>136</v>
      </c>
      <c r="B48" s="327" t="s">
        <v>137</v>
      </c>
      <c r="C48" s="327"/>
      <c r="D48" s="328" t="s">
        <v>138</v>
      </c>
      <c r="E48" s="328" t="s">
        <v>139</v>
      </c>
      <c r="F48" s="328" t="s">
        <v>140</v>
      </c>
      <c r="G48" s="329">
        <v>45981</v>
      </c>
      <c r="H48" s="330" t="s">
        <v>141</v>
      </c>
      <c r="I48" s="330"/>
      <c r="J48" s="327" t="s">
        <v>142</v>
      </c>
      <c r="K48" s="331"/>
    </row>
    <row r="49" customHeight="1" spans="1:11">
      <c r="A49" s="332" t="s">
        <v>143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customHeight="1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ht="21" customHeight="1" spans="1:11">
      <c r="A52" s="326" t="s">
        <v>136</v>
      </c>
      <c r="B52" s="327" t="s">
        <v>137</v>
      </c>
      <c r="C52" s="327"/>
      <c r="D52" s="328" t="s">
        <v>138</v>
      </c>
      <c r="E52" s="328" t="s">
        <v>139</v>
      </c>
      <c r="F52" s="328" t="s">
        <v>140</v>
      </c>
      <c r="G52" s="329">
        <v>45981</v>
      </c>
      <c r="H52" s="330" t="s">
        <v>141</v>
      </c>
      <c r="I52" s="330"/>
      <c r="J52" s="327" t="s">
        <v>142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P14" sqref="P14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9.125" style="82" customWidth="1"/>
    <col min="11" max="13" width="15.625" style="82" customWidth="1"/>
    <col min="14" max="16" width="15.625" style="225" customWidth="1"/>
    <col min="17" max="247" width="9" style="82"/>
    <col min="248" max="16384" width="9" style="85"/>
  </cols>
  <sheetData>
    <row r="1" s="82" customFormat="1" ht="29" customHeight="1" spans="1:250">
      <c r="A1" s="226" t="s">
        <v>145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9"/>
      <c r="O1" s="229"/>
      <c r="P1" s="229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</row>
    <row r="2" s="82" customFormat="1" ht="20" customHeight="1" spans="1:250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</row>
    <row r="3" s="82" customFormat="1" ht="16.5" spans="1:250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2"/>
      <c r="J3" s="104"/>
      <c r="K3" s="108" t="s">
        <v>110</v>
      </c>
      <c r="L3" s="108" t="s">
        <v>111</v>
      </c>
      <c r="M3" s="108" t="s">
        <v>112</v>
      </c>
      <c r="N3" s="108" t="s">
        <v>113</v>
      </c>
      <c r="O3" s="108" t="s">
        <v>114</v>
      </c>
      <c r="P3" s="110" t="s">
        <v>115</v>
      </c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</row>
    <row r="4" s="82" customFormat="1" ht="16.5" spans="1:250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19" t="s">
        <v>149</v>
      </c>
      <c r="J4" s="104"/>
      <c r="K4" s="230" t="s">
        <v>117</v>
      </c>
      <c r="L4" s="231" t="s">
        <v>118</v>
      </c>
      <c r="M4" s="232" t="s">
        <v>120</v>
      </c>
      <c r="N4" s="232" t="s">
        <v>120</v>
      </c>
      <c r="O4" s="232" t="s">
        <v>118</v>
      </c>
      <c r="P4" s="233" t="s">
        <v>119</v>
      </c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</row>
    <row r="5" s="82" customFormat="1" ht="20" customHeight="1" spans="1:250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219"/>
      <c r="J5" s="104"/>
      <c r="K5" s="230" t="s">
        <v>199</v>
      </c>
      <c r="L5" s="230" t="s">
        <v>199</v>
      </c>
      <c r="M5" s="230" t="s">
        <v>199</v>
      </c>
      <c r="N5" s="230" t="s">
        <v>199</v>
      </c>
      <c r="O5" s="230" t="s">
        <v>199</v>
      </c>
      <c r="P5" s="234" t="s">
        <v>199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</row>
    <row r="6" s="82" customFormat="1" ht="25" customHeight="1" spans="1:250">
      <c r="A6" s="235" t="s">
        <v>159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221" t="s">
        <v>160</v>
      </c>
      <c r="J6" s="104"/>
      <c r="K6" s="230" t="s">
        <v>200</v>
      </c>
      <c r="L6" s="230" t="s">
        <v>201</v>
      </c>
      <c r="M6" s="230" t="s">
        <v>201</v>
      </c>
      <c r="N6" s="230" t="s">
        <v>202</v>
      </c>
      <c r="O6" s="230" t="s">
        <v>201</v>
      </c>
      <c r="P6" s="234" t="s">
        <v>201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</row>
    <row r="7" s="82" customFormat="1" ht="25" customHeight="1" spans="1:250">
      <c r="A7" s="124" t="s">
        <v>163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221" t="s">
        <v>160</v>
      </c>
      <c r="J7" s="104"/>
      <c r="K7" s="230" t="s">
        <v>203</v>
      </c>
      <c r="L7" s="230" t="s">
        <v>202</v>
      </c>
      <c r="M7" s="230" t="s">
        <v>204</v>
      </c>
      <c r="N7" s="230" t="s">
        <v>205</v>
      </c>
      <c r="O7" s="230" t="s">
        <v>206</v>
      </c>
      <c r="P7" s="234" t="s">
        <v>207</v>
      </c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</row>
    <row r="8" s="82" customFormat="1" ht="25" customHeight="1" spans="1:250">
      <c r="A8" s="124" t="s">
        <v>165</v>
      </c>
      <c r="B8" s="116">
        <f>C8-4</f>
        <v>98</v>
      </c>
      <c r="C8" s="116">
        <f>D8-4</f>
        <v>102</v>
      </c>
      <c r="D8" s="120" t="s">
        <v>166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221" t="s">
        <v>160</v>
      </c>
      <c r="J8" s="104"/>
      <c r="K8" s="230" t="s">
        <v>208</v>
      </c>
      <c r="L8" s="230" t="s">
        <v>209</v>
      </c>
      <c r="M8" s="230" t="s">
        <v>210</v>
      </c>
      <c r="N8" s="230" t="s">
        <v>211</v>
      </c>
      <c r="O8" s="230" t="s">
        <v>212</v>
      </c>
      <c r="P8" s="234" t="s">
        <v>206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</row>
    <row r="9" s="82" customFormat="1" ht="25" customHeight="1" spans="1:250">
      <c r="A9" s="124" t="s">
        <v>169</v>
      </c>
      <c r="B9" s="116">
        <f>C9-1.2</f>
        <v>43.1</v>
      </c>
      <c r="C9" s="116">
        <f>D9-1.2</f>
        <v>44.3</v>
      </c>
      <c r="D9" s="120" t="s">
        <v>170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221" t="s">
        <v>171</v>
      </c>
      <c r="J9" s="104"/>
      <c r="K9" s="230" t="s">
        <v>209</v>
      </c>
      <c r="L9" s="230" t="s">
        <v>213</v>
      </c>
      <c r="M9" s="230" t="s">
        <v>206</v>
      </c>
      <c r="N9" s="230" t="s">
        <v>214</v>
      </c>
      <c r="O9" s="230" t="s">
        <v>206</v>
      </c>
      <c r="P9" s="234" t="s">
        <v>215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</row>
    <row r="10" s="82" customFormat="1" ht="25" customHeight="1" spans="1:250">
      <c r="A10" s="124" t="s">
        <v>172</v>
      </c>
      <c r="B10" s="116">
        <f>C10-0.5</f>
        <v>20.5</v>
      </c>
      <c r="C10" s="116">
        <f>D10-0.5</f>
        <v>21</v>
      </c>
      <c r="D10" s="120" t="s">
        <v>173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221" t="s">
        <v>171</v>
      </c>
      <c r="J10" s="104"/>
      <c r="K10" s="230" t="s">
        <v>206</v>
      </c>
      <c r="L10" s="230" t="s">
        <v>206</v>
      </c>
      <c r="M10" s="230" t="s">
        <v>206</v>
      </c>
      <c r="N10" s="230" t="s">
        <v>206</v>
      </c>
      <c r="O10" s="230" t="s">
        <v>213</v>
      </c>
      <c r="P10" s="234" t="s">
        <v>201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</row>
    <row r="11" s="82" customFormat="1" ht="25" customHeight="1" spans="1:250">
      <c r="A11" s="236" t="s">
        <v>175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221" t="s">
        <v>176</v>
      </c>
      <c r="J11" s="104"/>
      <c r="K11" s="230" t="s">
        <v>203</v>
      </c>
      <c r="L11" s="230" t="s">
        <v>206</v>
      </c>
      <c r="M11" s="230" t="s">
        <v>206</v>
      </c>
      <c r="N11" s="230" t="s">
        <v>206</v>
      </c>
      <c r="O11" s="230" t="s">
        <v>216</v>
      </c>
      <c r="P11" s="234" t="s">
        <v>217</v>
      </c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</row>
    <row r="12" s="82" customFormat="1" ht="25" customHeight="1" spans="1:250">
      <c r="A12" s="236" t="s">
        <v>178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221" t="s">
        <v>171</v>
      </c>
      <c r="J12" s="104"/>
      <c r="K12" s="230" t="s">
        <v>215</v>
      </c>
      <c r="L12" s="230" t="s">
        <v>213</v>
      </c>
      <c r="M12" s="230" t="s">
        <v>206</v>
      </c>
      <c r="N12" s="230" t="s">
        <v>206</v>
      </c>
      <c r="O12" s="230" t="s">
        <v>218</v>
      </c>
      <c r="P12" s="234" t="s">
        <v>201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</row>
    <row r="13" s="82" customFormat="1" ht="25" customHeight="1" spans="1:250">
      <c r="A13" s="124" t="s">
        <v>179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221">
        <v>0</v>
      </c>
      <c r="J13" s="104"/>
      <c r="K13" s="230" t="s">
        <v>206</v>
      </c>
      <c r="L13" s="230" t="s">
        <v>206</v>
      </c>
      <c r="M13" s="230" t="s">
        <v>206</v>
      </c>
      <c r="N13" s="230" t="s">
        <v>206</v>
      </c>
      <c r="O13" s="230" t="s">
        <v>206</v>
      </c>
      <c r="P13" s="234" t="s">
        <v>206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="82" customFormat="1" ht="25" customHeight="1" spans="1:250">
      <c r="A14" s="124" t="s">
        <v>180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222"/>
      <c r="J14" s="104"/>
      <c r="K14" s="230" t="s">
        <v>216</v>
      </c>
      <c r="L14" s="230" t="s">
        <v>219</v>
      </c>
      <c r="M14" s="230" t="s">
        <v>220</v>
      </c>
      <c r="N14" s="230" t="s">
        <v>209</v>
      </c>
      <c r="O14" s="230" t="s">
        <v>221</v>
      </c>
      <c r="P14" s="234" t="s">
        <v>206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</row>
    <row r="15" s="82" customFormat="1" ht="25" customHeight="1" spans="1:250">
      <c r="A15" s="124" t="s">
        <v>181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222"/>
      <c r="J15" s="104"/>
      <c r="K15" s="230" t="s">
        <v>206</v>
      </c>
      <c r="L15" s="230" t="s">
        <v>206</v>
      </c>
      <c r="M15" s="230" t="s">
        <v>206</v>
      </c>
      <c r="N15" s="230" t="s">
        <v>206</v>
      </c>
      <c r="O15" s="230" t="s">
        <v>206</v>
      </c>
      <c r="P15" s="234" t="s">
        <v>206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</row>
    <row r="16" s="82" customFormat="1" ht="17.25" spans="1:250">
      <c r="A16" s="126"/>
      <c r="B16" s="127"/>
      <c r="C16" s="127"/>
      <c r="D16" s="127"/>
      <c r="E16" s="128"/>
      <c r="F16" s="127"/>
      <c r="G16" s="127"/>
      <c r="H16" s="127"/>
      <c r="I16" s="127"/>
      <c r="J16" s="237"/>
      <c r="K16" s="238"/>
      <c r="L16" s="238"/>
      <c r="M16" s="239"/>
      <c r="N16" s="238"/>
      <c r="O16" s="238"/>
      <c r="P16" s="240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</row>
    <row r="17" s="82" customFormat="1" ht="42" customHeight="1" spans="3:250">
      <c r="C17" s="83"/>
      <c r="J17" s="135" t="s">
        <v>183</v>
      </c>
      <c r="K17" s="136">
        <v>45981</v>
      </c>
      <c r="L17" s="241" t="s">
        <v>184</v>
      </c>
      <c r="M17" s="135" t="s">
        <v>139</v>
      </c>
      <c r="O17" s="135" t="s">
        <v>185</v>
      </c>
      <c r="P17" s="242" t="s">
        <v>142</v>
      </c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B39" sqref="B39:K39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3">
      <c r="A1" s="141" t="s">
        <v>222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39" customHeight="1" spans="1:13">
      <c r="A2" s="142" t="s">
        <v>53</v>
      </c>
      <c r="B2" s="143" t="s">
        <v>223</v>
      </c>
      <c r="C2" s="143"/>
      <c r="D2" s="144" t="s">
        <v>61</v>
      </c>
      <c r="E2" s="145" t="str">
        <f>首期!B4</f>
        <v>TAJJBO81754</v>
      </c>
      <c r="F2" s="146" t="s">
        <v>224</v>
      </c>
      <c r="G2" s="147" t="s">
        <v>225</v>
      </c>
      <c r="H2" s="148"/>
      <c r="I2" s="149" t="s">
        <v>57</v>
      </c>
      <c r="J2" s="150" t="s">
        <v>56</v>
      </c>
      <c r="K2" s="151"/>
    </row>
    <row r="3" ht="18" customHeight="1" spans="1:13">
      <c r="A3" s="152" t="s">
        <v>74</v>
      </c>
      <c r="B3" s="153">
        <v>500</v>
      </c>
      <c r="C3" s="153"/>
      <c r="D3" s="154" t="s">
        <v>226</v>
      </c>
      <c r="E3" s="155">
        <v>46011</v>
      </c>
      <c r="F3" s="156"/>
      <c r="G3" s="156"/>
      <c r="H3" s="157" t="s">
        <v>227</v>
      </c>
      <c r="I3" s="157"/>
      <c r="J3" s="157"/>
      <c r="K3" s="158"/>
    </row>
    <row r="4" ht="18" customHeight="1" spans="1:13">
      <c r="A4" s="159" t="s">
        <v>71</v>
      </c>
      <c r="B4" s="153">
        <v>4</v>
      </c>
      <c r="C4" s="153">
        <v>6</v>
      </c>
      <c r="D4" s="160" t="s">
        <v>228</v>
      </c>
      <c r="E4" s="156" t="s">
        <v>229</v>
      </c>
      <c r="F4" s="156"/>
      <c r="G4" s="156"/>
      <c r="H4" s="160" t="s">
        <v>230</v>
      </c>
      <c r="I4" s="160"/>
      <c r="J4" s="161" t="s">
        <v>65</v>
      </c>
      <c r="K4" s="162" t="s">
        <v>66</v>
      </c>
    </row>
    <row r="5" ht="18" customHeight="1" spans="1:13">
      <c r="A5" s="159" t="s">
        <v>231</v>
      </c>
      <c r="B5" s="153">
        <v>1</v>
      </c>
      <c r="C5" s="153"/>
      <c r="D5" s="154" t="s">
        <v>232</v>
      </c>
      <c r="E5" s="154"/>
      <c r="G5" s="154"/>
      <c r="H5" s="160" t="s">
        <v>233</v>
      </c>
      <c r="I5" s="160"/>
      <c r="J5" s="161" t="s">
        <v>65</v>
      </c>
      <c r="K5" s="162" t="s">
        <v>66</v>
      </c>
    </row>
    <row r="6" ht="18" customHeight="1" spans="1:13">
      <c r="A6" s="163" t="s">
        <v>234</v>
      </c>
      <c r="B6" s="164">
        <v>50</v>
      </c>
      <c r="C6" s="164"/>
      <c r="D6" s="165" t="s">
        <v>235</v>
      </c>
      <c r="E6" s="166">
        <v>500</v>
      </c>
      <c r="F6" s="166"/>
      <c r="G6" s="165"/>
      <c r="H6" s="167" t="s">
        <v>236</v>
      </c>
      <c r="I6" s="167"/>
      <c r="J6" s="166" t="s">
        <v>65</v>
      </c>
      <c r="K6" s="168" t="s">
        <v>66</v>
      </c>
      <c r="M6" s="169"/>
    </row>
    <row r="7" ht="18" customHeight="1" spans="1:13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3">
      <c r="A8" s="173" t="s">
        <v>237</v>
      </c>
      <c r="B8" s="146" t="s">
        <v>238</v>
      </c>
      <c r="C8" s="146" t="s">
        <v>239</v>
      </c>
      <c r="D8" s="146" t="s">
        <v>240</v>
      </c>
      <c r="E8" s="146" t="s">
        <v>241</v>
      </c>
      <c r="F8" s="146" t="s">
        <v>242</v>
      </c>
      <c r="G8" s="174" t="s">
        <v>243</v>
      </c>
      <c r="H8" s="175"/>
      <c r="I8" s="175"/>
      <c r="J8" s="175"/>
      <c r="K8" s="176"/>
    </row>
    <row r="9" ht="18" customHeight="1" spans="1:13">
      <c r="A9" s="159" t="s">
        <v>244</v>
      </c>
      <c r="B9" s="160"/>
      <c r="C9" s="161" t="s">
        <v>65</v>
      </c>
      <c r="D9" s="161" t="s">
        <v>66</v>
      </c>
      <c r="E9" s="154" t="s">
        <v>245</v>
      </c>
      <c r="F9" s="177" t="s">
        <v>246</v>
      </c>
      <c r="G9" s="178"/>
      <c r="H9" s="179"/>
      <c r="I9" s="179"/>
      <c r="J9" s="179"/>
      <c r="K9" s="180"/>
    </row>
    <row r="10" ht="18" customHeight="1" spans="1:13">
      <c r="A10" s="159" t="s">
        <v>247</v>
      </c>
      <c r="B10" s="160"/>
      <c r="C10" s="161" t="s">
        <v>65</v>
      </c>
      <c r="D10" s="161" t="s">
        <v>66</v>
      </c>
      <c r="E10" s="154" t="s">
        <v>248</v>
      </c>
      <c r="F10" s="177" t="s">
        <v>249</v>
      </c>
      <c r="G10" s="178" t="s">
        <v>250</v>
      </c>
      <c r="H10" s="179"/>
      <c r="I10" s="179"/>
      <c r="J10" s="179"/>
      <c r="K10" s="180"/>
    </row>
    <row r="11" ht="18" customHeight="1" spans="1:13">
      <c r="A11" s="181" t="s">
        <v>188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3"/>
    </row>
    <row r="12" ht="18" customHeight="1" spans="1:13">
      <c r="A12" s="152" t="s">
        <v>88</v>
      </c>
      <c r="B12" s="161" t="s">
        <v>84</v>
      </c>
      <c r="C12" s="161" t="s">
        <v>85</v>
      </c>
      <c r="D12" s="177"/>
      <c r="E12" s="154" t="s">
        <v>86</v>
      </c>
      <c r="F12" s="161" t="s">
        <v>84</v>
      </c>
      <c r="G12" s="161" t="s">
        <v>85</v>
      </c>
      <c r="H12" s="161"/>
      <c r="I12" s="154" t="s">
        <v>251</v>
      </c>
      <c r="J12" s="161" t="s">
        <v>84</v>
      </c>
      <c r="K12" s="162" t="s">
        <v>85</v>
      </c>
    </row>
    <row r="13" ht="18" customHeight="1" spans="1:13">
      <c r="A13" s="152" t="s">
        <v>91</v>
      </c>
      <c r="B13" s="161" t="s">
        <v>84</v>
      </c>
      <c r="C13" s="161" t="s">
        <v>85</v>
      </c>
      <c r="D13" s="177"/>
      <c r="E13" s="154" t="s">
        <v>96</v>
      </c>
      <c r="F13" s="161" t="s">
        <v>84</v>
      </c>
      <c r="G13" s="161" t="s">
        <v>85</v>
      </c>
      <c r="H13" s="161"/>
      <c r="I13" s="154" t="s">
        <v>252</v>
      </c>
      <c r="J13" s="161" t="s">
        <v>84</v>
      </c>
      <c r="K13" s="162" t="s">
        <v>85</v>
      </c>
    </row>
    <row r="14" ht="18" customHeight="1" spans="1:13">
      <c r="A14" s="163" t="s">
        <v>253</v>
      </c>
      <c r="B14" s="166" t="s">
        <v>84</v>
      </c>
      <c r="C14" s="166" t="s">
        <v>85</v>
      </c>
      <c r="D14" s="184"/>
      <c r="E14" s="165" t="s">
        <v>254</v>
      </c>
      <c r="F14" s="166" t="s">
        <v>84</v>
      </c>
      <c r="G14" s="166" t="s">
        <v>85</v>
      </c>
      <c r="H14" s="166"/>
      <c r="I14" s="165" t="s">
        <v>255</v>
      </c>
      <c r="J14" s="166" t="s">
        <v>84</v>
      </c>
      <c r="K14" s="168" t="s">
        <v>85</v>
      </c>
    </row>
    <row r="15" ht="18" customHeight="1" spans="1:13">
      <c r="A15" s="170"/>
      <c r="B15" s="185"/>
      <c r="C15" s="185"/>
      <c r="D15" s="171"/>
      <c r="E15" s="170"/>
      <c r="F15" s="185"/>
      <c r="G15" s="185"/>
      <c r="H15" s="185"/>
      <c r="I15" s="170"/>
      <c r="J15" s="185"/>
      <c r="K15" s="185"/>
    </row>
    <row r="16" s="138" customFormat="1" ht="18" customHeight="1" spans="1:13">
      <c r="A16" s="142" t="s">
        <v>256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6"/>
    </row>
    <row r="17" ht="18" customHeight="1" spans="1:11">
      <c r="A17" s="159" t="s">
        <v>257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87"/>
    </row>
    <row r="18" ht="18" customHeight="1" spans="1:11">
      <c r="A18" s="159" t="s">
        <v>258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87"/>
    </row>
    <row r="19" ht="22" customHeight="1" spans="1:11">
      <c r="A19" s="188"/>
      <c r="B19" s="161"/>
      <c r="C19" s="161"/>
      <c r="D19" s="161"/>
      <c r="E19" s="161"/>
      <c r="F19" s="161"/>
      <c r="G19" s="161"/>
      <c r="H19" s="161"/>
      <c r="I19" s="161"/>
      <c r="J19" s="161"/>
      <c r="K19" s="162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191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1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4"/>
    </row>
    <row r="24" ht="18" customHeight="1" spans="1:11">
      <c r="A24" s="159" t="s">
        <v>124</v>
      </c>
      <c r="B24" s="160"/>
      <c r="C24" s="161" t="s">
        <v>65</v>
      </c>
      <c r="D24" s="161" t="s">
        <v>66</v>
      </c>
      <c r="E24" s="157"/>
      <c r="F24" s="157"/>
      <c r="G24" s="157"/>
      <c r="H24" s="157"/>
      <c r="I24" s="157"/>
      <c r="J24" s="157"/>
      <c r="K24" s="158"/>
    </row>
    <row r="25" ht="18" customHeight="1" spans="1:11">
      <c r="A25" s="195" t="s">
        <v>259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7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260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00" t="s">
        <v>261</v>
      </c>
    </row>
    <row r="28" ht="23" customHeight="1" spans="1:11">
      <c r="A28" s="189" t="s">
        <v>262</v>
      </c>
      <c r="B28" s="190"/>
      <c r="C28" s="190"/>
      <c r="D28" s="190"/>
      <c r="E28" s="190"/>
      <c r="F28" s="190"/>
      <c r="G28" s="190"/>
      <c r="H28" s="190"/>
      <c r="I28" s="190"/>
      <c r="J28" s="201"/>
      <c r="K28" s="202">
        <v>1</v>
      </c>
    </row>
    <row r="29" ht="23" customHeight="1" spans="1:11">
      <c r="A29" s="189" t="s">
        <v>263</v>
      </c>
      <c r="B29" s="190"/>
      <c r="C29" s="190"/>
      <c r="D29" s="190"/>
      <c r="E29" s="190"/>
      <c r="F29" s="190"/>
      <c r="G29" s="190"/>
      <c r="H29" s="190"/>
      <c r="I29" s="190"/>
      <c r="J29" s="201"/>
      <c r="K29" s="180">
        <v>1</v>
      </c>
    </row>
    <row r="30" ht="23" customHeight="1" spans="1:11">
      <c r="A30" s="189" t="s">
        <v>264</v>
      </c>
      <c r="B30" s="190"/>
      <c r="C30" s="190"/>
      <c r="D30" s="190"/>
      <c r="E30" s="190"/>
      <c r="F30" s="190"/>
      <c r="G30" s="190"/>
      <c r="H30" s="190"/>
      <c r="I30" s="190"/>
      <c r="J30" s="201"/>
      <c r="K30" s="180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01"/>
      <c r="K31" s="180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01"/>
      <c r="K32" s="20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01"/>
      <c r="K33" s="20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01"/>
      <c r="K34" s="180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01"/>
      <c r="K35" s="205"/>
    </row>
    <row r="36" ht="23" customHeight="1" spans="1:11">
      <c r="A36" s="206" t="s">
        <v>265</v>
      </c>
      <c r="B36" s="207"/>
      <c r="C36" s="207"/>
      <c r="D36" s="207"/>
      <c r="E36" s="207"/>
      <c r="F36" s="207"/>
      <c r="G36" s="207"/>
      <c r="H36" s="207"/>
      <c r="I36" s="207"/>
      <c r="J36" s="208"/>
      <c r="K36" s="209">
        <f>SUM(K28:K35)</f>
        <v>3</v>
      </c>
    </row>
    <row r="37" ht="18.75" customHeight="1" spans="1:11">
      <c r="A37" s="210" t="s">
        <v>266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="139" customFormat="1" ht="18.75" customHeight="1" spans="1:11">
      <c r="A38" s="159" t="s">
        <v>267</v>
      </c>
      <c r="B38" s="160"/>
      <c r="C38" s="160"/>
      <c r="D38" s="157" t="s">
        <v>268</v>
      </c>
      <c r="E38" s="157"/>
      <c r="F38" s="213" t="s">
        <v>269</v>
      </c>
      <c r="G38" s="214"/>
      <c r="H38" s="160" t="s">
        <v>270</v>
      </c>
      <c r="I38" s="160"/>
      <c r="J38" s="160" t="s">
        <v>271</v>
      </c>
      <c r="K38" s="187"/>
    </row>
    <row r="39" ht="18.75" customHeight="1" spans="1:11">
      <c r="A39" s="159" t="s">
        <v>125</v>
      </c>
      <c r="B39" s="160" t="s">
        <v>272</v>
      </c>
      <c r="C39" s="160"/>
      <c r="D39" s="160"/>
      <c r="E39" s="160"/>
      <c r="F39" s="160"/>
      <c r="G39" s="160"/>
      <c r="H39" s="160"/>
      <c r="I39" s="160"/>
      <c r="J39" s="160"/>
      <c r="K39" s="187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87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87"/>
    </row>
    <row r="42" ht="32.1" customHeight="1" spans="1:11">
      <c r="A42" s="163" t="s">
        <v>136</v>
      </c>
      <c r="B42" s="215" t="s">
        <v>273</v>
      </c>
      <c r="C42" s="215"/>
      <c r="D42" s="165" t="s">
        <v>274</v>
      </c>
      <c r="E42" s="184" t="s">
        <v>139</v>
      </c>
      <c r="F42" s="165" t="s">
        <v>140</v>
      </c>
      <c r="G42" s="216">
        <v>45989</v>
      </c>
      <c r="H42" s="217" t="s">
        <v>141</v>
      </c>
      <c r="I42" s="217"/>
      <c r="J42" s="215" t="s">
        <v>142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H27" sqref="H27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5.375" style="82" customWidth="1"/>
    <col min="10" max="10" width="2.75" style="82" customWidth="1"/>
    <col min="11" max="13" width="15.625" style="82" customWidth="1"/>
    <col min="14" max="16" width="15.625" style="84" customWidth="1"/>
    <col min="17" max="254" width="9" style="82"/>
    <col min="255" max="16384" width="9" style="85"/>
  </cols>
  <sheetData>
    <row r="1" s="82" customFormat="1" ht="29" customHeight="1" spans="1:257">
      <c r="A1" s="86" t="s">
        <v>145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90"/>
      <c r="O1" s="90"/>
      <c r="P1" s="9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</row>
    <row r="2" s="82" customFormat="1" ht="20" customHeight="1" spans="1:257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  <row r="3" s="82" customFormat="1" spans="1:257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106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</row>
    <row r="4" s="82" customFormat="1" ht="16.5" spans="1:257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19" t="s">
        <v>149</v>
      </c>
      <c r="J4" s="104"/>
      <c r="K4" s="107" t="s">
        <v>110</v>
      </c>
      <c r="L4" s="108" t="s">
        <v>111</v>
      </c>
      <c r="M4" s="109" t="s">
        <v>112</v>
      </c>
      <c r="N4" s="108" t="s">
        <v>113</v>
      </c>
      <c r="O4" s="108" t="s">
        <v>114</v>
      </c>
      <c r="P4" s="110" t="s">
        <v>115</v>
      </c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s="82" customFormat="1" ht="16.5" spans="1:257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219"/>
      <c r="J5" s="111"/>
      <c r="K5" s="112" t="s">
        <v>117</v>
      </c>
      <c r="L5" s="220" t="s">
        <v>120</v>
      </c>
      <c r="M5" s="113" t="s">
        <v>118</v>
      </c>
      <c r="N5" s="113" t="s">
        <v>119</v>
      </c>
      <c r="O5" s="113" t="s">
        <v>119</v>
      </c>
      <c r="P5" s="114" t="s">
        <v>118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s="82" customFormat="1" ht="21" customHeight="1" spans="1:257">
      <c r="A6" s="115" t="s">
        <v>159</v>
      </c>
      <c r="B6" s="116">
        <f>C6-1</f>
        <v>66</v>
      </c>
      <c r="C6" s="116">
        <f>D6-2</f>
        <v>67</v>
      </c>
      <c r="D6" s="117">
        <v>69</v>
      </c>
      <c r="E6" s="116">
        <f>D6+2</f>
        <v>71</v>
      </c>
      <c r="F6" s="116">
        <f>E6+2</f>
        <v>73</v>
      </c>
      <c r="G6" s="116">
        <f>F6+1</f>
        <v>74</v>
      </c>
      <c r="H6" s="116">
        <f>G6+1</f>
        <v>75</v>
      </c>
      <c r="I6" s="221" t="s">
        <v>160</v>
      </c>
      <c r="J6" s="111"/>
      <c r="K6" s="112" t="s">
        <v>275</v>
      </c>
      <c r="L6" s="112" t="s">
        <v>276</v>
      </c>
      <c r="M6" s="112" t="s">
        <v>277</v>
      </c>
      <c r="N6" s="112" t="s">
        <v>278</v>
      </c>
      <c r="O6" s="112" t="s">
        <v>279</v>
      </c>
      <c r="P6" s="118" t="s">
        <v>280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s="82" customFormat="1" ht="21" customHeight="1" spans="1:257">
      <c r="A7" s="119" t="s">
        <v>163</v>
      </c>
      <c r="B7" s="116">
        <f>C7-4</f>
        <v>100</v>
      </c>
      <c r="C7" s="116">
        <f>D7-4</f>
        <v>104</v>
      </c>
      <c r="D7" s="117">
        <v>108</v>
      </c>
      <c r="E7" s="116">
        <f>D7+4</f>
        <v>112</v>
      </c>
      <c r="F7" s="116">
        <f>E7+4</f>
        <v>116</v>
      </c>
      <c r="G7" s="116">
        <f>F7+6</f>
        <v>122</v>
      </c>
      <c r="H7" s="116">
        <f>G7+6</f>
        <v>128</v>
      </c>
      <c r="I7" s="221" t="s">
        <v>160</v>
      </c>
      <c r="J7" s="111"/>
      <c r="K7" s="112" t="s">
        <v>277</v>
      </c>
      <c r="L7" s="112" t="s">
        <v>277</v>
      </c>
      <c r="M7" s="112" t="s">
        <v>281</v>
      </c>
      <c r="N7" s="112" t="s">
        <v>282</v>
      </c>
      <c r="O7" s="112" t="s">
        <v>283</v>
      </c>
      <c r="P7" s="118" t="s">
        <v>284</v>
      </c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="82" customFormat="1" ht="21" customHeight="1" spans="1:257">
      <c r="A8" s="119" t="s">
        <v>165</v>
      </c>
      <c r="B8" s="116">
        <f>C8-4</f>
        <v>98</v>
      </c>
      <c r="C8" s="116">
        <f>D8-4</f>
        <v>102</v>
      </c>
      <c r="D8" s="120" t="s">
        <v>166</v>
      </c>
      <c r="E8" s="116">
        <f>D8+4</f>
        <v>110</v>
      </c>
      <c r="F8" s="116">
        <f>E8+5</f>
        <v>115</v>
      </c>
      <c r="G8" s="116">
        <f>F8+6</f>
        <v>121</v>
      </c>
      <c r="H8" s="116">
        <f>G8+7</f>
        <v>128</v>
      </c>
      <c r="I8" s="221" t="s">
        <v>160</v>
      </c>
      <c r="J8" s="111"/>
      <c r="K8" s="112" t="s">
        <v>277</v>
      </c>
      <c r="L8" s="112" t="s">
        <v>285</v>
      </c>
      <c r="M8" s="112" t="s">
        <v>286</v>
      </c>
      <c r="N8" s="112" t="s">
        <v>287</v>
      </c>
      <c r="O8" s="112" t="s">
        <v>288</v>
      </c>
      <c r="P8" s="118" t="s">
        <v>277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s="82" customFormat="1" ht="21" customHeight="1" spans="1:257">
      <c r="A9" s="119" t="s">
        <v>169</v>
      </c>
      <c r="B9" s="116">
        <f>C9-1.2</f>
        <v>43.1</v>
      </c>
      <c r="C9" s="116">
        <f>D9-1.2</f>
        <v>44.3</v>
      </c>
      <c r="D9" s="120" t="s">
        <v>170</v>
      </c>
      <c r="E9" s="116">
        <f>D9+1.2</f>
        <v>46.7</v>
      </c>
      <c r="F9" s="116">
        <f>E9+1.2</f>
        <v>47.9</v>
      </c>
      <c r="G9" s="116">
        <f>F9+1.4</f>
        <v>49.3</v>
      </c>
      <c r="H9" s="116">
        <f>G9+1.4</f>
        <v>50.7</v>
      </c>
      <c r="I9" s="221" t="s">
        <v>171</v>
      </c>
      <c r="J9" s="111"/>
      <c r="K9" s="112" t="s">
        <v>277</v>
      </c>
      <c r="L9" s="112" t="s">
        <v>277</v>
      </c>
      <c r="M9" s="112" t="s">
        <v>289</v>
      </c>
      <c r="N9" s="112" t="s">
        <v>290</v>
      </c>
      <c r="O9" s="112" t="s">
        <v>277</v>
      </c>
      <c r="P9" s="118" t="s">
        <v>291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s="82" customFormat="1" ht="21" customHeight="1" spans="1:257">
      <c r="A10" s="119" t="s">
        <v>172</v>
      </c>
      <c r="B10" s="116">
        <f>C10-0.5</f>
        <v>20.5</v>
      </c>
      <c r="C10" s="116">
        <f>D10-0.5</f>
        <v>21</v>
      </c>
      <c r="D10" s="120" t="s">
        <v>173</v>
      </c>
      <c r="E10" s="116">
        <f t="shared" ref="E10:H10" si="0">D10+0.5</f>
        <v>22</v>
      </c>
      <c r="F10" s="116">
        <f t="shared" si="0"/>
        <v>22.5</v>
      </c>
      <c r="G10" s="116">
        <f t="shared" si="0"/>
        <v>23</v>
      </c>
      <c r="H10" s="116">
        <f t="shared" si="0"/>
        <v>23.5</v>
      </c>
      <c r="I10" s="221" t="s">
        <v>171</v>
      </c>
      <c r="J10" s="111"/>
      <c r="K10" s="112" t="s">
        <v>292</v>
      </c>
      <c r="L10" s="112" t="s">
        <v>277</v>
      </c>
      <c r="M10" s="112" t="s">
        <v>293</v>
      </c>
      <c r="N10" s="112" t="s">
        <v>294</v>
      </c>
      <c r="O10" s="112" t="s">
        <v>295</v>
      </c>
      <c r="P10" s="118" t="s">
        <v>296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s="82" customFormat="1" ht="21" customHeight="1" spans="1:257">
      <c r="A11" s="121" t="s">
        <v>175</v>
      </c>
      <c r="B11" s="122">
        <f>C11-0.8</f>
        <v>17.9</v>
      </c>
      <c r="C11" s="122">
        <f>D11-0.8</f>
        <v>18.7</v>
      </c>
      <c r="D11" s="123">
        <v>19.5</v>
      </c>
      <c r="E11" s="122">
        <f>D11+0.8</f>
        <v>20.3</v>
      </c>
      <c r="F11" s="122">
        <f>E11+0.8</f>
        <v>21.1</v>
      </c>
      <c r="G11" s="122">
        <f>F11+1.3</f>
        <v>22.4</v>
      </c>
      <c r="H11" s="122">
        <f>G11+1.3</f>
        <v>23.7</v>
      </c>
      <c r="I11" s="221" t="s">
        <v>176</v>
      </c>
      <c r="J11" s="111"/>
      <c r="K11" s="112" t="s">
        <v>297</v>
      </c>
      <c r="L11" s="112" t="s">
        <v>298</v>
      </c>
      <c r="M11" s="112" t="s">
        <v>299</v>
      </c>
      <c r="N11" s="112" t="s">
        <v>300</v>
      </c>
      <c r="O11" s="112" t="s">
        <v>297</v>
      </c>
      <c r="P11" s="118" t="s">
        <v>301</v>
      </c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s="82" customFormat="1" ht="21" customHeight="1" spans="1:257">
      <c r="A12" s="121" t="s">
        <v>178</v>
      </c>
      <c r="B12" s="122">
        <f>C12-0.6</f>
        <v>16.8</v>
      </c>
      <c r="C12" s="122">
        <f>D12-0.6</f>
        <v>17.4</v>
      </c>
      <c r="D12" s="123">
        <v>18</v>
      </c>
      <c r="E12" s="122">
        <f>D12+0.6</f>
        <v>18.6</v>
      </c>
      <c r="F12" s="122">
        <f>E12+0.6</f>
        <v>19.2</v>
      </c>
      <c r="G12" s="122">
        <f>F12+0.95</f>
        <v>20.15</v>
      </c>
      <c r="H12" s="122">
        <f>G12+0.95</f>
        <v>21.1</v>
      </c>
      <c r="I12" s="221" t="s">
        <v>171</v>
      </c>
      <c r="J12" s="111"/>
      <c r="K12" s="112" t="s">
        <v>302</v>
      </c>
      <c r="L12" s="112" t="s">
        <v>303</v>
      </c>
      <c r="M12" s="112" t="s">
        <v>304</v>
      </c>
      <c r="N12" s="112" t="s">
        <v>305</v>
      </c>
      <c r="O12" s="112" t="s">
        <v>281</v>
      </c>
      <c r="P12" s="118" t="s">
        <v>303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s="82" customFormat="1" ht="21" customHeight="1" spans="1:257">
      <c r="A13" s="119" t="s">
        <v>179</v>
      </c>
      <c r="B13" s="116">
        <f>C13-0.4</f>
        <v>19.2</v>
      </c>
      <c r="C13" s="116">
        <f>D13-0.4</f>
        <v>19.6</v>
      </c>
      <c r="D13" s="117">
        <v>20</v>
      </c>
      <c r="E13" s="116">
        <f>D13+0.4</f>
        <v>20.4</v>
      </c>
      <c r="F13" s="116">
        <f>E13+0.4</f>
        <v>20.8</v>
      </c>
      <c r="G13" s="116">
        <f>F13+0.6</f>
        <v>21.4</v>
      </c>
      <c r="H13" s="116">
        <f>G13+0.6</f>
        <v>22</v>
      </c>
      <c r="I13" s="221">
        <v>0</v>
      </c>
      <c r="J13" s="111"/>
      <c r="K13" s="112" t="s">
        <v>294</v>
      </c>
      <c r="L13" s="112" t="s">
        <v>306</v>
      </c>
      <c r="M13" s="112" t="s">
        <v>307</v>
      </c>
      <c r="N13" s="112" t="s">
        <v>308</v>
      </c>
      <c r="O13" s="112" t="s">
        <v>308</v>
      </c>
      <c r="P13" s="118" t="s">
        <v>308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s="82" customFormat="1" ht="21" customHeight="1" spans="1:257">
      <c r="A14" s="119" t="s">
        <v>180</v>
      </c>
      <c r="B14" s="116">
        <f>C14-0.2</f>
        <v>10.6</v>
      </c>
      <c r="C14" s="116">
        <f>D14-0.2</f>
        <v>10.8</v>
      </c>
      <c r="D14" s="117">
        <v>11</v>
      </c>
      <c r="E14" s="116">
        <f>D14+0.2</f>
        <v>11.2</v>
      </c>
      <c r="F14" s="116">
        <f>E14+0.2</f>
        <v>11.4</v>
      </c>
      <c r="G14" s="116">
        <f>F14+0.25</f>
        <v>11.65</v>
      </c>
      <c r="H14" s="116">
        <f>G14+0.25</f>
        <v>11.9</v>
      </c>
      <c r="I14" s="222"/>
      <c r="J14" s="111"/>
      <c r="K14" s="112" t="s">
        <v>277</v>
      </c>
      <c r="L14" s="112" t="s">
        <v>277</v>
      </c>
      <c r="M14" s="112" t="s">
        <v>277</v>
      </c>
      <c r="N14" s="112" t="s">
        <v>277</v>
      </c>
      <c r="O14" s="112" t="s">
        <v>277</v>
      </c>
      <c r="P14" s="118" t="s">
        <v>294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s="82" customFormat="1" ht="21" customHeight="1" spans="1:257">
      <c r="A15" s="119" t="s">
        <v>181</v>
      </c>
      <c r="B15" s="116">
        <v>1.5</v>
      </c>
      <c r="C15" s="116">
        <v>1.5</v>
      </c>
      <c r="D15" s="117">
        <v>1.5</v>
      </c>
      <c r="E15" s="116">
        <v>1.5</v>
      </c>
      <c r="F15" s="116">
        <v>1.5</v>
      </c>
      <c r="G15" s="116">
        <v>1.5</v>
      </c>
      <c r="H15" s="116">
        <v>1.5</v>
      </c>
      <c r="I15" s="222"/>
      <c r="J15" s="111"/>
      <c r="K15" s="112" t="s">
        <v>277</v>
      </c>
      <c r="L15" s="112" t="s">
        <v>277</v>
      </c>
      <c r="M15" s="112" t="s">
        <v>277</v>
      </c>
      <c r="N15" s="112" t="s">
        <v>277</v>
      </c>
      <c r="O15" s="112" t="s">
        <v>277</v>
      </c>
      <c r="P15" s="118" t="s">
        <v>277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s="82" customFormat="1" ht="21" customHeight="1" spans="1:257">
      <c r="A16" s="124"/>
      <c r="B16" s="116"/>
      <c r="C16" s="116"/>
      <c r="D16" s="125"/>
      <c r="E16" s="116"/>
      <c r="F16" s="116"/>
      <c r="G16" s="116"/>
      <c r="H16" s="116"/>
      <c r="I16" s="222"/>
      <c r="J16" s="111"/>
      <c r="K16" s="112"/>
      <c r="L16" s="112"/>
      <c r="M16" s="112"/>
      <c r="N16" s="112"/>
      <c r="O16" s="112"/>
      <c r="P16" s="118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</row>
    <row r="17" s="82" customFormat="1" ht="21" customHeight="1" spans="1:257">
      <c r="A17" s="124"/>
      <c r="B17" s="116"/>
      <c r="C17" s="116"/>
      <c r="D17" s="125"/>
      <c r="E17" s="116"/>
      <c r="F17" s="116"/>
      <c r="G17" s="116"/>
      <c r="H17" s="116"/>
      <c r="I17" s="223"/>
      <c r="J17" s="111"/>
      <c r="K17" s="112"/>
      <c r="L17" s="112"/>
      <c r="M17" s="112"/>
      <c r="N17" s="112"/>
      <c r="O17" s="112"/>
      <c r="P17" s="118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</row>
    <row r="18" s="82" customFormat="1" ht="21" customHeight="1" spans="1:257">
      <c r="A18" s="124"/>
      <c r="B18" s="116"/>
      <c r="C18" s="116"/>
      <c r="D18" s="125"/>
      <c r="E18" s="116"/>
      <c r="F18" s="116"/>
      <c r="G18" s="116"/>
      <c r="H18" s="116"/>
      <c r="I18" s="224"/>
      <c r="J18" s="111"/>
      <c r="K18" s="112"/>
      <c r="L18" s="112"/>
      <c r="M18" s="112"/>
      <c r="N18" s="112"/>
      <c r="O18" s="112"/>
      <c r="P18" s="118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</row>
    <row r="19" s="82" customFormat="1" ht="17.25" spans="1:257">
      <c r="A19" s="126"/>
      <c r="B19" s="127"/>
      <c r="C19" s="127"/>
      <c r="D19" s="127"/>
      <c r="E19" s="128"/>
      <c r="F19" s="127"/>
      <c r="G19" s="127"/>
      <c r="H19" s="127"/>
      <c r="I19" s="127"/>
      <c r="J19" s="129"/>
      <c r="K19" s="130"/>
      <c r="L19" s="130"/>
      <c r="M19" s="131"/>
      <c r="N19" s="130"/>
      <c r="O19" s="130"/>
      <c r="P19" s="132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</row>
    <row r="20" s="82" customFormat="1" spans="1:257">
      <c r="A20" s="133" t="s">
        <v>182</v>
      </c>
      <c r="B20" s="133"/>
      <c r="C20" s="133"/>
      <c r="D20" s="134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</row>
    <row r="21" s="82" customFormat="1" spans="1:257">
      <c r="D21" s="83"/>
      <c r="K21" s="135" t="s">
        <v>183</v>
      </c>
      <c r="L21" s="136">
        <v>45989</v>
      </c>
      <c r="M21" s="135" t="s">
        <v>184</v>
      </c>
      <c r="N21" s="137" t="s">
        <v>139</v>
      </c>
      <c r="O21" s="137" t="s">
        <v>185</v>
      </c>
      <c r="P21" s="84" t="s">
        <v>142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7" sqref="N7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3">
      <c r="A1" s="141" t="s">
        <v>222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23" customHeight="1" spans="1:13">
      <c r="A2" s="142" t="s">
        <v>53</v>
      </c>
      <c r="B2" s="143" t="s">
        <v>309</v>
      </c>
      <c r="C2" s="143"/>
      <c r="D2" s="144" t="s">
        <v>61</v>
      </c>
      <c r="E2" s="145" t="str">
        <f>首期!B4</f>
        <v>TAJJBO81754</v>
      </c>
      <c r="F2" s="146" t="s">
        <v>224</v>
      </c>
      <c r="G2" s="147" t="s">
        <v>225</v>
      </c>
      <c r="H2" s="148"/>
      <c r="I2" s="149" t="s">
        <v>57</v>
      </c>
      <c r="J2" s="150" t="s">
        <v>56</v>
      </c>
      <c r="K2" s="151"/>
    </row>
    <row r="3" ht="18" customHeight="1" spans="1:13">
      <c r="A3" s="152" t="s">
        <v>74</v>
      </c>
      <c r="B3" s="153" t="s">
        <v>310</v>
      </c>
      <c r="C3" s="153"/>
      <c r="D3" s="154" t="s">
        <v>226</v>
      </c>
      <c r="E3" s="155">
        <v>45686</v>
      </c>
      <c r="F3" s="156"/>
      <c r="G3" s="156"/>
      <c r="H3" s="157" t="s">
        <v>227</v>
      </c>
      <c r="I3" s="157"/>
      <c r="J3" s="157"/>
      <c r="K3" s="158"/>
    </row>
    <row r="4" ht="18" customHeight="1" spans="1:13">
      <c r="A4" s="159" t="s">
        <v>71</v>
      </c>
      <c r="B4" s="153">
        <v>4</v>
      </c>
      <c r="C4" s="153">
        <v>6</v>
      </c>
      <c r="D4" s="160" t="s">
        <v>228</v>
      </c>
      <c r="E4" s="156" t="s">
        <v>229</v>
      </c>
      <c r="F4" s="156"/>
      <c r="G4" s="156"/>
      <c r="H4" s="160" t="s">
        <v>230</v>
      </c>
      <c r="I4" s="160"/>
      <c r="J4" s="161" t="s">
        <v>65</v>
      </c>
      <c r="K4" s="162" t="s">
        <v>66</v>
      </c>
    </row>
    <row r="5" ht="18" customHeight="1" spans="1:13">
      <c r="A5" s="159" t="s">
        <v>231</v>
      </c>
      <c r="B5" s="153">
        <v>1</v>
      </c>
      <c r="C5" s="153"/>
      <c r="D5" s="154" t="s">
        <v>232</v>
      </c>
      <c r="E5" s="154"/>
      <c r="G5" s="154"/>
      <c r="H5" s="160" t="s">
        <v>233</v>
      </c>
      <c r="I5" s="160"/>
      <c r="J5" s="161" t="s">
        <v>65</v>
      </c>
      <c r="K5" s="162" t="s">
        <v>66</v>
      </c>
    </row>
    <row r="6" ht="18" customHeight="1" spans="1:13">
      <c r="A6" s="163" t="s">
        <v>234</v>
      </c>
      <c r="B6" s="164">
        <v>125</v>
      </c>
      <c r="C6" s="164"/>
      <c r="D6" s="165" t="s">
        <v>235</v>
      </c>
      <c r="E6" s="166">
        <f>2420+2260</f>
        <v>4680</v>
      </c>
      <c r="F6" s="166"/>
      <c r="G6" s="165"/>
      <c r="H6" s="167" t="s">
        <v>236</v>
      </c>
      <c r="I6" s="167"/>
      <c r="J6" s="166" t="s">
        <v>65</v>
      </c>
      <c r="K6" s="168" t="s">
        <v>66</v>
      </c>
      <c r="M6" s="169"/>
    </row>
    <row r="7" ht="18" customHeight="1" spans="1:13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3">
      <c r="A8" s="173" t="s">
        <v>237</v>
      </c>
      <c r="B8" s="146" t="s">
        <v>238</v>
      </c>
      <c r="C8" s="146" t="s">
        <v>239</v>
      </c>
      <c r="D8" s="146" t="s">
        <v>240</v>
      </c>
      <c r="E8" s="146" t="s">
        <v>241</v>
      </c>
      <c r="F8" s="146" t="s">
        <v>242</v>
      </c>
      <c r="G8" s="174" t="s">
        <v>311</v>
      </c>
      <c r="H8" s="175"/>
      <c r="I8" s="175"/>
      <c r="J8" s="175"/>
      <c r="K8" s="176"/>
    </row>
    <row r="9" ht="18" customHeight="1" spans="1:13">
      <c r="A9" s="159" t="s">
        <v>244</v>
      </c>
      <c r="B9" s="160"/>
      <c r="C9" s="161" t="s">
        <v>65</v>
      </c>
      <c r="D9" s="161" t="s">
        <v>66</v>
      </c>
      <c r="E9" s="154" t="s">
        <v>245</v>
      </c>
      <c r="F9" s="177" t="s">
        <v>246</v>
      </c>
      <c r="G9" s="178"/>
      <c r="H9" s="179"/>
      <c r="I9" s="179"/>
      <c r="J9" s="179"/>
      <c r="K9" s="180"/>
    </row>
    <row r="10" ht="18" customHeight="1" spans="1:13">
      <c r="A10" s="159" t="s">
        <v>247</v>
      </c>
      <c r="B10" s="160"/>
      <c r="C10" s="161" t="s">
        <v>65</v>
      </c>
      <c r="D10" s="161" t="s">
        <v>66</v>
      </c>
      <c r="E10" s="154" t="s">
        <v>248</v>
      </c>
      <c r="F10" s="177" t="s">
        <v>249</v>
      </c>
      <c r="G10" s="178" t="s">
        <v>250</v>
      </c>
      <c r="H10" s="179"/>
      <c r="I10" s="179"/>
      <c r="J10" s="179"/>
      <c r="K10" s="180"/>
    </row>
    <row r="11" ht="18" customHeight="1" spans="1:13">
      <c r="A11" s="181" t="s">
        <v>188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3"/>
    </row>
    <row r="12" ht="18" customHeight="1" spans="1:13">
      <c r="A12" s="152" t="s">
        <v>88</v>
      </c>
      <c r="B12" s="161" t="s">
        <v>84</v>
      </c>
      <c r="C12" s="161" t="s">
        <v>85</v>
      </c>
      <c r="D12" s="177"/>
      <c r="E12" s="154" t="s">
        <v>86</v>
      </c>
      <c r="F12" s="161" t="s">
        <v>84</v>
      </c>
      <c r="G12" s="161" t="s">
        <v>85</v>
      </c>
      <c r="H12" s="161"/>
      <c r="I12" s="154" t="s">
        <v>251</v>
      </c>
      <c r="J12" s="161" t="s">
        <v>84</v>
      </c>
      <c r="K12" s="162" t="s">
        <v>85</v>
      </c>
    </row>
    <row r="13" ht="18" customHeight="1" spans="1:13">
      <c r="A13" s="152" t="s">
        <v>91</v>
      </c>
      <c r="B13" s="161" t="s">
        <v>84</v>
      </c>
      <c r="C13" s="161" t="s">
        <v>85</v>
      </c>
      <c r="D13" s="177"/>
      <c r="E13" s="154" t="s">
        <v>96</v>
      </c>
      <c r="F13" s="161" t="s">
        <v>84</v>
      </c>
      <c r="G13" s="161" t="s">
        <v>85</v>
      </c>
      <c r="H13" s="161"/>
      <c r="I13" s="154" t="s">
        <v>252</v>
      </c>
      <c r="J13" s="161" t="s">
        <v>84</v>
      </c>
      <c r="K13" s="162" t="s">
        <v>85</v>
      </c>
    </row>
    <row r="14" ht="18" customHeight="1" spans="1:13">
      <c r="A14" s="163" t="s">
        <v>253</v>
      </c>
      <c r="B14" s="166" t="s">
        <v>84</v>
      </c>
      <c r="C14" s="166" t="s">
        <v>85</v>
      </c>
      <c r="D14" s="184"/>
      <c r="E14" s="165" t="s">
        <v>254</v>
      </c>
      <c r="F14" s="166" t="s">
        <v>84</v>
      </c>
      <c r="G14" s="166" t="s">
        <v>85</v>
      </c>
      <c r="H14" s="166"/>
      <c r="I14" s="165" t="s">
        <v>255</v>
      </c>
      <c r="J14" s="166" t="s">
        <v>84</v>
      </c>
      <c r="K14" s="168" t="s">
        <v>85</v>
      </c>
    </row>
    <row r="15" ht="18" customHeight="1" spans="1:13">
      <c r="A15" s="170"/>
      <c r="B15" s="185"/>
      <c r="C15" s="185"/>
      <c r="D15" s="171"/>
      <c r="E15" s="170"/>
      <c r="F15" s="185"/>
      <c r="G15" s="185"/>
      <c r="H15" s="185"/>
      <c r="I15" s="170"/>
      <c r="J15" s="185"/>
      <c r="K15" s="185"/>
    </row>
    <row r="16" s="138" customFormat="1" ht="18" customHeight="1" spans="1:13">
      <c r="A16" s="142" t="s">
        <v>256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6"/>
    </row>
    <row r="17" ht="18" customHeight="1" spans="1:11">
      <c r="A17" s="159" t="s">
        <v>257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87"/>
    </row>
    <row r="18" ht="18" customHeight="1" spans="1:11">
      <c r="A18" s="159" t="s">
        <v>312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87"/>
    </row>
    <row r="19" ht="22" customHeight="1" spans="1:11">
      <c r="A19" s="188"/>
      <c r="B19" s="161"/>
      <c r="C19" s="161"/>
      <c r="D19" s="161"/>
      <c r="E19" s="161"/>
      <c r="F19" s="161"/>
      <c r="G19" s="161"/>
      <c r="H19" s="161"/>
      <c r="I19" s="161"/>
      <c r="J19" s="161"/>
      <c r="K19" s="162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191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1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4"/>
    </row>
    <row r="24" ht="18" customHeight="1" spans="1:11">
      <c r="A24" s="159" t="s">
        <v>124</v>
      </c>
      <c r="B24" s="160"/>
      <c r="C24" s="161" t="s">
        <v>65</v>
      </c>
      <c r="D24" s="161" t="s">
        <v>66</v>
      </c>
      <c r="E24" s="157"/>
      <c r="F24" s="157"/>
      <c r="G24" s="157"/>
      <c r="H24" s="157"/>
      <c r="I24" s="157"/>
      <c r="J24" s="157"/>
      <c r="K24" s="158"/>
    </row>
    <row r="25" ht="18" customHeight="1" spans="1:11">
      <c r="A25" s="195" t="s">
        <v>259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7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260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00" t="s">
        <v>261</v>
      </c>
    </row>
    <row r="28" ht="23" customHeight="1" spans="1:11">
      <c r="A28" s="189" t="s">
        <v>313</v>
      </c>
      <c r="B28" s="190"/>
      <c r="C28" s="190"/>
      <c r="D28" s="190"/>
      <c r="E28" s="190"/>
      <c r="F28" s="190"/>
      <c r="G28" s="190"/>
      <c r="H28" s="190"/>
      <c r="I28" s="190"/>
      <c r="J28" s="201"/>
      <c r="K28" s="202">
        <v>1</v>
      </c>
    </row>
    <row r="29" ht="23" customHeight="1" spans="1:11">
      <c r="A29" s="189" t="s">
        <v>314</v>
      </c>
      <c r="B29" s="190"/>
      <c r="C29" s="190"/>
      <c r="D29" s="190"/>
      <c r="E29" s="190"/>
      <c r="F29" s="190"/>
      <c r="G29" s="190"/>
      <c r="H29" s="190"/>
      <c r="I29" s="190"/>
      <c r="J29" s="201"/>
      <c r="K29" s="180">
        <v>1</v>
      </c>
    </row>
    <row r="30" ht="23" customHeight="1" spans="1:11">
      <c r="A30" s="189" t="s">
        <v>264</v>
      </c>
      <c r="B30" s="190"/>
      <c r="C30" s="190"/>
      <c r="D30" s="190"/>
      <c r="E30" s="190"/>
      <c r="F30" s="190"/>
      <c r="G30" s="190"/>
      <c r="H30" s="190"/>
      <c r="I30" s="190"/>
      <c r="J30" s="201"/>
      <c r="K30" s="180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01"/>
      <c r="K31" s="180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01"/>
      <c r="K32" s="20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01"/>
      <c r="K33" s="20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01"/>
      <c r="K34" s="180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01"/>
      <c r="K35" s="205"/>
    </row>
    <row r="36" ht="23" customHeight="1" spans="1:11">
      <c r="A36" s="206" t="s">
        <v>265</v>
      </c>
      <c r="B36" s="207"/>
      <c r="C36" s="207"/>
      <c r="D36" s="207"/>
      <c r="E36" s="207"/>
      <c r="F36" s="207"/>
      <c r="G36" s="207"/>
      <c r="H36" s="207"/>
      <c r="I36" s="207"/>
      <c r="J36" s="208"/>
      <c r="K36" s="209">
        <f>SUM(K28:K35)</f>
        <v>3</v>
      </c>
    </row>
    <row r="37" ht="18.75" customHeight="1" spans="1:11">
      <c r="A37" s="210" t="s">
        <v>266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="139" customFormat="1" ht="18.75" customHeight="1" spans="1:11">
      <c r="A38" s="159" t="s">
        <v>267</v>
      </c>
      <c r="B38" s="160"/>
      <c r="C38" s="160"/>
      <c r="D38" s="157" t="s">
        <v>268</v>
      </c>
      <c r="E38" s="157"/>
      <c r="F38" s="213" t="s">
        <v>269</v>
      </c>
      <c r="G38" s="214"/>
      <c r="H38" s="160" t="s">
        <v>270</v>
      </c>
      <c r="I38" s="160"/>
      <c r="J38" s="160" t="s">
        <v>271</v>
      </c>
      <c r="K38" s="187"/>
    </row>
    <row r="39" ht="18.75" customHeight="1" spans="1:11">
      <c r="A39" s="159" t="s">
        <v>125</v>
      </c>
      <c r="B39" s="160" t="s">
        <v>315</v>
      </c>
      <c r="C39" s="160"/>
      <c r="D39" s="160"/>
      <c r="E39" s="160"/>
      <c r="F39" s="160"/>
      <c r="G39" s="160"/>
      <c r="H39" s="160"/>
      <c r="I39" s="160"/>
      <c r="J39" s="160"/>
      <c r="K39" s="187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87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87"/>
    </row>
    <row r="42" ht="32.1" customHeight="1" spans="1:11">
      <c r="A42" s="163" t="s">
        <v>136</v>
      </c>
      <c r="B42" s="215" t="s">
        <v>273</v>
      </c>
      <c r="C42" s="215"/>
      <c r="D42" s="165" t="s">
        <v>274</v>
      </c>
      <c r="E42" s="184" t="s">
        <v>139</v>
      </c>
      <c r="F42" s="165" t="s">
        <v>140</v>
      </c>
      <c r="G42" s="216">
        <v>46022</v>
      </c>
      <c r="H42" s="217" t="s">
        <v>141</v>
      </c>
      <c r="I42" s="217"/>
      <c r="J42" s="215" t="s">
        <v>142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尾期-美妙</vt:lpstr>
      <vt:lpstr>验货尺寸表 (尾期美妙)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2026-01-15T01:07:27Z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