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260" windowHeight="13500" tabRatio="791" firstSheet="2" activeTab="5"/>
  </bookViews>
  <sheets>
    <sheet name="工作内容" sheetId="1" r:id="rId1"/>
    <sheet name="AQL2.5验货" sheetId="2" r:id="rId2"/>
    <sheet name="首期" sheetId="3" r:id="rId3"/>
    <sheet name="验货尺寸表 " sheetId="13" r:id="rId4"/>
    <sheet name="水洗尺寸表" sheetId="14" r:id="rId5"/>
    <sheet name="尾期1" sheetId="5" r:id="rId6"/>
    <sheet name="验货尺寸表1" sheetId="6" r:id="rId7"/>
    <sheet name="1.面料验布" sheetId="7" r:id="rId8"/>
    <sheet name="2.面料缩率" sheetId="8" r:id="rId9"/>
    <sheet name="3.面料互染" sheetId="9" r:id="rId10"/>
    <sheet name="4.面料静水压" sheetId="10" r:id="rId11"/>
    <sheet name="5.特殊工艺测试" sheetId="11" r:id="rId12"/>
    <sheet name="6.织带类缩率测试" sheetId="12" r:id="rId13"/>
  </sheets>
  <externalReferences>
    <externalReference r:id="rId14"/>
  </externalReferences>
  <definedNames>
    <definedName name="_xlnm.Print_Area" localSheetId="2">首期!$A$1:$K$50</definedName>
    <definedName name="CELL_RANGE" localSheetId="6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<sst xmlns="http://schemas.openxmlformats.org/spreadsheetml/2006/main" count="777" uniqueCount="368">
  <si>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</si>
  <si>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</si>
  <si>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</si>
  <si>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</si>
  <si>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</si>
  <si>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</si>
  <si>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</si>
  <si>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</si>
  <si>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</si>
  <si>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</si>
  <si>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</si>
  <si>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</si>
  <si>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</si>
  <si>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</si>
  <si>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</si>
  <si>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</si>
  <si>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</si>
  <si>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</si>
  <si>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</si>
  <si>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</si>
  <si>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</si>
  <si>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</si>
  <si>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</si>
  <si>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</si>
  <si>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</si>
  <si>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</si>
  <si>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</si>
  <si>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</si>
  <si>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</si>
  <si>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</si>
  <si>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</si>
  <si>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</si>
  <si>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</si>
  <si>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</si>
  <si>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</si>
  <si>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</si>
  <si>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</si>
  <si>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</si>
  <si>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</si>
  <si>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</si>
  <si>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青岛华和店集有限公司</t>
  </si>
  <si>
    <t>生产工厂</t>
  </si>
  <si>
    <t>订单基础信息</t>
  </si>
  <si>
    <t>生产•出货进度</t>
  </si>
  <si>
    <t>指示•确认资料</t>
  </si>
  <si>
    <t>款号</t>
  </si>
  <si>
    <t>QAJJAO83513</t>
  </si>
  <si>
    <t>合同交期</t>
  </si>
  <si>
    <t>产前确认样</t>
  </si>
  <si>
    <t>有</t>
  </si>
  <si>
    <t>无</t>
  </si>
  <si>
    <t>品名</t>
  </si>
  <si>
    <t>儿童长袖T恤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</si>
  <si>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</si>
  <si>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</si>
  <si>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</si>
  <si>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</si>
  <si>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</si>
  <si>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</si>
  <si>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</si>
  <si>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</si>
  <si>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</si>
  <si>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</si>
  <si>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</si>
  <si>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</si>
  <si>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</si>
  <si>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</si>
  <si>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</si>
  <si>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</si>
  <si>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</si>
  <si>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</si>
  <si>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</si>
  <si>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</si>
  <si>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</si>
  <si>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</si>
  <si>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</si>
  <si>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</si>
  <si>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</si>
  <si>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</si>
  <si>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</si>
  <si>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</si>
  <si>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</si>
  <si>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</si>
  <si>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</si>
  <si>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</si>
  <si>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</si>
  <si>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</si>
  <si>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</si>
  <si>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</si>
  <si>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</si>
  <si>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</si>
  <si>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</si>
  <si>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</si>
  <si>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阳光橙</t>
  </si>
  <si>
    <t>本白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</si>
  <si>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</si>
  <si>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本白/20件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</si>
  <si>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</si>
  <si>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</si>
  <si>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</si>
  <si>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</si>
  <si>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</si>
  <si>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1.领型不正。</t>
  </si>
  <si>
    <t>2.脏污。</t>
  </si>
  <si>
    <t>3.后领条左右不对称。</t>
  </si>
  <si>
    <t>4.底边拼接外漏不匀。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</si>
  <si>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</si>
  <si>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</si>
  <si>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</si>
  <si>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</si>
  <si>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</si>
  <si>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</si>
  <si>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</si>
  <si>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</si>
  <si>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</si>
  <si>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孙晓丽</t>
  </si>
  <si>
    <t>查验时间</t>
  </si>
  <si>
    <t>工厂负责人</t>
  </si>
  <si>
    <t>刘娜娜</t>
  </si>
  <si>
    <t>QC规格测量表</t>
  </si>
  <si>
    <t>产品代码：</t>
  </si>
  <si>
    <t>华和店集针织有限公司</t>
  </si>
  <si>
    <t>部位名称</t>
  </si>
  <si>
    <t>指示规格 FINAL SPEC</t>
  </si>
  <si>
    <t>样品规格 SAMPLE SPEC</t>
  </si>
  <si>
    <t>120/60</t>
  </si>
  <si>
    <t>130/64</t>
  </si>
  <si>
    <t>140/68</t>
  </si>
  <si>
    <t>150/72</t>
  </si>
  <si>
    <t>160/80</t>
  </si>
  <si>
    <t>170/88A</t>
  </si>
  <si>
    <t>白色</t>
  </si>
  <si>
    <t>后中长</t>
  </si>
  <si>
    <t>+0.5/0</t>
  </si>
  <si>
    <t>胸围</t>
  </si>
  <si>
    <t>0/0</t>
  </si>
  <si>
    <t>摆围</t>
  </si>
  <si>
    <t>肩宽</t>
  </si>
  <si>
    <t>0/+0.5</t>
  </si>
  <si>
    <t>肩点袖长</t>
  </si>
  <si>
    <t>+0.4/+0.4</t>
  </si>
  <si>
    <t>肩点袖长短袖</t>
  </si>
  <si>
    <t>袖肥</t>
  </si>
  <si>
    <t>+0.2/0</t>
  </si>
  <si>
    <t>袖口</t>
  </si>
  <si>
    <t xml:space="preserve">     初期请洗测2-3件，有问题的另加测量数量。</t>
  </si>
  <si>
    <t>验货时间：12/25</t>
  </si>
  <si>
    <t>跟单QC:郑伟</t>
  </si>
  <si>
    <t>工厂负责人：</t>
  </si>
  <si>
    <t>样品规格  SAMPLE SPEC</t>
  </si>
  <si>
    <r>
      <rPr>
        <sz val="12"/>
        <color theme="1"/>
        <rFont val="宋体"/>
        <charset val="134"/>
      </rPr>
      <t>（洗前本白/130</t>
    </r>
    <r>
      <rPr>
        <sz val="12"/>
        <color theme="1"/>
        <rFont val="宋体"/>
        <charset val="134"/>
      </rPr>
      <t>）</t>
    </r>
  </si>
  <si>
    <t>（洗后）</t>
  </si>
  <si>
    <r>
      <rPr>
        <sz val="12"/>
        <color theme="1"/>
        <rFont val="宋体"/>
        <charset val="134"/>
      </rPr>
      <t>（洗前阳光橙/130</t>
    </r>
    <r>
      <rPr>
        <sz val="12"/>
        <color theme="1"/>
        <rFont val="宋体"/>
        <charset val="134"/>
      </rPr>
      <t>）</t>
    </r>
  </si>
  <si>
    <t>0</t>
  </si>
  <si>
    <t>-0.5</t>
  </si>
  <si>
    <t>-1</t>
  </si>
  <si>
    <t>+1</t>
  </si>
  <si>
    <t>+2</t>
  </si>
  <si>
    <t>+0.5</t>
  </si>
  <si>
    <t>-0.7</t>
  </si>
  <si>
    <t>+0.3</t>
  </si>
  <si>
    <t>-0.2</t>
  </si>
  <si>
    <t>-0.3</t>
  </si>
  <si>
    <t>+0.4</t>
  </si>
  <si>
    <t>+0.2</t>
  </si>
  <si>
    <t xml:space="preserve">    1. 初期请洗测2-3件，有问题的另加测量数量。</t>
  </si>
  <si>
    <t>2.中期验货需要齐色码洗水测试，并填写洗水前后尺寸</t>
  </si>
  <si>
    <t>验货时间：12/11</t>
  </si>
  <si>
    <t>工厂负责人：刘娜娜</t>
  </si>
  <si>
    <t>3.尾期验货按单量，5000件一下的齐色错码各测量3件。</t>
  </si>
  <si>
    <t>QC出货报告书</t>
  </si>
  <si>
    <t>TAMMBO81778</t>
  </si>
  <si>
    <t>产品名称</t>
  </si>
  <si>
    <t>男式冲锋裤</t>
  </si>
  <si>
    <t>辛集朋昊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</si>
  <si>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</si>
  <si>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</si>
  <si>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</si>
  <si>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</si>
  <si>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</si>
  <si>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</si>
  <si>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</si>
  <si>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俄罗斯S</t>
  </si>
  <si>
    <t>天津库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</si>
  <si>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</si>
  <si>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</si>
  <si>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</si>
  <si>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</si>
  <si>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</si>
  <si>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</si>
  <si>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</si>
  <si>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</si>
  <si>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</si>
  <si>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</si>
  <si>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</si>
  <si>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采购凭证编号：CGDD25121800003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</si>
  <si>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</si>
  <si>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</si>
  <si>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</si>
  <si>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</si>
  <si>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</si>
  <si>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</si>
  <si>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</si>
  <si>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</si>
  <si>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</si>
  <si>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</si>
  <si>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</si>
  <si>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</si>
  <si>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</si>
  <si>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</si>
  <si>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</si>
  <si>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</si>
  <si>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 xml:space="preserve">黑色:L码10件 第13箱 XL码10件 第14箱 </t>
  </si>
  <si>
    <t>浅灰绿:M码10件 第9箱 L码10件 第9箱 XL码10件 第8箱</t>
  </si>
  <si>
    <t>山影灰:L码10件 第25箱 XXL码10件 第26箱 XL码10件 第24箱</t>
  </si>
  <si>
    <t>情况说明：</t>
  </si>
  <si>
    <t xml:space="preserve">【问题点描述】  </t>
  </si>
  <si>
    <t>1.胶印1件。</t>
  </si>
  <si>
    <t>2.色点1件。</t>
  </si>
  <si>
    <t>3.浮毛线头1件。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</si>
  <si>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</si>
  <si>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</si>
  <si>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</si>
  <si>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</si>
  <si>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</si>
  <si>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</si>
  <si>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</si>
  <si>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检验人</t>
  </si>
  <si>
    <t>郭尚腾</t>
  </si>
  <si>
    <t>TOREAD服装跳档规范</t>
  </si>
  <si>
    <t>单位：cm</t>
  </si>
  <si>
    <t>2025.10.14</t>
  </si>
  <si>
    <t>款号：</t>
  </si>
  <si>
    <t xml:space="preserve">                码号</t>
  </si>
  <si>
    <t>度量方法</t>
  </si>
  <si>
    <t>XS</t>
  </si>
  <si>
    <t>S</t>
  </si>
  <si>
    <t>M</t>
  </si>
  <si>
    <t>L</t>
  </si>
  <si>
    <t>XL</t>
  </si>
  <si>
    <t>XXL</t>
  </si>
  <si>
    <t>XXXL</t>
  </si>
  <si>
    <t>XXXXL</t>
  </si>
  <si>
    <t xml:space="preserve">    号型</t>
  </si>
  <si>
    <t>160/76B</t>
  </si>
  <si>
    <t>165/80B</t>
  </si>
  <si>
    <t>170/84B</t>
  </si>
  <si>
    <t>175/88B</t>
  </si>
  <si>
    <t>180/92B</t>
  </si>
  <si>
    <t>185/96B</t>
  </si>
  <si>
    <t>190/100B</t>
  </si>
  <si>
    <t>195/104B</t>
  </si>
  <si>
    <t>裤外侧长</t>
  </si>
  <si>
    <t>侧缝量（不含护腰高）</t>
  </si>
  <si>
    <t>内裆长</t>
  </si>
  <si>
    <t>腰围</t>
  </si>
  <si>
    <t>平量</t>
  </si>
  <si>
    <t>拉量</t>
  </si>
  <si>
    <t>臀围</t>
  </si>
  <si>
    <t>侧线连腰向下量(17cm)</t>
  </si>
  <si>
    <t>腿围/2</t>
  </si>
  <si>
    <t>裆底量下2cm</t>
  </si>
  <si>
    <t>膝围/2</t>
  </si>
  <si>
    <t>(前/后/裤口向上量)</t>
  </si>
  <si>
    <t>脚口/2</t>
  </si>
  <si>
    <t>(前/后)</t>
  </si>
  <si>
    <t>前裆长 含腰</t>
  </si>
  <si>
    <t>前裆底与连裆交点处（含腰 ）</t>
  </si>
  <si>
    <t>后裆长 含腰</t>
  </si>
  <si>
    <t>前裆底交点处与连裆到后腰上（含腰 含裆底连片）</t>
  </si>
  <si>
    <t>总裆长</t>
  </si>
  <si>
    <t>含腰(不含护腰高）</t>
  </si>
  <si>
    <t>前门襟长 不含腰</t>
  </si>
  <si>
    <t>门襟宽</t>
  </si>
  <si>
    <t>前插袋</t>
  </si>
  <si>
    <t>腰头宽</t>
  </si>
  <si>
    <t>腰松紧抽好的长度</t>
  </si>
  <si>
    <t>腰松裁剪长</t>
  </si>
  <si>
    <t>验货时间：1/8</t>
  </si>
  <si>
    <t>注：</t>
  </si>
  <si>
    <t>裤装腿围/2——裤底十字缝垂直2厘米处横量至侧缝处</t>
  </si>
  <si>
    <t>臀围——按规格尺寸前门襟下垂直量至两侧缝*2</t>
  </si>
  <si>
    <t>内裆长——裆底十字缝处沿裆缝量至脚口，或前裆缝量至脚口（连裆款式）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</si>
  <si>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</si>
  <si>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</si>
  <si>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</si>
  <si>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</si>
  <si>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</si>
  <si>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</si>
  <si>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</si>
  <si>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</si>
  <si>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</si>
  <si>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脏污</t>
  </si>
  <si>
    <t>接头</t>
  </si>
  <si>
    <t>色点</t>
  </si>
  <si>
    <t>横道</t>
  </si>
  <si>
    <t>折痕</t>
  </si>
  <si>
    <t>合计数量</t>
  </si>
  <si>
    <t>备注</t>
  </si>
  <si>
    <t>数量</t>
  </si>
  <si>
    <t>0746</t>
  </si>
  <si>
    <t>FK09250</t>
  </si>
  <si>
    <t>YES</t>
  </si>
  <si>
    <t>1611</t>
  </si>
  <si>
    <t>美拉蓝</t>
  </si>
  <si>
    <t>0747</t>
  </si>
  <si>
    <t>黑色</t>
  </si>
  <si>
    <t>0770</t>
  </si>
  <si>
    <t>制表时间：2025/12/25</t>
  </si>
  <si>
    <t>测试人签名：于秀伟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</si>
  <si>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</si>
  <si>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</si>
  <si>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</si>
  <si>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</si>
  <si>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</si>
  <si>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</si>
  <si>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</si>
  <si>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</si>
  <si>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</si>
  <si>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+0.3%</t>
  </si>
  <si>
    <t>+0.8%</t>
  </si>
  <si>
    <t>+0.5%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</si>
  <si>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</si>
  <si>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</si>
  <si>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</si>
  <si>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</si>
  <si>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</si>
  <si>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</si>
  <si>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</si>
  <si>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</si>
  <si>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</si>
  <si>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</si>
  <si>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</si>
  <si>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袖子/底边</t>
  </si>
  <si>
    <t>物料6</t>
  </si>
  <si>
    <t>物料7</t>
  </si>
  <si>
    <t>物料8</t>
  </si>
  <si>
    <t>物料9</t>
  </si>
  <si>
    <t>物料10</t>
  </si>
  <si>
    <t>制表时间：12/25</t>
  </si>
  <si>
    <t>测试人签名:于秀伟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</si>
  <si>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</si>
  <si>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</si>
  <si>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</si>
  <si>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</si>
  <si>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</si>
  <si>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</si>
  <si>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</si>
  <si>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</si>
  <si>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</si>
  <si>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</si>
  <si>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</si>
  <si>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</si>
  <si>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</si>
  <si>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</si>
  <si>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</si>
  <si>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</si>
  <si>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</si>
  <si>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前片</t>
  </si>
  <si>
    <t>自印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</si>
  <si>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</si>
  <si>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</si>
  <si>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</si>
  <si>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</si>
  <si>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</si>
  <si>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r>
      <rPr>
        <sz val="12"/>
        <color theme="1"/>
        <rFont val="宋体"/>
        <charset val="134"/>
        <scheme val="minor"/>
      </rPr>
      <t>B</t>
    </r>
    <r>
      <rPr>
        <sz val="12"/>
        <color theme="1"/>
        <rFont val="宋体"/>
        <charset val="134"/>
        <scheme val="minor"/>
      </rPr>
      <t>B00019</t>
    </r>
  </si>
  <si>
    <t>暗夜黑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</si>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</sst>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.0_ "/>
    <numFmt numFmtId="178" formatCode="yyyy/m/d;@"/>
  </numFmts>
  <fonts count="6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18"/>
      <name val="微软雅黑"/>
      <charset val="134"/>
    </font>
    <font>
      <b/>
      <sz val="10"/>
      <name val="微软雅黑"/>
      <charset val="134"/>
    </font>
    <font>
      <sz val="9"/>
      <color indexed="8"/>
      <name val="微软雅黑"/>
      <charset val="134"/>
    </font>
    <font>
      <sz val="10"/>
      <name val="微软雅黑"/>
      <charset val="134"/>
    </font>
    <font>
      <b/>
      <sz val="9"/>
      <name val="微软雅黑"/>
      <charset val="134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b/>
      <sz val="12"/>
      <color theme="1"/>
      <name val="宋体"/>
      <charset val="134"/>
    </font>
    <font>
      <sz val="12"/>
      <name val="仿宋_GB2312"/>
      <charset val="134"/>
    </font>
    <font>
      <sz val="11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b/>
      <sz val="16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134"/>
      <scheme val="minor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2" fillId="10" borderId="74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75" applyNumberFormat="0" applyFill="0" applyAlignment="0" applyProtection="0">
      <alignment vertical="center"/>
    </xf>
    <xf numFmtId="0" fontId="48" fillId="0" borderId="75" applyNumberFormat="0" applyFill="0" applyAlignment="0" applyProtection="0">
      <alignment vertical="center"/>
    </xf>
    <xf numFmtId="0" fontId="49" fillId="0" borderId="76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11" borderId="77" applyNumberFormat="0" applyAlignment="0" applyProtection="0">
      <alignment vertical="center"/>
    </xf>
    <xf numFmtId="0" fontId="51" fillId="12" borderId="78" applyNumberFormat="0" applyAlignment="0" applyProtection="0">
      <alignment vertical="center"/>
    </xf>
    <xf numFmtId="0" fontId="52" fillId="12" borderId="77" applyNumberFormat="0" applyAlignment="0" applyProtection="0">
      <alignment vertical="center"/>
    </xf>
    <xf numFmtId="0" fontId="53" fillId="13" borderId="79" applyNumberFormat="0" applyAlignment="0" applyProtection="0">
      <alignment vertical="center"/>
    </xf>
    <xf numFmtId="0" fontId="54" fillId="0" borderId="80" applyNumberFormat="0" applyFill="0" applyAlignment="0" applyProtection="0">
      <alignment vertical="center"/>
    </xf>
    <xf numFmtId="0" fontId="55" fillId="0" borderId="81" applyNumberFormat="0" applyFill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60" fillId="9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60" fillId="5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6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/>
    <xf numFmtId="0" fontId="42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</cellStyleXfs>
  <cellXfs count="36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5" fillId="0" borderId="2" xfId="0" applyFont="1" applyBorder="1" applyAlignment="1">
      <alignment horizontal="justify" vertic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176" fontId="0" fillId="0" borderId="2" xfId="0" applyNumberFormat="1" applyBorder="1" applyAlignment="1">
      <alignment horizontal="center"/>
    </xf>
    <xf numFmtId="176" fontId="0" fillId="0" borderId="2" xfId="0" applyNumberFormat="1" applyFill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0" fontId="0" fillId="0" borderId="2" xfId="0" applyNumberFormat="1" applyFill="1" applyBorder="1" applyAlignment="1">
      <alignment horizontal="center"/>
    </xf>
    <xf numFmtId="10" fontId="0" fillId="0" borderId="2" xfId="0" applyNumberFormat="1" applyBorder="1" applyAlignment="1">
      <alignment horizontal="center"/>
    </xf>
    <xf numFmtId="14" fontId="6" fillId="0" borderId="5" xfId="0" applyNumberFormat="1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Font="1" applyBorder="1" applyAlignment="1">
      <alignment horizontal="justify"/>
    </xf>
    <xf numFmtId="49" fontId="0" fillId="0" borderId="2" xfId="0" applyNumberFormat="1" applyFont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justify"/>
    </xf>
    <xf numFmtId="0" fontId="1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9" fontId="0" fillId="0" borderId="2" xfId="0" applyNumberFormat="1" applyFont="1" applyBorder="1" applyAlignment="1">
      <alignment horizontal="center"/>
    </xf>
    <xf numFmtId="0" fontId="0" fillId="0" borderId="5" xfId="0" applyBorder="1"/>
    <xf numFmtId="0" fontId="0" fillId="0" borderId="2" xfId="0" applyFont="1" applyFill="1" applyBorder="1" applyAlignment="1">
      <alignment horizontal="center" wrapText="1"/>
    </xf>
    <xf numFmtId="0" fontId="6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11" fillId="3" borderId="0" xfId="53" applyFont="1" applyFill="1"/>
    <xf numFmtId="0" fontId="12" fillId="0" borderId="0" xfId="0" applyFont="1" applyFill="1" applyAlignment="1">
      <alignment vertical="center"/>
    </xf>
    <xf numFmtId="0" fontId="13" fillId="0" borderId="0" xfId="51" applyFont="1" applyFill="1" applyAlignment="1">
      <alignment horizontal="center"/>
    </xf>
    <xf numFmtId="0" fontId="14" fillId="0" borderId="0" xfId="51" applyFont="1" applyFill="1" applyAlignment="1">
      <alignment horizontal="center"/>
    </xf>
    <xf numFmtId="0" fontId="14" fillId="4" borderId="0" xfId="51" applyFont="1" applyFill="1" applyAlignment="1">
      <alignment horizontal="center"/>
    </xf>
    <xf numFmtId="14" fontId="14" fillId="4" borderId="0" xfId="51" applyNumberFormat="1" applyFont="1" applyFill="1" applyAlignment="1">
      <alignment horizontal="center"/>
    </xf>
    <xf numFmtId="0" fontId="14" fillId="0" borderId="3" xfId="51" applyFont="1" applyFill="1" applyBorder="1" applyAlignment="1">
      <alignment horizontal="center"/>
    </xf>
    <xf numFmtId="0" fontId="14" fillId="0" borderId="2" xfId="51" applyFont="1" applyFill="1" applyBorder="1" applyAlignment="1">
      <alignment horizontal="center"/>
    </xf>
    <xf numFmtId="0" fontId="14" fillId="0" borderId="2" xfId="63" applyFont="1" applyBorder="1" applyAlignment="1">
      <alignment horizontal="center"/>
    </xf>
    <xf numFmtId="0" fontId="14" fillId="0" borderId="12" xfId="51" applyFont="1" applyFill="1" applyBorder="1" applyAlignment="1">
      <alignment horizontal="center"/>
    </xf>
    <xf numFmtId="0" fontId="14" fillId="0" borderId="7" xfId="51" applyFont="1" applyFill="1" applyBorder="1" applyAlignment="1">
      <alignment horizontal="center"/>
    </xf>
    <xf numFmtId="0" fontId="14" fillId="5" borderId="2" xfId="51" applyFont="1" applyFill="1" applyBorder="1" applyAlignment="1">
      <alignment horizontal="center"/>
    </xf>
    <xf numFmtId="0" fontId="14" fillId="0" borderId="4" xfId="51" applyFont="1" applyFill="1" applyBorder="1" applyAlignment="1">
      <alignment horizontal="left"/>
    </xf>
    <xf numFmtId="0" fontId="14" fillId="0" borderId="13" xfId="51" applyFont="1" applyFill="1" applyBorder="1" applyAlignment="1">
      <alignment horizontal="left"/>
    </xf>
    <xf numFmtId="0" fontId="15" fillId="0" borderId="2" xfId="65" applyFont="1" applyBorder="1" applyAlignment="1">
      <alignment horizontal="left" vertical="center" wrapText="1"/>
    </xf>
    <xf numFmtId="177" fontId="16" fillId="0" borderId="2" xfId="51" applyNumberFormat="1" applyFont="1" applyFill="1" applyBorder="1" applyAlignment="1">
      <alignment horizontal="center"/>
    </xf>
    <xf numFmtId="0" fontId="14" fillId="5" borderId="2" xfId="64" applyFont="1" applyFill="1" applyBorder="1" applyAlignment="1">
      <alignment horizontal="center" vertical="center"/>
    </xf>
    <xf numFmtId="0" fontId="17" fillId="0" borderId="2" xfId="51" applyFont="1" applyFill="1" applyBorder="1" applyAlignment="1">
      <alignment horizontal="center"/>
    </xf>
    <xf numFmtId="0" fontId="14" fillId="0" borderId="2" xfId="64" applyFont="1" applyBorder="1" applyAlignment="1">
      <alignment horizontal="center"/>
    </xf>
    <xf numFmtId="0" fontId="18" fillId="0" borderId="2" xfId="65" applyFont="1" applyBorder="1" applyAlignment="1">
      <alignment horizontal="left" vertical="center" wrapText="1"/>
    </xf>
    <xf numFmtId="0" fontId="19" fillId="0" borderId="2" xfId="65" applyFont="1" applyBorder="1" applyAlignment="1">
      <alignment horizontal="left" vertical="center" wrapText="1"/>
    </xf>
    <xf numFmtId="177" fontId="16" fillId="5" borderId="2" xfId="51" applyNumberFormat="1" applyFont="1" applyFill="1" applyBorder="1" applyAlignment="1">
      <alignment horizontal="center"/>
    </xf>
    <xf numFmtId="0" fontId="14" fillId="6" borderId="2" xfId="51" applyFont="1" applyFill="1" applyBorder="1" applyAlignment="1">
      <alignment horizontal="center"/>
    </xf>
    <xf numFmtId="177" fontId="16" fillId="6" borderId="2" xfId="51" applyNumberFormat="1" applyFont="1" applyFill="1" applyBorder="1" applyAlignment="1">
      <alignment horizontal="center"/>
    </xf>
    <xf numFmtId="0" fontId="14" fillId="6" borderId="2" xfId="64" applyFont="1" applyFill="1" applyBorder="1" applyAlignment="1">
      <alignment horizontal="center" vertical="center"/>
    </xf>
    <xf numFmtId="0" fontId="16" fillId="6" borderId="0" xfId="51" applyFont="1" applyFill="1" applyAlignment="1">
      <alignment horizontal="center"/>
    </xf>
    <xf numFmtId="0" fontId="20" fillId="3" borderId="0" xfId="53" applyFont="1" applyFill="1"/>
    <xf numFmtId="14" fontId="20" fillId="3" borderId="0" xfId="53" applyNumberFormat="1" applyFont="1" applyFill="1"/>
    <xf numFmtId="0" fontId="21" fillId="0" borderId="0" xfId="66" applyFont="1" applyAlignment="1">
      <alignment horizontal="left"/>
    </xf>
    <xf numFmtId="0" fontId="22" fillId="0" borderId="0" xfId="66" applyFont="1" applyAlignment="1">
      <alignment horizontal="left"/>
    </xf>
    <xf numFmtId="0" fontId="23" fillId="0" borderId="0" xfId="49" applyFill="1" applyBorder="1" applyAlignment="1">
      <alignment horizontal="left" vertical="center"/>
    </xf>
    <xf numFmtId="0" fontId="23" fillId="0" borderId="0" xfId="49" applyFont="1" applyFill="1" applyAlignment="1">
      <alignment horizontal="left" vertical="center"/>
    </xf>
    <xf numFmtId="0" fontId="23" fillId="0" borderId="0" xfId="49" applyFill="1" applyAlignment="1">
      <alignment horizontal="left" vertical="center"/>
    </xf>
    <xf numFmtId="0" fontId="24" fillId="3" borderId="14" xfId="49" applyFont="1" applyFill="1" applyBorder="1" applyAlignment="1">
      <alignment horizontal="center" vertical="top"/>
    </xf>
    <xf numFmtId="0" fontId="25" fillId="3" borderId="15" xfId="49" applyFont="1" applyFill="1" applyBorder="1" applyAlignment="1">
      <alignment horizontal="left" vertical="center"/>
    </xf>
    <xf numFmtId="0" fontId="26" fillId="3" borderId="16" xfId="49" applyFont="1" applyFill="1" applyBorder="1" applyAlignment="1">
      <alignment horizontal="center" vertical="center"/>
    </xf>
    <xf numFmtId="0" fontId="25" fillId="3" borderId="16" xfId="49" applyFont="1" applyFill="1" applyBorder="1" applyAlignment="1">
      <alignment horizontal="center" vertical="center"/>
    </xf>
    <xf numFmtId="0" fontId="27" fillId="3" borderId="16" xfId="49" applyFont="1" applyFill="1" applyBorder="1" applyAlignment="1">
      <alignment vertical="center"/>
    </xf>
    <xf numFmtId="0" fontId="25" fillId="3" borderId="16" xfId="49" applyFont="1" applyFill="1" applyBorder="1" applyAlignment="1">
      <alignment vertical="center"/>
    </xf>
    <xf numFmtId="0" fontId="26" fillId="3" borderId="17" xfId="49" applyFont="1" applyFill="1" applyBorder="1" applyAlignment="1">
      <alignment horizontal="left" vertical="center"/>
    </xf>
    <xf numFmtId="0" fontId="26" fillId="3" borderId="18" xfId="49" applyFont="1" applyFill="1" applyBorder="1" applyAlignment="1">
      <alignment horizontal="left" vertical="center"/>
    </xf>
    <xf numFmtId="0" fontId="25" fillId="3" borderId="16" xfId="49" applyFont="1" applyFill="1" applyBorder="1" applyAlignment="1">
      <alignment horizontal="left" vertical="center"/>
    </xf>
    <xf numFmtId="0" fontId="26" fillId="3" borderId="19" xfId="49" applyFont="1" applyFill="1" applyBorder="1" applyAlignment="1">
      <alignment horizontal="center" vertical="center"/>
    </xf>
    <xf numFmtId="0" fontId="25" fillId="3" borderId="20" xfId="49" applyFont="1" applyFill="1" applyBorder="1" applyAlignment="1">
      <alignment vertical="center"/>
    </xf>
    <xf numFmtId="0" fontId="26" fillId="3" borderId="17" xfId="49" applyFont="1" applyFill="1" applyBorder="1" applyAlignment="1">
      <alignment horizontal="center" vertical="center"/>
    </xf>
    <xf numFmtId="0" fontId="25" fillId="3" borderId="17" xfId="49" applyFont="1" applyFill="1" applyBorder="1" applyAlignment="1">
      <alignment vertical="center"/>
    </xf>
    <xf numFmtId="178" fontId="27" fillId="3" borderId="17" xfId="49" applyNumberFormat="1" applyFont="1" applyFill="1" applyBorder="1" applyAlignment="1">
      <alignment horizontal="center" vertical="center"/>
    </xf>
    <xf numFmtId="0" fontId="25" fillId="3" borderId="17" xfId="49" applyFont="1" applyFill="1" applyBorder="1" applyAlignment="1">
      <alignment horizontal="center" vertical="center"/>
    </xf>
    <xf numFmtId="0" fontId="25" fillId="3" borderId="18" xfId="49" applyFont="1" applyFill="1" applyBorder="1" applyAlignment="1">
      <alignment horizontal="center" vertical="center"/>
    </xf>
    <xf numFmtId="0" fontId="25" fillId="3" borderId="20" xfId="49" applyFont="1" applyFill="1" applyBorder="1" applyAlignment="1">
      <alignment horizontal="left" vertical="center"/>
    </xf>
    <xf numFmtId="0" fontId="26" fillId="3" borderId="17" xfId="49" applyFont="1" applyFill="1" applyBorder="1" applyAlignment="1">
      <alignment horizontal="right" vertical="center"/>
    </xf>
    <xf numFmtId="0" fontId="25" fillId="3" borderId="17" xfId="49" applyFont="1" applyFill="1" applyBorder="1" applyAlignment="1">
      <alignment horizontal="left" vertical="center"/>
    </xf>
    <xf numFmtId="0" fontId="27" fillId="3" borderId="17" xfId="49" applyFont="1" applyFill="1" applyBorder="1" applyAlignment="1">
      <alignment horizontal="center" vertical="center"/>
    </xf>
    <xf numFmtId="0" fontId="27" fillId="3" borderId="17" xfId="49" applyFont="1" applyFill="1" applyBorder="1" applyAlignment="1">
      <alignment horizontal="left" vertical="center"/>
    </xf>
    <xf numFmtId="0" fontId="27" fillId="3" borderId="18" xfId="49" applyFont="1" applyFill="1" applyBorder="1" applyAlignment="1">
      <alignment horizontal="left" vertical="center"/>
    </xf>
    <xf numFmtId="0" fontId="25" fillId="3" borderId="21" xfId="49" applyFont="1" applyFill="1" applyBorder="1" applyAlignment="1">
      <alignment vertical="center"/>
    </xf>
    <xf numFmtId="0" fontId="26" fillId="3" borderId="22" xfId="49" applyFont="1" applyFill="1" applyBorder="1" applyAlignment="1">
      <alignment horizontal="center" vertical="center"/>
    </xf>
    <xf numFmtId="0" fontId="25" fillId="3" borderId="22" xfId="49" applyFont="1" applyFill="1" applyBorder="1" applyAlignment="1">
      <alignment vertical="center"/>
    </xf>
    <xf numFmtId="0" fontId="27" fillId="3" borderId="22" xfId="49" applyFont="1" applyFill="1" applyBorder="1" applyAlignment="1">
      <alignment vertical="center"/>
    </xf>
    <xf numFmtId="0" fontId="27" fillId="3" borderId="22" xfId="49" applyFont="1" applyFill="1" applyBorder="1" applyAlignment="1">
      <alignment horizontal="left" vertical="center"/>
    </xf>
    <xf numFmtId="0" fontId="25" fillId="3" borderId="22" xfId="49" applyFont="1" applyFill="1" applyBorder="1" applyAlignment="1">
      <alignment horizontal="left" vertical="center"/>
    </xf>
    <xf numFmtId="0" fontId="27" fillId="3" borderId="23" xfId="49" applyFont="1" applyFill="1" applyBorder="1" applyAlignment="1">
      <alignment horizontal="left" vertical="center"/>
    </xf>
    <xf numFmtId="0" fontId="25" fillId="3" borderId="0" xfId="49" applyFont="1" applyFill="1" applyBorder="1" applyAlignment="1">
      <alignment vertical="center"/>
    </xf>
    <xf numFmtId="0" fontId="27" fillId="3" borderId="0" xfId="49" applyFont="1" applyFill="1" applyBorder="1" applyAlignment="1">
      <alignment vertical="center"/>
    </xf>
    <xf numFmtId="0" fontId="27" fillId="3" borderId="0" xfId="49" applyFont="1" applyFill="1" applyAlignment="1">
      <alignment horizontal="left" vertical="center"/>
    </xf>
    <xf numFmtId="0" fontId="25" fillId="3" borderId="15" xfId="49" applyFont="1" applyFill="1" applyBorder="1" applyAlignment="1">
      <alignment vertical="center"/>
    </xf>
    <xf numFmtId="0" fontId="25" fillId="3" borderId="24" xfId="49" applyFont="1" applyFill="1" applyBorder="1" applyAlignment="1">
      <alignment horizontal="left" vertical="center"/>
    </xf>
    <xf numFmtId="0" fontId="25" fillId="3" borderId="25" xfId="49" applyFont="1" applyFill="1" applyBorder="1" applyAlignment="1">
      <alignment horizontal="left" vertical="center"/>
    </xf>
    <xf numFmtId="0" fontId="25" fillId="3" borderId="26" xfId="49" applyFont="1" applyFill="1" applyBorder="1" applyAlignment="1">
      <alignment horizontal="left" vertical="center"/>
    </xf>
    <xf numFmtId="0" fontId="27" fillId="3" borderId="17" xfId="49" applyFont="1" applyFill="1" applyBorder="1" applyAlignment="1">
      <alignment vertical="center"/>
    </xf>
    <xf numFmtId="0" fontId="27" fillId="3" borderId="27" xfId="49" applyFont="1" applyFill="1" applyBorder="1" applyAlignment="1">
      <alignment horizontal="center" vertical="center"/>
    </xf>
    <xf numFmtId="0" fontId="27" fillId="3" borderId="28" xfId="49" applyFont="1" applyFill="1" applyBorder="1" applyAlignment="1">
      <alignment horizontal="center" vertical="center"/>
    </xf>
    <xf numFmtId="0" fontId="27" fillId="3" borderId="29" xfId="49" applyFont="1" applyFill="1" applyBorder="1" applyAlignment="1">
      <alignment horizontal="center" vertical="center"/>
    </xf>
    <xf numFmtId="0" fontId="28" fillId="3" borderId="30" xfId="49" applyFont="1" applyFill="1" applyBorder="1" applyAlignment="1">
      <alignment horizontal="left" vertical="center"/>
    </xf>
    <xf numFmtId="0" fontId="28" fillId="3" borderId="28" xfId="49" applyFont="1" applyFill="1" applyBorder="1" applyAlignment="1">
      <alignment horizontal="left" vertical="center"/>
    </xf>
    <xf numFmtId="0" fontId="28" fillId="3" borderId="29" xfId="49" applyFont="1" applyFill="1" applyBorder="1" applyAlignment="1">
      <alignment horizontal="left" vertical="center"/>
    </xf>
    <xf numFmtId="0" fontId="27" fillId="3" borderId="0" xfId="49" applyFont="1" applyFill="1" applyBorder="1" applyAlignment="1">
      <alignment horizontal="left" vertical="center"/>
    </xf>
    <xf numFmtId="0" fontId="25" fillId="3" borderId="31" xfId="49" applyFont="1" applyFill="1" applyBorder="1" applyAlignment="1">
      <alignment horizontal="left" vertical="center"/>
    </xf>
    <xf numFmtId="0" fontId="25" fillId="3" borderId="18" xfId="49" applyFont="1" applyFill="1" applyBorder="1" applyAlignment="1">
      <alignment horizontal="left" vertical="center"/>
    </xf>
    <xf numFmtId="0" fontId="27" fillId="3" borderId="20" xfId="49" applyFont="1" applyFill="1" applyBorder="1" applyAlignment="1">
      <alignment horizontal="left" vertical="center"/>
    </xf>
    <xf numFmtId="0" fontId="27" fillId="3" borderId="20" xfId="49" applyFont="1" applyFill="1" applyBorder="1" applyAlignment="1">
      <alignment horizontal="left" vertical="center" wrapText="1"/>
    </xf>
    <xf numFmtId="0" fontId="27" fillId="3" borderId="17" xfId="49" applyFont="1" applyFill="1" applyBorder="1" applyAlignment="1">
      <alignment horizontal="left" vertical="center" wrapText="1"/>
    </xf>
    <xf numFmtId="0" fontId="27" fillId="3" borderId="18" xfId="49" applyFont="1" applyFill="1" applyBorder="1" applyAlignment="1">
      <alignment horizontal="left" vertical="center" wrapText="1"/>
    </xf>
    <xf numFmtId="0" fontId="25" fillId="3" borderId="21" xfId="49" applyFont="1" applyFill="1" applyBorder="1" applyAlignment="1">
      <alignment horizontal="left" vertical="center"/>
    </xf>
    <xf numFmtId="0" fontId="23" fillId="3" borderId="22" xfId="49" applyFill="1" applyBorder="1" applyAlignment="1">
      <alignment horizontal="center" vertical="center"/>
    </xf>
    <xf numFmtId="0" fontId="23" fillId="3" borderId="23" xfId="49" applyFill="1" applyBorder="1" applyAlignment="1">
      <alignment horizontal="center" vertical="center"/>
    </xf>
    <xf numFmtId="0" fontId="25" fillId="3" borderId="32" xfId="49" applyFont="1" applyFill="1" applyBorder="1" applyAlignment="1">
      <alignment horizontal="center" vertical="center"/>
    </xf>
    <xf numFmtId="0" fontId="25" fillId="3" borderId="33" xfId="49" applyFont="1" applyFill="1" applyBorder="1" applyAlignment="1">
      <alignment horizontal="left" vertical="center"/>
    </xf>
    <xf numFmtId="0" fontId="23" fillId="3" borderId="30" xfId="49" applyFont="1" applyFill="1" applyBorder="1" applyAlignment="1">
      <alignment horizontal="left" vertical="center"/>
    </xf>
    <xf numFmtId="0" fontId="23" fillId="3" borderId="28" xfId="49" applyFont="1" applyFill="1" applyBorder="1" applyAlignment="1">
      <alignment horizontal="left" vertical="center"/>
    </xf>
    <xf numFmtId="0" fontId="23" fillId="3" borderId="29" xfId="49" applyFont="1" applyFill="1" applyBorder="1" applyAlignment="1">
      <alignment horizontal="left" vertical="center"/>
    </xf>
    <xf numFmtId="0" fontId="27" fillId="3" borderId="30" xfId="49" applyFont="1" applyFill="1" applyBorder="1" applyAlignment="1">
      <alignment horizontal="left" vertical="center"/>
    </xf>
    <xf numFmtId="0" fontId="27" fillId="3" borderId="28" xfId="49" applyFont="1" applyFill="1" applyBorder="1" applyAlignment="1">
      <alignment horizontal="left" vertical="center"/>
    </xf>
    <xf numFmtId="0" fontId="27" fillId="3" borderId="29" xfId="49" applyFont="1" applyFill="1" applyBorder="1" applyAlignment="1">
      <alignment horizontal="left" vertical="center"/>
    </xf>
    <xf numFmtId="0" fontId="29" fillId="3" borderId="30" xfId="49" applyFont="1" applyFill="1" applyBorder="1" applyAlignment="1">
      <alignment horizontal="left" vertical="center"/>
    </xf>
    <xf numFmtId="0" fontId="27" fillId="3" borderId="34" xfId="49" applyFont="1" applyFill="1" applyBorder="1" applyAlignment="1">
      <alignment horizontal="left" vertical="center"/>
    </xf>
    <xf numFmtId="0" fontId="27" fillId="3" borderId="35" xfId="49" applyFont="1" applyFill="1" applyBorder="1" applyAlignment="1">
      <alignment horizontal="left" vertical="center"/>
    </xf>
    <xf numFmtId="0" fontId="27" fillId="3" borderId="36" xfId="49" applyFont="1" applyFill="1" applyBorder="1" applyAlignment="1">
      <alignment horizontal="left" vertical="center"/>
    </xf>
    <xf numFmtId="0" fontId="28" fillId="3" borderId="15" xfId="49" applyFont="1" applyFill="1" applyBorder="1" applyAlignment="1">
      <alignment horizontal="left" vertical="center"/>
    </xf>
    <xf numFmtId="0" fontId="28" fillId="3" borderId="16" xfId="49" applyFont="1" applyFill="1" applyBorder="1" applyAlignment="1">
      <alignment horizontal="left" vertical="center"/>
    </xf>
    <xf numFmtId="0" fontId="28" fillId="3" borderId="31" xfId="49" applyFont="1" applyFill="1" applyBorder="1" applyAlignment="1">
      <alignment horizontal="left" vertical="center"/>
    </xf>
    <xf numFmtId="0" fontId="25" fillId="3" borderId="27" xfId="49" applyFont="1" applyFill="1" applyBorder="1" applyAlignment="1">
      <alignment horizontal="left" vertical="center"/>
    </xf>
    <xf numFmtId="0" fontId="25" fillId="3" borderId="37" xfId="49" applyFont="1" applyFill="1" applyBorder="1" applyAlignment="1">
      <alignment horizontal="left" vertical="center"/>
    </xf>
    <xf numFmtId="0" fontId="27" fillId="3" borderId="22" xfId="49" applyFont="1" applyFill="1" applyBorder="1" applyAlignment="1">
      <alignment horizontal="center" vertical="center"/>
    </xf>
    <xf numFmtId="178" fontId="27" fillId="3" borderId="22" xfId="49" applyNumberFormat="1" applyFont="1" applyFill="1" applyBorder="1" applyAlignment="1">
      <alignment vertical="center"/>
    </xf>
    <xf numFmtId="0" fontId="25" fillId="3" borderId="22" xfId="49" applyFont="1" applyFill="1" applyBorder="1" applyAlignment="1">
      <alignment horizontal="center" vertical="center"/>
    </xf>
    <xf numFmtId="0" fontId="27" fillId="3" borderId="23" xfId="49" applyFont="1" applyFill="1" applyBorder="1" applyAlignment="1">
      <alignment horizontal="center" vertical="center"/>
    </xf>
    <xf numFmtId="0" fontId="23" fillId="3" borderId="0" xfId="49" applyFill="1" applyAlignment="1">
      <alignment horizontal="left" vertical="center"/>
    </xf>
    <xf numFmtId="0" fontId="20" fillId="3" borderId="10" xfId="53" applyFont="1" applyFill="1" applyBorder="1" applyAlignment="1">
      <alignment horizontal="center" vertical="center"/>
    </xf>
    <xf numFmtId="0" fontId="20" fillId="3" borderId="0" xfId="53" applyFont="1" applyFill="1" applyAlignment="1">
      <alignment horizontal="center" vertical="center"/>
    </xf>
    <xf numFmtId="0" fontId="30" fillId="0" borderId="2" xfId="51" applyFont="1" applyBorder="1" applyAlignment="1">
      <alignment horizontal="center"/>
    </xf>
    <xf numFmtId="0" fontId="26" fillId="0" borderId="38" xfId="49" applyFont="1" applyBorder="1" applyAlignment="1">
      <alignment horizontal="left" vertical="center"/>
    </xf>
    <xf numFmtId="0" fontId="26" fillId="0" borderId="39" xfId="49" applyFont="1" applyBorder="1" applyAlignment="1">
      <alignment horizontal="left" vertical="center"/>
    </xf>
    <xf numFmtId="0" fontId="26" fillId="0" borderId="40" xfId="49" applyFont="1" applyBorder="1" applyAlignment="1">
      <alignment horizontal="left" vertical="center"/>
    </xf>
    <xf numFmtId="0" fontId="30" fillId="0" borderId="3" xfId="51" applyFont="1" applyBorder="1" applyAlignment="1">
      <alignment horizontal="left" vertical="center"/>
    </xf>
    <xf numFmtId="0" fontId="30" fillId="0" borderId="3" xfId="51" applyFont="1" applyBorder="1" applyAlignment="1">
      <alignment horizontal="center" vertical="center"/>
    </xf>
    <xf numFmtId="0" fontId="31" fillId="0" borderId="0" xfId="0" applyFont="1" applyFill="1" applyAlignment="1">
      <alignment horizontal="center" vertical="center"/>
    </xf>
    <xf numFmtId="0" fontId="12" fillId="0" borderId="2" xfId="0" applyFont="1" applyFill="1" applyBorder="1" applyAlignment="1">
      <alignment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30" fillId="0" borderId="2" xfId="51" applyFont="1" applyBorder="1" applyAlignment="1">
      <alignment horizontal="center" vertical="center"/>
    </xf>
    <xf numFmtId="0" fontId="30" fillId="0" borderId="7" xfId="51" applyFont="1" applyBorder="1" applyAlignment="1">
      <alignment horizontal="center" vertical="center"/>
    </xf>
    <xf numFmtId="0" fontId="30" fillId="0" borderId="2" xfId="51" applyFont="1" applyFill="1" applyBorder="1" applyAlignment="1">
      <alignment horizontal="center" vertical="center"/>
    </xf>
    <xf numFmtId="0" fontId="30" fillId="0" borderId="4" xfId="51" applyFont="1" applyBorder="1" applyAlignment="1">
      <alignment horizontal="center"/>
    </xf>
    <xf numFmtId="0" fontId="20" fillId="3" borderId="2" xfId="53" applyFont="1" applyFill="1" applyBorder="1" applyAlignment="1" applyProtection="1">
      <alignment horizontal="center" vertical="center"/>
    </xf>
    <xf numFmtId="0" fontId="20" fillId="3" borderId="41" xfId="53" applyFont="1" applyFill="1" applyBorder="1" applyAlignment="1" applyProtection="1">
      <alignment horizontal="center" vertical="center"/>
    </xf>
    <xf numFmtId="0" fontId="11" fillId="3" borderId="2" xfId="53" applyFont="1" applyFill="1" applyBorder="1" applyAlignment="1" applyProtection="1">
      <alignment horizontal="center" vertical="center"/>
    </xf>
    <xf numFmtId="0" fontId="30" fillId="0" borderId="2" xfId="51" applyFont="1" applyBorder="1" applyAlignment="1">
      <alignment horizontal="left"/>
    </xf>
    <xf numFmtId="49" fontId="11" fillId="3" borderId="2" xfId="57" applyNumberFormat="1" applyFont="1" applyFill="1" applyBorder="1" applyAlignment="1">
      <alignment horizontal="center" vertical="center"/>
    </xf>
    <xf numFmtId="0" fontId="11" fillId="3" borderId="42" xfId="57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11" fillId="3" borderId="43" xfId="53" applyFont="1" applyFill="1" applyBorder="1" applyAlignment="1"/>
    <xf numFmtId="49" fontId="11" fillId="3" borderId="44" xfId="53" applyNumberFormat="1" applyFont="1" applyFill="1" applyBorder="1" applyAlignment="1">
      <alignment horizontal="center"/>
    </xf>
    <xf numFmtId="49" fontId="11" fillId="3" borderId="44" xfId="53" applyNumberFormat="1" applyFont="1" applyFill="1" applyBorder="1" applyAlignment="1">
      <alignment horizontal="right"/>
    </xf>
    <xf numFmtId="49" fontId="11" fillId="3" borderId="44" xfId="53" applyNumberFormat="1" applyFont="1" applyFill="1" applyBorder="1" applyAlignment="1">
      <alignment horizontal="right" vertical="center"/>
    </xf>
    <xf numFmtId="49" fontId="11" fillId="3" borderId="45" xfId="53" applyNumberFormat="1" applyFont="1" applyFill="1" applyBorder="1" applyAlignment="1">
      <alignment horizontal="center"/>
    </xf>
    <xf numFmtId="0" fontId="11" fillId="3" borderId="46" xfId="53" applyFont="1" applyFill="1" applyBorder="1" applyAlignment="1">
      <alignment horizontal="center"/>
    </xf>
    <xf numFmtId="0" fontId="20" fillId="3" borderId="0" xfId="54" applyFont="1" applyFill="1"/>
    <xf numFmtId="0" fontId="0" fillId="0" borderId="0" xfId="61"/>
    <xf numFmtId="0" fontId="0" fillId="3" borderId="0" xfId="58" applyFont="1" applyFill="1">
      <alignment vertical="center"/>
    </xf>
    <xf numFmtId="0" fontId="0" fillId="3" borderId="0" xfId="57" applyFont="1" applyFill="1">
      <alignment vertical="center"/>
    </xf>
    <xf numFmtId="0" fontId="11" fillId="3" borderId="0" xfId="54" applyFont="1" applyFill="1"/>
    <xf numFmtId="49" fontId="30" fillId="0" borderId="2" xfId="51" applyNumberFormat="1" applyFont="1" applyBorder="1" applyAlignment="1">
      <alignment horizontal="center"/>
    </xf>
    <xf numFmtId="0" fontId="30" fillId="0" borderId="2" xfId="51" applyNumberFormat="1" applyFont="1" applyBorder="1" applyAlignment="1">
      <alignment horizontal="center"/>
    </xf>
    <xf numFmtId="49" fontId="11" fillId="3" borderId="47" xfId="53" applyNumberFormat="1" applyFont="1" applyFill="1" applyBorder="1" applyAlignment="1">
      <alignment horizontal="right" vertical="center"/>
    </xf>
    <xf numFmtId="0" fontId="23" fillId="0" borderId="0" xfId="49" applyFont="1" applyBorder="1" applyAlignment="1">
      <alignment horizontal="left" vertical="center"/>
    </xf>
    <xf numFmtId="0" fontId="23" fillId="0" borderId="0" xfId="49" applyFont="1" applyAlignment="1">
      <alignment horizontal="left" vertical="center"/>
    </xf>
    <xf numFmtId="0" fontId="32" fillId="0" borderId="14" xfId="49" applyFont="1" applyBorder="1" applyAlignment="1">
      <alignment horizontal="center" vertical="top"/>
    </xf>
    <xf numFmtId="0" fontId="29" fillId="0" borderId="48" xfId="49" applyFont="1" applyBorder="1" applyAlignment="1">
      <alignment horizontal="left" vertical="center"/>
    </xf>
    <xf numFmtId="0" fontId="26" fillId="0" borderId="19" xfId="49" applyFont="1" applyBorder="1" applyAlignment="1">
      <alignment horizontal="center" vertical="center"/>
    </xf>
    <xf numFmtId="0" fontId="29" fillId="0" borderId="19" xfId="49" applyFont="1" applyBorder="1" applyAlignment="1">
      <alignment horizontal="center" vertical="center"/>
    </xf>
    <xf numFmtId="0" fontId="28" fillId="0" borderId="19" xfId="49" applyFont="1" applyBorder="1" applyAlignment="1">
      <alignment horizontal="left" vertical="center"/>
    </xf>
    <xf numFmtId="0" fontId="23" fillId="0" borderId="19" xfId="49" applyFont="1" applyBorder="1" applyAlignment="1">
      <alignment horizontal="center" vertical="center"/>
    </xf>
    <xf numFmtId="0" fontId="23" fillId="0" borderId="49" xfId="49" applyFont="1" applyBorder="1" applyAlignment="1">
      <alignment horizontal="center" vertical="center"/>
    </xf>
    <xf numFmtId="0" fontId="28" fillId="0" borderId="15" xfId="49" applyFont="1" applyBorder="1" applyAlignment="1">
      <alignment horizontal="center" vertical="center"/>
    </xf>
    <xf numFmtId="0" fontId="28" fillId="0" borderId="16" xfId="49" applyFont="1" applyBorder="1" applyAlignment="1">
      <alignment horizontal="center" vertical="center"/>
    </xf>
    <xf numFmtId="0" fontId="28" fillId="0" borderId="31" xfId="49" applyFont="1" applyBorder="1" applyAlignment="1">
      <alignment horizontal="center" vertical="center"/>
    </xf>
    <xf numFmtId="0" fontId="29" fillId="0" borderId="15" xfId="49" applyFont="1" applyBorder="1" applyAlignment="1">
      <alignment horizontal="center" vertical="center"/>
    </xf>
    <xf numFmtId="0" fontId="29" fillId="0" borderId="16" xfId="49" applyFont="1" applyBorder="1" applyAlignment="1">
      <alignment horizontal="center" vertical="center"/>
    </xf>
    <xf numFmtId="0" fontId="29" fillId="0" borderId="31" xfId="49" applyFont="1" applyBorder="1" applyAlignment="1">
      <alignment horizontal="center" vertical="center"/>
    </xf>
    <xf numFmtId="0" fontId="28" fillId="0" borderId="20" xfId="49" applyFont="1" applyBorder="1" applyAlignment="1">
      <alignment horizontal="left" vertical="center"/>
    </xf>
    <xf numFmtId="0" fontId="26" fillId="0" borderId="17" xfId="49" applyFont="1" applyBorder="1" applyAlignment="1">
      <alignment horizontal="left" vertical="center"/>
    </xf>
    <xf numFmtId="0" fontId="26" fillId="0" borderId="18" xfId="49" applyFont="1" applyBorder="1" applyAlignment="1">
      <alignment horizontal="left" vertical="center"/>
    </xf>
    <xf numFmtId="0" fontId="28" fillId="0" borderId="17" xfId="49" applyFont="1" applyBorder="1" applyAlignment="1">
      <alignment horizontal="left" vertical="center"/>
    </xf>
    <xf numFmtId="14" fontId="26" fillId="0" borderId="17" xfId="49" applyNumberFormat="1" applyFont="1" applyBorder="1" applyAlignment="1">
      <alignment horizontal="center" vertical="center"/>
    </xf>
    <xf numFmtId="14" fontId="26" fillId="0" borderId="18" xfId="49" applyNumberFormat="1" applyFont="1" applyBorder="1" applyAlignment="1">
      <alignment horizontal="center" vertical="center"/>
    </xf>
    <xf numFmtId="0" fontId="28" fillId="0" borderId="20" xfId="49" applyFont="1" applyBorder="1" applyAlignment="1">
      <alignment vertical="center"/>
    </xf>
    <xf numFmtId="0" fontId="26" fillId="0" borderId="17" xfId="49" applyFont="1" applyBorder="1" applyAlignment="1">
      <alignment vertical="center"/>
    </xf>
    <xf numFmtId="0" fontId="26" fillId="0" borderId="18" xfId="49" applyFont="1" applyBorder="1" applyAlignment="1">
      <alignment vertical="center"/>
    </xf>
    <xf numFmtId="0" fontId="28" fillId="0" borderId="17" xfId="49" applyFont="1" applyBorder="1" applyAlignment="1">
      <alignment vertical="center"/>
    </xf>
    <xf numFmtId="0" fontId="26" fillId="0" borderId="27" xfId="49" applyFont="1" applyBorder="1" applyAlignment="1">
      <alignment horizontal="left" vertical="center"/>
    </xf>
    <xf numFmtId="0" fontId="26" fillId="0" borderId="29" xfId="49" applyFont="1" applyBorder="1" applyAlignment="1">
      <alignment horizontal="left" vertical="center"/>
    </xf>
    <xf numFmtId="0" fontId="23" fillId="0" borderId="17" xfId="49" applyFont="1" applyBorder="1" applyAlignment="1">
      <alignment vertical="center"/>
    </xf>
    <xf numFmtId="0" fontId="33" fillId="0" borderId="21" xfId="49" applyFont="1" applyBorder="1" applyAlignment="1">
      <alignment vertical="center"/>
    </xf>
    <xf numFmtId="0" fontId="34" fillId="0" borderId="22" xfId="6" applyNumberFormat="1" applyFont="1" applyFill="1" applyBorder="1" applyAlignment="1" applyProtection="1">
      <alignment horizontal="center" vertical="center" wrapText="1"/>
    </xf>
    <xf numFmtId="0" fontId="26" fillId="0" borderId="23" xfId="49" applyFont="1" applyBorder="1" applyAlignment="1">
      <alignment horizontal="center" vertical="center" wrapText="1"/>
    </xf>
    <xf numFmtId="0" fontId="28" fillId="0" borderId="21" xfId="49" applyFont="1" applyBorder="1" applyAlignment="1">
      <alignment horizontal="left" vertical="center"/>
    </xf>
    <xf numFmtId="0" fontId="28" fillId="0" borderId="22" xfId="49" applyFont="1" applyBorder="1" applyAlignment="1">
      <alignment horizontal="left" vertical="center"/>
    </xf>
    <xf numFmtId="14" fontId="26" fillId="0" borderId="22" xfId="49" applyNumberFormat="1" applyFont="1" applyBorder="1" applyAlignment="1">
      <alignment horizontal="center" vertical="center"/>
    </xf>
    <xf numFmtId="14" fontId="26" fillId="0" borderId="23" xfId="49" applyNumberFormat="1" applyFont="1" applyBorder="1" applyAlignment="1">
      <alignment horizontal="center" vertical="center"/>
    </xf>
    <xf numFmtId="0" fontId="26" fillId="0" borderId="22" xfId="49" applyFont="1" applyBorder="1" applyAlignment="1">
      <alignment horizontal="left" vertical="center"/>
    </xf>
    <xf numFmtId="0" fontId="26" fillId="0" borderId="23" xfId="49" applyFont="1" applyBorder="1" applyAlignment="1">
      <alignment horizontal="left" vertical="center"/>
    </xf>
    <xf numFmtId="0" fontId="28" fillId="0" borderId="50" xfId="49" applyFont="1" applyBorder="1" applyAlignment="1">
      <alignment horizontal="left" vertical="center"/>
    </xf>
    <xf numFmtId="0" fontId="28" fillId="0" borderId="32" xfId="49" applyFont="1" applyBorder="1" applyAlignment="1">
      <alignment horizontal="left" vertical="center"/>
    </xf>
    <xf numFmtId="0" fontId="28" fillId="0" borderId="51" xfId="49" applyFont="1" applyBorder="1" applyAlignment="1">
      <alignment horizontal="left" vertical="center"/>
    </xf>
    <xf numFmtId="0" fontId="29" fillId="0" borderId="52" xfId="49" applyFont="1" applyBorder="1" applyAlignment="1">
      <alignment horizontal="left" vertical="center"/>
    </xf>
    <xf numFmtId="0" fontId="29" fillId="0" borderId="53" xfId="49" applyFont="1" applyBorder="1" applyAlignment="1">
      <alignment horizontal="left" vertical="center"/>
    </xf>
    <xf numFmtId="0" fontId="29" fillId="0" borderId="54" xfId="49" applyFont="1" applyBorder="1" applyAlignment="1">
      <alignment horizontal="left" vertical="center"/>
    </xf>
    <xf numFmtId="0" fontId="28" fillId="0" borderId="55" xfId="49" applyFont="1" applyBorder="1" applyAlignment="1">
      <alignment vertical="center"/>
    </xf>
    <xf numFmtId="0" fontId="23" fillId="0" borderId="56" xfId="49" applyFont="1" applyBorder="1" applyAlignment="1">
      <alignment horizontal="left" vertical="center"/>
    </xf>
    <xf numFmtId="0" fontId="26" fillId="0" borderId="56" xfId="49" applyFont="1" applyBorder="1" applyAlignment="1">
      <alignment horizontal="left" vertical="center"/>
    </xf>
    <xf numFmtId="0" fontId="23" fillId="0" borderId="56" xfId="49" applyFont="1" applyBorder="1" applyAlignment="1">
      <alignment vertical="center"/>
    </xf>
    <xf numFmtId="0" fontId="28" fillId="0" borderId="56" xfId="49" applyFont="1" applyBorder="1" applyAlignment="1">
      <alignment vertical="center"/>
    </xf>
    <xf numFmtId="0" fontId="26" fillId="0" borderId="57" xfId="49" applyFont="1" applyBorder="1" applyAlignment="1">
      <alignment horizontal="left" vertical="center"/>
    </xf>
    <xf numFmtId="0" fontId="23" fillId="0" borderId="17" xfId="49" applyFont="1" applyBorder="1" applyAlignment="1">
      <alignment horizontal="left" vertical="center"/>
    </xf>
    <xf numFmtId="0" fontId="28" fillId="0" borderId="23" xfId="49" applyFont="1" applyBorder="1" applyAlignment="1">
      <alignment horizontal="left" vertical="center"/>
    </xf>
    <xf numFmtId="0" fontId="28" fillId="0" borderId="55" xfId="49" applyFont="1" applyBorder="1" applyAlignment="1">
      <alignment horizontal="center" vertical="center"/>
    </xf>
    <xf numFmtId="0" fontId="26" fillId="0" borderId="56" xfId="49" applyFont="1" applyBorder="1" applyAlignment="1">
      <alignment horizontal="center" vertical="center"/>
    </xf>
    <xf numFmtId="0" fontId="28" fillId="0" borderId="56" xfId="49" applyFont="1" applyBorder="1" applyAlignment="1">
      <alignment horizontal="center" vertical="center"/>
    </xf>
    <xf numFmtId="0" fontId="23" fillId="0" borderId="56" xfId="49" applyFont="1" applyBorder="1" applyAlignment="1">
      <alignment horizontal="center" vertical="center"/>
    </xf>
    <xf numFmtId="0" fontId="28" fillId="0" borderId="20" xfId="49" applyFont="1" applyBorder="1" applyAlignment="1">
      <alignment horizontal="center" vertical="center"/>
    </xf>
    <xf numFmtId="0" fontId="26" fillId="0" borderId="17" xfId="49" applyFont="1" applyBorder="1" applyAlignment="1">
      <alignment horizontal="center" vertical="center"/>
    </xf>
    <xf numFmtId="0" fontId="28" fillId="0" borderId="17" xfId="49" applyFont="1" applyBorder="1" applyAlignment="1">
      <alignment horizontal="center" vertical="center"/>
    </xf>
    <xf numFmtId="0" fontId="23" fillId="0" borderId="17" xfId="49" applyFont="1" applyBorder="1" applyAlignment="1">
      <alignment horizontal="center" vertical="center"/>
    </xf>
    <xf numFmtId="0" fontId="28" fillId="0" borderId="0" xfId="49" applyFont="1" applyBorder="1" applyAlignment="1">
      <alignment vertical="center"/>
    </xf>
    <xf numFmtId="0" fontId="28" fillId="0" borderId="34" xfId="49" applyFont="1" applyBorder="1" applyAlignment="1">
      <alignment horizontal="left" vertical="center" wrapText="1"/>
    </xf>
    <xf numFmtId="0" fontId="28" fillId="0" borderId="35" xfId="49" applyFont="1" applyBorder="1" applyAlignment="1">
      <alignment horizontal="left" vertical="center" wrapText="1"/>
    </xf>
    <xf numFmtId="0" fontId="28" fillId="0" borderId="36" xfId="49" applyFont="1" applyBorder="1" applyAlignment="1">
      <alignment horizontal="left" vertical="center" wrapText="1"/>
    </xf>
    <xf numFmtId="0" fontId="28" fillId="0" borderId="55" xfId="49" applyFont="1" applyBorder="1" applyAlignment="1">
      <alignment horizontal="left" vertical="center"/>
    </xf>
    <xf numFmtId="0" fontId="28" fillId="0" borderId="56" xfId="49" applyFont="1" applyBorder="1" applyAlignment="1">
      <alignment horizontal="left" vertical="center"/>
    </xf>
    <xf numFmtId="0" fontId="28" fillId="0" borderId="57" xfId="49" applyFont="1" applyBorder="1" applyAlignment="1">
      <alignment horizontal="left" vertical="center"/>
    </xf>
    <xf numFmtId="0" fontId="35" fillId="0" borderId="58" xfId="49" applyFont="1" applyBorder="1" applyAlignment="1">
      <alignment horizontal="left" vertical="center" wrapText="1"/>
    </xf>
    <xf numFmtId="0" fontId="25" fillId="0" borderId="18" xfId="49" applyFont="1" applyBorder="1" applyAlignment="1">
      <alignment horizontal="left" vertical="center"/>
    </xf>
    <xf numFmtId="0" fontId="26" fillId="0" borderId="20" xfId="49" applyFont="1" applyBorder="1" applyAlignment="1">
      <alignment horizontal="left" vertical="center"/>
    </xf>
    <xf numFmtId="9" fontId="26" fillId="0" borderId="17" xfId="49" applyNumberFormat="1" applyFont="1" applyBorder="1" applyAlignment="1">
      <alignment horizontal="center" vertical="center"/>
    </xf>
    <xf numFmtId="0" fontId="36" fillId="0" borderId="18" xfId="49" applyFont="1" applyBorder="1" applyAlignment="1">
      <alignment horizontal="left" vertical="center" wrapText="1"/>
    </xf>
    <xf numFmtId="0" fontId="36" fillId="0" borderId="18" xfId="49" applyFont="1" applyBorder="1" applyAlignment="1">
      <alignment horizontal="left" vertical="center"/>
    </xf>
    <xf numFmtId="0" fontId="27" fillId="0" borderId="18" xfId="49" applyFont="1" applyBorder="1" applyAlignment="1">
      <alignment horizontal="left" vertical="center"/>
    </xf>
    <xf numFmtId="0" fontId="29" fillId="0" borderId="52" xfId="0" applyFont="1" applyBorder="1" applyAlignment="1">
      <alignment horizontal="left" vertical="center"/>
    </xf>
    <xf numFmtId="0" fontId="29" fillId="0" borderId="53" xfId="0" applyFont="1" applyBorder="1" applyAlignment="1">
      <alignment horizontal="left" vertical="center"/>
    </xf>
    <xf numFmtId="0" fontId="29" fillId="0" borderId="54" xfId="0" applyFont="1" applyBorder="1" applyAlignment="1">
      <alignment horizontal="left" vertical="center"/>
    </xf>
    <xf numFmtId="9" fontId="26" fillId="0" borderId="33" xfId="49" applyNumberFormat="1" applyFont="1" applyBorder="1" applyAlignment="1">
      <alignment horizontal="left" vertical="center"/>
    </xf>
    <xf numFmtId="9" fontId="26" fillId="0" borderId="25" xfId="49" applyNumberFormat="1" applyFont="1" applyBorder="1" applyAlignment="1">
      <alignment horizontal="left" vertical="center"/>
    </xf>
    <xf numFmtId="9" fontId="26" fillId="0" borderId="26" xfId="49" applyNumberFormat="1" applyFont="1" applyBorder="1" applyAlignment="1">
      <alignment horizontal="left" vertical="center"/>
    </xf>
    <xf numFmtId="9" fontId="26" fillId="0" borderId="34" xfId="49" applyNumberFormat="1" applyFont="1" applyBorder="1" applyAlignment="1">
      <alignment horizontal="left" vertical="center"/>
    </xf>
    <xf numFmtId="9" fontId="26" fillId="0" borderId="35" xfId="49" applyNumberFormat="1" applyFont="1" applyBorder="1" applyAlignment="1">
      <alignment horizontal="left" vertical="center"/>
    </xf>
    <xf numFmtId="9" fontId="26" fillId="0" borderId="36" xfId="49" applyNumberFormat="1" applyFont="1" applyBorder="1" applyAlignment="1">
      <alignment horizontal="left" vertical="center"/>
    </xf>
    <xf numFmtId="0" fontId="25" fillId="0" borderId="55" xfId="49" applyFont="1" applyFill="1" applyBorder="1" applyAlignment="1">
      <alignment horizontal="left" vertical="center"/>
    </xf>
    <xf numFmtId="0" fontId="25" fillId="0" borderId="56" xfId="49" applyFont="1" applyFill="1" applyBorder="1" applyAlignment="1">
      <alignment horizontal="left" vertical="center"/>
    </xf>
    <xf numFmtId="0" fontId="25" fillId="0" borderId="57" xfId="49" applyFont="1" applyFill="1" applyBorder="1" applyAlignment="1">
      <alignment horizontal="left" vertical="center"/>
    </xf>
    <xf numFmtId="0" fontId="25" fillId="0" borderId="20" xfId="49" applyFont="1" applyFill="1" applyBorder="1" applyAlignment="1">
      <alignment horizontal="left" vertical="center"/>
    </xf>
    <xf numFmtId="0" fontId="25" fillId="0" borderId="17" xfId="49" applyFont="1" applyFill="1" applyBorder="1" applyAlignment="1">
      <alignment horizontal="left" vertical="center"/>
    </xf>
    <xf numFmtId="0" fontId="25" fillId="0" borderId="59" xfId="49" applyFont="1" applyFill="1" applyBorder="1" applyAlignment="1">
      <alignment horizontal="left" vertical="center"/>
    </xf>
    <xf numFmtId="0" fontId="25" fillId="0" borderId="35" xfId="49" applyFont="1" applyFill="1" applyBorder="1" applyAlignment="1">
      <alignment horizontal="left" vertical="center"/>
    </xf>
    <xf numFmtId="0" fontId="25" fillId="0" borderId="36" xfId="49" applyFont="1" applyFill="1" applyBorder="1" applyAlignment="1">
      <alignment horizontal="left" vertical="center"/>
    </xf>
    <xf numFmtId="0" fontId="29" fillId="0" borderId="32" xfId="49" applyFont="1" applyFill="1" applyBorder="1" applyAlignment="1">
      <alignment horizontal="left" vertical="center"/>
    </xf>
    <xf numFmtId="0" fontId="26" fillId="0" borderId="60" xfId="49" applyFont="1" applyFill="1" applyBorder="1" applyAlignment="1">
      <alignment horizontal="left" vertical="center"/>
    </xf>
    <xf numFmtId="0" fontId="26" fillId="0" borderId="61" xfId="49" applyFont="1" applyFill="1" applyBorder="1" applyAlignment="1">
      <alignment horizontal="left" vertical="center"/>
    </xf>
    <xf numFmtId="0" fontId="26" fillId="0" borderId="62" xfId="49" applyFont="1" applyFill="1" applyBorder="1" applyAlignment="1">
      <alignment horizontal="left" vertical="center"/>
    </xf>
    <xf numFmtId="0" fontId="26" fillId="0" borderId="30" xfId="49" applyFont="1" applyFill="1" applyBorder="1" applyAlignment="1">
      <alignment horizontal="left" vertical="center"/>
    </xf>
    <xf numFmtId="0" fontId="26" fillId="0" borderId="28" xfId="49" applyFont="1" applyFill="1" applyBorder="1" applyAlignment="1">
      <alignment horizontal="left" vertical="center"/>
    </xf>
    <xf numFmtId="0" fontId="26" fillId="0" borderId="29" xfId="49" applyFont="1" applyFill="1" applyBorder="1" applyAlignment="1">
      <alignment horizontal="left" vertical="center"/>
    </xf>
    <xf numFmtId="0" fontId="28" fillId="0" borderId="34" xfId="49" applyFont="1" applyFill="1" applyBorder="1" applyAlignment="1">
      <alignment horizontal="left" vertical="center"/>
    </xf>
    <xf numFmtId="0" fontId="28" fillId="0" borderId="35" xfId="49" applyFont="1" applyFill="1" applyBorder="1" applyAlignment="1">
      <alignment horizontal="left" vertical="center"/>
    </xf>
    <xf numFmtId="0" fontId="28" fillId="0" borderId="36" xfId="49" applyFont="1" applyFill="1" applyBorder="1" applyAlignment="1">
      <alignment horizontal="left" vertical="center"/>
    </xf>
    <xf numFmtId="0" fontId="29" fillId="0" borderId="48" xfId="49" applyFont="1" applyBorder="1" applyAlignment="1">
      <alignment vertical="center"/>
    </xf>
    <xf numFmtId="0" fontId="37" fillId="0" borderId="53" xfId="49" applyFont="1" applyBorder="1" applyAlignment="1">
      <alignment horizontal="center" vertical="center"/>
    </xf>
    <xf numFmtId="0" fontId="29" fillId="0" borderId="19" xfId="49" applyFont="1" applyBorder="1" applyAlignment="1">
      <alignment vertical="center"/>
    </xf>
    <xf numFmtId="0" fontId="26" fillId="0" borderId="63" xfId="49" applyFont="1" applyBorder="1" applyAlignment="1">
      <alignment vertical="center"/>
    </xf>
    <xf numFmtId="0" fontId="29" fillId="0" borderId="63" xfId="49" applyFont="1" applyBorder="1" applyAlignment="1">
      <alignment vertical="center"/>
    </xf>
    <xf numFmtId="58" fontId="23" fillId="0" borderId="19" xfId="49" applyNumberFormat="1" applyFont="1" applyBorder="1" applyAlignment="1">
      <alignment vertical="center"/>
    </xf>
    <xf numFmtId="0" fontId="29" fillId="0" borderId="32" xfId="49" applyFont="1" applyBorder="1" applyAlignment="1">
      <alignment horizontal="center" vertical="center"/>
    </xf>
    <xf numFmtId="0" fontId="29" fillId="0" borderId="64" xfId="49" applyFont="1" applyBorder="1" applyAlignment="1">
      <alignment horizontal="center" vertical="center"/>
    </xf>
    <xf numFmtId="0" fontId="26" fillId="0" borderId="63" xfId="49" applyFont="1" applyBorder="1" applyAlignment="1">
      <alignment horizontal="center" vertical="center"/>
    </xf>
    <xf numFmtId="0" fontId="26" fillId="0" borderId="51" xfId="49" applyFont="1" applyBorder="1" applyAlignment="1">
      <alignment horizontal="center" vertical="center"/>
    </xf>
    <xf numFmtId="0" fontId="38" fillId="0" borderId="65" xfId="0" applyFont="1" applyBorder="1" applyAlignment="1">
      <alignment horizontal="center" vertical="center" wrapText="1"/>
    </xf>
    <xf numFmtId="0" fontId="38" fillId="0" borderId="66" xfId="0" applyFont="1" applyBorder="1" applyAlignment="1">
      <alignment horizontal="center" vertical="center" wrapText="1"/>
    </xf>
    <xf numFmtId="0" fontId="38" fillId="0" borderId="67" xfId="0" applyFont="1" applyBorder="1" applyAlignment="1">
      <alignment horizontal="center" vertical="center" wrapText="1"/>
    </xf>
    <xf numFmtId="0" fontId="39" fillId="0" borderId="68" xfId="0" applyFont="1" applyBorder="1"/>
    <xf numFmtId="0" fontId="39" fillId="0" borderId="2" xfId="0" applyFont="1" applyBorder="1"/>
    <xf numFmtId="0" fontId="39" fillId="0" borderId="5" xfId="0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39" fillId="7" borderId="5" xfId="0" applyFont="1" applyFill="1" applyBorder="1" applyAlignment="1">
      <alignment horizontal="center" vertical="center"/>
    </xf>
    <xf numFmtId="0" fontId="39" fillId="7" borderId="7" xfId="0" applyFont="1" applyFill="1" applyBorder="1" applyAlignment="1">
      <alignment horizontal="center" vertical="center"/>
    </xf>
    <xf numFmtId="0" fontId="39" fillId="0" borderId="69" xfId="0" applyFont="1" applyBorder="1" applyAlignment="1">
      <alignment horizontal="center" vertical="center"/>
    </xf>
    <xf numFmtId="0" fontId="39" fillId="7" borderId="2" xfId="0" applyFont="1" applyFill="1" applyBorder="1"/>
    <xf numFmtId="0" fontId="39" fillId="0" borderId="70" xfId="0" applyFont="1" applyBorder="1"/>
    <xf numFmtId="0" fontId="0" fillId="0" borderId="68" xfId="0" applyBorder="1"/>
    <xf numFmtId="0" fontId="0" fillId="7" borderId="2" xfId="0" applyFill="1" applyBorder="1"/>
    <xf numFmtId="0" fontId="0" fillId="0" borderId="70" xfId="0" applyBorder="1"/>
    <xf numFmtId="0" fontId="0" fillId="0" borderId="71" xfId="0" applyBorder="1"/>
    <xf numFmtId="0" fontId="0" fillId="0" borderId="72" xfId="0" applyBorder="1"/>
    <xf numFmtId="0" fontId="0" fillId="7" borderId="72" xfId="0" applyFill="1" applyBorder="1"/>
    <xf numFmtId="0" fontId="0" fillId="0" borderId="73" xfId="0" applyBorder="1"/>
    <xf numFmtId="0" fontId="0" fillId="8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9" borderId="2" xfId="0" applyFill="1" applyBorder="1" applyAlignment="1">
      <alignment horizontal="center"/>
    </xf>
    <xf numFmtId="0" fontId="40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39" fillId="9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1" fillId="0" borderId="0" xfId="0" applyFont="1" applyAlignment="1">
      <alignment horizontal="center"/>
    </xf>
    <xf numFmtId="0" fontId="41" fillId="0" borderId="0" xfId="0" applyFont="1" applyAlignment="1">
      <alignment vertical="top" wrapText="1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3" xfId="51"/>
    <cellStyle name="常规 23 2" xfId="52"/>
    <cellStyle name="常规 3" xfId="53"/>
    <cellStyle name="常规 3 2" xfId="54"/>
    <cellStyle name="常规 3 3 3" xfId="55"/>
    <cellStyle name="常规 3 3 3 2" xfId="56"/>
    <cellStyle name="常规 4" xfId="57"/>
    <cellStyle name="常规 4 2" xfId="58"/>
    <cellStyle name="常规 40" xfId="59"/>
    <cellStyle name="常规 40 2" xfId="60"/>
    <cellStyle name="常规 5" xfId="61"/>
    <cellStyle name="超链接 2" xfId="62"/>
    <cellStyle name="常规 38 2" xfId="63"/>
    <cellStyle name="常规 11 17" xfId="64"/>
    <cellStyle name="常规 28" xfId="65"/>
    <cellStyle name="常规 10 10 2" xfId="6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externalLink" Target="externalLinks/externalLink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292100</xdr:colOff>
          <xdr:row>11</xdr:row>
          <xdr:rowOff>0</xdr:rowOff>
        </xdr:from>
        <xdr:to>
          <xdr:col>3</xdr:col>
          <xdr:colOff>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21180" y="2658745"/>
              <a:ext cx="44577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508000</xdr:colOff>
          <xdr:row>49</xdr:row>
          <xdr:rowOff>165100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86005470" y="11063605"/>
              <a:ext cx="508000" cy="1651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330200</xdr:colOff>
          <xdr:row>10</xdr:row>
          <xdr:rowOff>203200</xdr:rowOff>
        </xdr:from>
        <xdr:to>
          <xdr:col>7</xdr:col>
          <xdr:colOff>0</xdr:colOff>
          <xdr:row>12</xdr:row>
          <xdr:rowOff>101600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810760" y="2638425"/>
              <a:ext cx="407670" cy="3454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292100</xdr:colOff>
          <xdr:row>11</xdr:row>
          <xdr:rowOff>0</xdr:rowOff>
        </xdr:from>
        <xdr:to>
          <xdr:col>2</xdr:col>
          <xdr:colOff>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83310" y="2658745"/>
              <a:ext cx="44577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330200</xdr:colOff>
          <xdr:row>10</xdr:row>
          <xdr:rowOff>203200</xdr:rowOff>
        </xdr:from>
        <xdr:to>
          <xdr:col>11</xdr:col>
          <xdr:colOff>0</xdr:colOff>
          <xdr:row>12</xdr:row>
          <xdr:rowOff>101600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655560" y="2638425"/>
              <a:ext cx="523240" cy="3454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292100</xdr:colOff>
          <xdr:row>10</xdr:row>
          <xdr:rowOff>0</xdr:rowOff>
        </xdr:from>
        <xdr:to>
          <xdr:col>3</xdr:col>
          <xdr:colOff>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21180" y="2435225"/>
              <a:ext cx="44577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647700</xdr:colOff>
          <xdr:row>50</xdr:row>
          <xdr:rowOff>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86005470" y="11063605"/>
              <a:ext cx="647700" cy="2330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098290" y="2435225"/>
              <a:ext cx="38227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330200</xdr:colOff>
          <xdr:row>9</xdr:row>
          <xdr:rowOff>292100</xdr:rowOff>
        </xdr:from>
        <xdr:to>
          <xdr:col>7</xdr:col>
          <xdr:colOff>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810760" y="2435225"/>
              <a:ext cx="40767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11</xdr:row>
          <xdr:rowOff>0</xdr:rowOff>
        </xdr:from>
        <xdr:to>
          <xdr:col>6</xdr:col>
          <xdr:colOff>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072890" y="2658745"/>
              <a:ext cx="40767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292100</xdr:colOff>
          <xdr:row>10</xdr:row>
          <xdr:rowOff>0</xdr:rowOff>
        </xdr:from>
        <xdr:to>
          <xdr:col>2</xdr:col>
          <xdr:colOff>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83310" y="2435225"/>
              <a:ext cx="44577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292100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986270" y="2435225"/>
              <a:ext cx="33909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190500</xdr:rowOff>
        </xdr:from>
        <xdr:to>
          <xdr:col>11</xdr:col>
          <xdr:colOff>0</xdr:colOff>
          <xdr:row>11</xdr:row>
          <xdr:rowOff>88900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642860" y="2392680"/>
              <a:ext cx="535940" cy="354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317500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011670" y="2658745"/>
              <a:ext cx="31369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15</xdr:row>
          <xdr:rowOff>12700</xdr:rowOff>
        </xdr:from>
        <xdr:to>
          <xdr:col>2</xdr:col>
          <xdr:colOff>0</xdr:colOff>
          <xdr:row>16</xdr:row>
          <xdr:rowOff>38100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121410" y="3574415"/>
              <a:ext cx="407670" cy="2489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16</xdr:row>
          <xdr:rowOff>12700</xdr:rowOff>
        </xdr:from>
        <xdr:to>
          <xdr:col>2</xdr:col>
          <xdr:colOff>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121410" y="3797935"/>
              <a:ext cx="40767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317500</xdr:colOff>
          <xdr:row>16</xdr:row>
          <xdr:rowOff>0</xdr:rowOff>
        </xdr:from>
        <xdr:to>
          <xdr:col>3</xdr:col>
          <xdr:colOff>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46580" y="3785235"/>
              <a:ext cx="42037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330200</xdr:colOff>
          <xdr:row>15</xdr:row>
          <xdr:rowOff>0</xdr:rowOff>
        </xdr:from>
        <xdr:to>
          <xdr:col>3</xdr:col>
          <xdr:colOff>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59280" y="3561715"/>
              <a:ext cx="40767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317500</xdr:colOff>
          <xdr:row>16</xdr:row>
          <xdr:rowOff>0</xdr:rowOff>
        </xdr:from>
        <xdr:to>
          <xdr:col>6</xdr:col>
          <xdr:colOff>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060190" y="3785235"/>
              <a:ext cx="42037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292100</xdr:colOff>
          <xdr:row>15</xdr:row>
          <xdr:rowOff>0</xdr:rowOff>
        </xdr:from>
        <xdr:to>
          <xdr:col>6</xdr:col>
          <xdr:colOff>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034790" y="3561715"/>
              <a:ext cx="44577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330200</xdr:colOff>
          <xdr:row>16</xdr:row>
          <xdr:rowOff>0</xdr:rowOff>
        </xdr:from>
        <xdr:to>
          <xdr:col>7</xdr:col>
          <xdr:colOff>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810760" y="3785235"/>
              <a:ext cx="40767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330200</xdr:colOff>
          <xdr:row>15</xdr:row>
          <xdr:rowOff>0</xdr:rowOff>
        </xdr:from>
        <xdr:to>
          <xdr:col>7</xdr:col>
          <xdr:colOff>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810760" y="3561715"/>
              <a:ext cx="40767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330200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024370" y="3785235"/>
              <a:ext cx="30099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16</xdr:row>
          <xdr:rowOff>0</xdr:rowOff>
        </xdr:from>
        <xdr:to>
          <xdr:col>11</xdr:col>
          <xdr:colOff>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680960" y="3785235"/>
              <a:ext cx="49784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330200</xdr:colOff>
          <xdr:row>15</xdr:row>
          <xdr:rowOff>0</xdr:rowOff>
        </xdr:from>
        <xdr:to>
          <xdr:col>10</xdr:col>
          <xdr:colOff>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024370" y="3561715"/>
              <a:ext cx="30099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15</xdr:row>
          <xdr:rowOff>0</xdr:rowOff>
        </xdr:from>
        <xdr:to>
          <xdr:col>11</xdr:col>
          <xdr:colOff>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680960" y="3561715"/>
              <a:ext cx="49784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393700</xdr:colOff>
          <xdr:row>6</xdr:row>
          <xdr:rowOff>0</xdr:rowOff>
        </xdr:from>
        <xdr:to>
          <xdr:col>10</xdr:col>
          <xdr:colOff>0</xdr:colOff>
          <xdr:row>7</xdr:row>
          <xdr:rowOff>25400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087870" y="1400810"/>
              <a:ext cx="237490" cy="2489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393700</xdr:colOff>
          <xdr:row>7</xdr:row>
          <xdr:rowOff>0</xdr:rowOff>
        </xdr:from>
        <xdr:to>
          <xdr:col>10</xdr:col>
          <xdr:colOff>0</xdr:colOff>
          <xdr:row>7</xdr:row>
          <xdr:rowOff>330200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087870" y="1624330"/>
              <a:ext cx="237490" cy="330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393700</xdr:colOff>
          <xdr:row>5</xdr:row>
          <xdr:rowOff>0</xdr:rowOff>
        </xdr:from>
        <xdr:to>
          <xdr:col>10</xdr:col>
          <xdr:colOff>0</xdr:colOff>
          <xdr:row>6</xdr:row>
          <xdr:rowOff>12700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087870" y="1187450"/>
              <a:ext cx="23749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3</xdr:row>
          <xdr:rowOff>266700</xdr:rowOff>
        </xdr:from>
        <xdr:to>
          <xdr:col>10</xdr:col>
          <xdr:colOff>0</xdr:colOff>
          <xdr:row>4</xdr:row>
          <xdr:rowOff>76200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075170" y="974090"/>
              <a:ext cx="250190" cy="76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2</xdr:row>
          <xdr:rowOff>292100</xdr:rowOff>
        </xdr:from>
        <xdr:to>
          <xdr:col>10</xdr:col>
          <xdr:colOff>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049770" y="760730"/>
              <a:ext cx="27559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2</xdr:row>
          <xdr:rowOff>228600</xdr:rowOff>
        </xdr:from>
        <xdr:to>
          <xdr:col>11</xdr:col>
          <xdr:colOff>0</xdr:colOff>
          <xdr:row>3</xdr:row>
          <xdr:rowOff>12700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642860" y="760730"/>
              <a:ext cx="535940" cy="12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330200</xdr:colOff>
          <xdr:row>3</xdr:row>
          <xdr:rowOff>254000</xdr:rowOff>
        </xdr:from>
        <xdr:to>
          <xdr:col>11</xdr:col>
          <xdr:colOff>0</xdr:colOff>
          <xdr:row>4</xdr:row>
          <xdr:rowOff>25400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655560" y="974090"/>
              <a:ext cx="523240" cy="25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5</xdr:row>
          <xdr:rowOff>0</xdr:rowOff>
        </xdr:from>
        <xdr:to>
          <xdr:col>11</xdr:col>
          <xdr:colOff>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680960" y="1187450"/>
              <a:ext cx="49784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6</xdr:row>
          <xdr:rowOff>0</xdr:rowOff>
        </xdr:from>
        <xdr:to>
          <xdr:col>11</xdr:col>
          <xdr:colOff>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680960" y="1400810"/>
              <a:ext cx="49784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7</xdr:row>
          <xdr:rowOff>0</xdr:rowOff>
        </xdr:from>
        <xdr:to>
          <xdr:col>11</xdr:col>
          <xdr:colOff>0</xdr:colOff>
          <xdr:row>7</xdr:row>
          <xdr:rowOff>317500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680960" y="1624330"/>
              <a:ext cx="49784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292100</xdr:colOff>
          <xdr:row>12</xdr:row>
          <xdr:rowOff>0</xdr:rowOff>
        </xdr:from>
        <xdr:to>
          <xdr:col>3</xdr:col>
          <xdr:colOff>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21180" y="2882265"/>
              <a:ext cx="44577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292100</xdr:colOff>
          <xdr:row>12</xdr:row>
          <xdr:rowOff>0</xdr:rowOff>
        </xdr:from>
        <xdr:to>
          <xdr:col>2</xdr:col>
          <xdr:colOff>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83310" y="2882265"/>
              <a:ext cx="44577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12</xdr:row>
          <xdr:rowOff>0</xdr:rowOff>
        </xdr:from>
        <xdr:to>
          <xdr:col>6</xdr:col>
          <xdr:colOff>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098290" y="2882265"/>
              <a:ext cx="38227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330200</xdr:colOff>
          <xdr:row>12</xdr:row>
          <xdr:rowOff>0</xdr:rowOff>
        </xdr:from>
        <xdr:to>
          <xdr:col>7</xdr:col>
          <xdr:colOff>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810760" y="2882265"/>
              <a:ext cx="40767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965200</xdr:colOff>
          <xdr:row>12</xdr:row>
          <xdr:rowOff>0</xdr:rowOff>
        </xdr:from>
        <xdr:to>
          <xdr:col>8</xdr:col>
          <xdr:colOff>317500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956300" y="2882265"/>
              <a:ext cx="3175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44</xdr:row>
          <xdr:rowOff>12700</xdr:rowOff>
        </xdr:from>
        <xdr:to>
          <xdr:col>2</xdr:col>
          <xdr:colOff>0</xdr:colOff>
          <xdr:row>45</xdr:row>
          <xdr:rowOff>38100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121410" y="9970770"/>
              <a:ext cx="407670" cy="2387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45</xdr:row>
          <xdr:rowOff>0</xdr:rowOff>
        </xdr:from>
        <xdr:to>
          <xdr:col>2</xdr:col>
          <xdr:colOff>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121410" y="10171430"/>
              <a:ext cx="40767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330200</xdr:colOff>
          <xdr:row>45</xdr:row>
          <xdr:rowOff>0</xdr:rowOff>
        </xdr:from>
        <xdr:to>
          <xdr:col>3</xdr:col>
          <xdr:colOff>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59280" y="10171430"/>
              <a:ext cx="40767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330200</xdr:colOff>
          <xdr:row>44</xdr:row>
          <xdr:rowOff>0</xdr:rowOff>
        </xdr:from>
        <xdr:to>
          <xdr:col>3</xdr:col>
          <xdr:colOff>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59280" y="9958070"/>
              <a:ext cx="40767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393700</xdr:colOff>
          <xdr:row>45</xdr:row>
          <xdr:rowOff>0</xdr:rowOff>
        </xdr:from>
        <xdr:to>
          <xdr:col>6</xdr:col>
          <xdr:colOff>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36390" y="10171430"/>
              <a:ext cx="34417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44</xdr:row>
          <xdr:rowOff>0</xdr:rowOff>
        </xdr:from>
        <xdr:to>
          <xdr:col>6</xdr:col>
          <xdr:colOff>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23690" y="9958070"/>
              <a:ext cx="35687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292100</xdr:colOff>
          <xdr:row>45</xdr:row>
          <xdr:rowOff>0</xdr:rowOff>
        </xdr:from>
        <xdr:to>
          <xdr:col>7</xdr:col>
          <xdr:colOff>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772660" y="10171430"/>
              <a:ext cx="44577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292100</xdr:colOff>
          <xdr:row>44</xdr:row>
          <xdr:rowOff>0</xdr:rowOff>
        </xdr:from>
        <xdr:to>
          <xdr:col>7</xdr:col>
          <xdr:colOff>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772660" y="9958070"/>
              <a:ext cx="44577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330200</xdr:colOff>
          <xdr:row>45</xdr:row>
          <xdr:rowOff>0</xdr:rowOff>
        </xdr:from>
        <xdr:to>
          <xdr:col>10</xdr:col>
          <xdr:colOff>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024370" y="10171430"/>
              <a:ext cx="30099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45</xdr:row>
          <xdr:rowOff>0</xdr:rowOff>
        </xdr:from>
        <xdr:to>
          <xdr:col>11</xdr:col>
          <xdr:colOff>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680960" y="10171430"/>
              <a:ext cx="49784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317500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011670" y="9958070"/>
              <a:ext cx="31369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44</xdr:row>
          <xdr:rowOff>0</xdr:rowOff>
        </xdr:from>
        <xdr:to>
          <xdr:col>11</xdr:col>
          <xdr:colOff>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680960" y="9958070"/>
              <a:ext cx="49784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965200</xdr:colOff>
          <xdr:row>45</xdr:row>
          <xdr:rowOff>0</xdr:rowOff>
        </xdr:from>
        <xdr:to>
          <xdr:col>8</xdr:col>
          <xdr:colOff>317500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956300" y="10171430"/>
              <a:ext cx="31750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965200</xdr:colOff>
          <xdr:row>44</xdr:row>
          <xdr:rowOff>0</xdr:rowOff>
        </xdr:from>
        <xdr:to>
          <xdr:col>8</xdr:col>
          <xdr:colOff>317500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956300" y="9958070"/>
              <a:ext cx="31750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965200</xdr:colOff>
          <xdr:row>45</xdr:row>
          <xdr:rowOff>0</xdr:rowOff>
        </xdr:from>
        <xdr:to>
          <xdr:col>4</xdr:col>
          <xdr:colOff>317500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4820" y="10171430"/>
              <a:ext cx="31750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965200</xdr:colOff>
          <xdr:row>44</xdr:row>
          <xdr:rowOff>0</xdr:rowOff>
        </xdr:from>
        <xdr:to>
          <xdr:col>4</xdr:col>
          <xdr:colOff>317500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4820" y="9958070"/>
              <a:ext cx="31750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330200</xdr:colOff>
          <xdr:row>11</xdr:row>
          <xdr:rowOff>228600</xdr:rowOff>
        </xdr:from>
        <xdr:to>
          <xdr:col>11</xdr:col>
          <xdr:colOff>0</xdr:colOff>
          <xdr:row>13</xdr:row>
          <xdr:rowOff>101600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655560" y="2882265"/>
              <a:ext cx="523240" cy="325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292100</xdr:colOff>
          <xdr:row>12</xdr:row>
          <xdr:rowOff>0</xdr:rowOff>
        </xdr:from>
        <xdr:to>
          <xdr:col>10</xdr:col>
          <xdr:colOff>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986270" y="2882265"/>
              <a:ext cx="33909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965200</xdr:colOff>
          <xdr:row>11</xdr:row>
          <xdr:rowOff>0</xdr:rowOff>
        </xdr:from>
        <xdr:to>
          <xdr:col>8</xdr:col>
          <xdr:colOff>317500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956300" y="2658745"/>
              <a:ext cx="3175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965200</xdr:colOff>
          <xdr:row>10</xdr:row>
          <xdr:rowOff>0</xdr:rowOff>
        </xdr:from>
        <xdr:to>
          <xdr:col>8</xdr:col>
          <xdr:colOff>317500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956300" y="2435225"/>
              <a:ext cx="3175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965200</xdr:colOff>
          <xdr:row>45</xdr:row>
          <xdr:rowOff>0</xdr:rowOff>
        </xdr:from>
        <xdr:to>
          <xdr:col>8</xdr:col>
          <xdr:colOff>317500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956300" y="10171430"/>
              <a:ext cx="31750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330200</xdr:colOff>
          <xdr:row>33</xdr:row>
          <xdr:rowOff>0</xdr:rowOff>
        </xdr:from>
        <xdr:to>
          <xdr:col>3</xdr:col>
          <xdr:colOff>0</xdr:colOff>
          <xdr:row>34</xdr:row>
          <xdr:rowOff>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59280" y="7547610"/>
              <a:ext cx="407670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33</xdr:row>
          <xdr:rowOff>0</xdr:rowOff>
        </xdr:from>
        <xdr:to>
          <xdr:col>4</xdr:col>
          <xdr:colOff>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97150" y="7547610"/>
              <a:ext cx="407670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428625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51710" y="3711575"/>
          <a:ext cx="40443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428625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00910" y="2378075"/>
          <a:ext cx="40951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428625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124710" y="2378075"/>
          <a:ext cx="41713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51710" y="2644775"/>
          <a:ext cx="40443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428625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51710" y="3711575"/>
          <a:ext cx="40443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10</xdr:row>
          <xdr:rowOff>317500</xdr:rowOff>
        </xdr:from>
        <xdr:to>
          <xdr:col>4</xdr:col>
          <xdr:colOff>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085340" y="2639060"/>
              <a:ext cx="71501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889000</xdr:colOff>
          <xdr:row>37</xdr:row>
          <xdr:rowOff>0</xdr:rowOff>
        </xdr:from>
        <xdr:to>
          <xdr:col>2</xdr:col>
          <xdr:colOff>127000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475740" y="8782685"/>
              <a:ext cx="1270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762000</xdr:colOff>
          <xdr:row>6</xdr:row>
          <xdr:rowOff>279400</xdr:rowOff>
        </xdr:from>
        <xdr:to>
          <xdr:col>2</xdr:col>
          <xdr:colOff>38100</xdr:colOff>
          <xdr:row>8</xdr:row>
          <xdr:rowOff>139700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446530" y="1744980"/>
              <a:ext cx="67310" cy="363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37</xdr:row>
          <xdr:rowOff>0</xdr:rowOff>
        </xdr:from>
        <xdr:to>
          <xdr:col>7</xdr:col>
          <xdr:colOff>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370070" y="8782685"/>
              <a:ext cx="59944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139700</xdr:colOff>
          <xdr:row>37</xdr:row>
          <xdr:rowOff>0</xdr:rowOff>
        </xdr:from>
        <xdr:to>
          <xdr:col>9</xdr:col>
          <xdr:colOff>0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758180" y="8782685"/>
              <a:ext cx="4381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101600</xdr:colOff>
          <xdr:row>37</xdr:row>
          <xdr:rowOff>12700</xdr:rowOff>
        </xdr:from>
        <xdr:to>
          <xdr:col>10</xdr:col>
          <xdr:colOff>762000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044690" y="8795385"/>
              <a:ext cx="660400" cy="2254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635000</xdr:colOff>
          <xdr:row>13</xdr:row>
          <xdr:rowOff>0</xdr:rowOff>
        </xdr:from>
        <xdr:to>
          <xdr:col>4</xdr:col>
          <xdr:colOff>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110740" y="3086100"/>
              <a:ext cx="689610" cy="2330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10</xdr:row>
          <xdr:rowOff>317500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65600" y="2639060"/>
              <a:ext cx="12827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698500</xdr:colOff>
          <xdr:row>10</xdr:row>
          <xdr:rowOff>101600</xdr:rowOff>
        </xdr:from>
        <xdr:to>
          <xdr:col>7</xdr:col>
          <xdr:colOff>546100</xdr:colOff>
          <xdr:row>12</xdr:row>
          <xdr:rowOff>127000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69510" y="2517140"/>
              <a:ext cx="546100" cy="4724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698500</xdr:colOff>
          <xdr:row>11</xdr:row>
          <xdr:rowOff>101600</xdr:rowOff>
        </xdr:from>
        <xdr:to>
          <xdr:col>7</xdr:col>
          <xdr:colOff>546100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69510" y="2740660"/>
              <a:ext cx="546100" cy="421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12</xdr:row>
          <xdr:rowOff>317500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5600" y="3086100"/>
              <a:ext cx="12827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698500</xdr:colOff>
          <xdr:row>12</xdr:row>
          <xdr:rowOff>139700</xdr:rowOff>
        </xdr:from>
        <xdr:to>
          <xdr:col>7</xdr:col>
          <xdr:colOff>546100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69510" y="3002280"/>
              <a:ext cx="546100" cy="316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698500</xdr:colOff>
          <xdr:row>10</xdr:row>
          <xdr:rowOff>76200</xdr:rowOff>
        </xdr:from>
        <xdr:to>
          <xdr:col>11</xdr:col>
          <xdr:colOff>0</xdr:colOff>
          <xdr:row>12</xdr:row>
          <xdr:rowOff>127000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641590" y="2491740"/>
              <a:ext cx="163830" cy="497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698500</xdr:colOff>
          <xdr:row>11</xdr:row>
          <xdr:rowOff>101600</xdr:rowOff>
        </xdr:from>
        <xdr:to>
          <xdr:col>11</xdr:col>
          <xdr:colOff>0</xdr:colOff>
          <xdr:row>13</xdr:row>
          <xdr:rowOff>76200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641590" y="2740660"/>
              <a:ext cx="163830" cy="421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609600</xdr:colOff>
          <xdr:row>12</xdr:row>
          <xdr:rowOff>317500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05930" y="3086100"/>
              <a:ext cx="13716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698500</xdr:colOff>
          <xdr:row>12</xdr:row>
          <xdr:rowOff>38100</xdr:rowOff>
        </xdr:from>
        <xdr:to>
          <xdr:col>11</xdr:col>
          <xdr:colOff>0</xdr:colOff>
          <xdr:row>14</xdr:row>
          <xdr:rowOff>180975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641590" y="2900680"/>
              <a:ext cx="163830" cy="5994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5</xdr:row>
          <xdr:rowOff>12700</xdr:rowOff>
        </xdr:from>
        <xdr:to>
          <xdr:col>10</xdr:col>
          <xdr:colOff>0</xdr:colOff>
          <xdr:row>6</xdr:row>
          <xdr:rowOff>184150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577330" y="1291590"/>
              <a:ext cx="365760" cy="4044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3</xdr:row>
          <xdr:rowOff>12700</xdr:rowOff>
        </xdr:from>
        <xdr:to>
          <xdr:col>11</xdr:col>
          <xdr:colOff>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324090" y="844550"/>
              <a:ext cx="48133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4</xdr:row>
          <xdr:rowOff>12700</xdr:rowOff>
        </xdr:from>
        <xdr:to>
          <xdr:col>11</xdr:col>
          <xdr:colOff>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324090" y="1068070"/>
              <a:ext cx="48133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8</xdr:row>
          <xdr:rowOff>0</xdr:rowOff>
        </xdr:from>
        <xdr:to>
          <xdr:col>4</xdr:col>
          <xdr:colOff>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085340" y="1968500"/>
              <a:ext cx="71501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8</xdr:row>
          <xdr:rowOff>12700</xdr:rowOff>
        </xdr:from>
        <xdr:to>
          <xdr:col>4</xdr:col>
          <xdr:colOff>330200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70810" y="1981200"/>
              <a:ext cx="45974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9</xdr:row>
          <xdr:rowOff>12700</xdr:rowOff>
        </xdr:from>
        <xdr:to>
          <xdr:col>4</xdr:col>
          <xdr:colOff>330200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70810" y="2204720"/>
              <a:ext cx="45974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647700</xdr:colOff>
          <xdr:row>7</xdr:row>
          <xdr:rowOff>0</xdr:rowOff>
        </xdr:from>
        <xdr:to>
          <xdr:col>5</xdr:col>
          <xdr:colOff>584200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48050" y="1744980"/>
              <a:ext cx="69215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711200</xdr:colOff>
          <xdr:row>7</xdr:row>
          <xdr:rowOff>0</xdr:rowOff>
        </xdr:from>
        <xdr:to>
          <xdr:col>4</xdr:col>
          <xdr:colOff>609600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800350" y="1744980"/>
              <a:ext cx="6096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7</xdr:row>
          <xdr:rowOff>0</xdr:rowOff>
        </xdr:from>
        <xdr:to>
          <xdr:col>6</xdr:col>
          <xdr:colOff>63500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93870" y="1744980"/>
              <a:ext cx="635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393700</xdr:colOff>
          <xdr:row>22</xdr:row>
          <xdr:rowOff>266700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8410" y="5340350"/>
              <a:ext cx="28194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05930" y="2639060"/>
              <a:ext cx="13716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05930" y="2862580"/>
              <a:ext cx="13716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5</xdr:row>
          <xdr:rowOff>12700</xdr:rowOff>
        </xdr:from>
        <xdr:to>
          <xdr:col>11</xdr:col>
          <xdr:colOff>0</xdr:colOff>
          <xdr:row>6</xdr:row>
          <xdr:rowOff>184150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324090" y="1291590"/>
              <a:ext cx="481330" cy="4044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4</xdr:row>
          <xdr:rowOff>12700</xdr:rowOff>
        </xdr:from>
        <xdr:to>
          <xdr:col>10</xdr:col>
          <xdr:colOff>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577330" y="1068070"/>
              <a:ext cx="36576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3</xdr:row>
          <xdr:rowOff>12700</xdr:rowOff>
        </xdr:from>
        <xdr:to>
          <xdr:col>10</xdr:col>
          <xdr:colOff>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577330" y="844550"/>
              <a:ext cx="36576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673100</xdr:colOff>
          <xdr:row>11</xdr:row>
          <xdr:rowOff>254000</xdr:rowOff>
        </xdr:from>
        <xdr:to>
          <xdr:col>2</xdr:col>
          <xdr:colOff>127000</xdr:colOff>
          <xdr:row>13</xdr:row>
          <xdr:rowOff>76200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357630" y="2862580"/>
              <a:ext cx="245110" cy="299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292100</xdr:colOff>
          <xdr:row>21</xdr:row>
          <xdr:rowOff>266700</xdr:rowOff>
        </xdr:from>
        <xdr:to>
          <xdr:col>4</xdr:col>
          <xdr:colOff>0</xdr:colOff>
          <xdr:row>25</xdr:row>
          <xdr:rowOff>38100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7840" y="5116830"/>
              <a:ext cx="1032510" cy="7181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11</xdr:row>
          <xdr:rowOff>254000</xdr:rowOff>
        </xdr:from>
        <xdr:to>
          <xdr:col>4</xdr:col>
          <xdr:colOff>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085340" y="2862580"/>
              <a:ext cx="71501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660400</xdr:colOff>
          <xdr:row>12</xdr:row>
          <xdr:rowOff>304800</xdr:rowOff>
        </xdr:from>
        <xdr:to>
          <xdr:col>2</xdr:col>
          <xdr:colOff>292100</xdr:colOff>
          <xdr:row>14</xdr:row>
          <xdr:rowOff>12700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344930" y="3086100"/>
              <a:ext cx="422910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10</xdr:row>
          <xdr:rowOff>292100</xdr:rowOff>
        </xdr:from>
        <xdr:to>
          <xdr:col>2</xdr:col>
          <xdr:colOff>292100</xdr:colOff>
          <xdr:row>12</xdr:row>
          <xdr:rowOff>38100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332230" y="2639060"/>
              <a:ext cx="435610" cy="2616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11</xdr:row>
          <xdr:rowOff>266700</xdr:rowOff>
        </xdr:from>
        <xdr:to>
          <xdr:col>6</xdr:col>
          <xdr:colOff>419100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27500" y="2862580"/>
              <a:ext cx="58547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685800</xdr:colOff>
          <xdr:row>6</xdr:row>
          <xdr:rowOff>254000</xdr:rowOff>
        </xdr:from>
        <xdr:to>
          <xdr:col>3</xdr:col>
          <xdr:colOff>203200</xdr:colOff>
          <xdr:row>8</xdr:row>
          <xdr:rowOff>101600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124710" y="1744980"/>
              <a:ext cx="203200" cy="325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8</xdr:row>
          <xdr:rowOff>317500</xdr:rowOff>
        </xdr:from>
        <xdr:to>
          <xdr:col>3</xdr:col>
          <xdr:colOff>139700</xdr:colOff>
          <xdr:row>10</xdr:row>
          <xdr:rowOff>38100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2098040" y="2192020"/>
              <a:ext cx="166370" cy="2616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ir/Desktop/TAMMBO81778/11.&#20986;&#36135;&#25253;&#21578;&#34920;-&#65288;&#24037;&#21378;&#39564;&#36135;&#20154;&#21592;&#35201;&#22635;&#20889;&#23436;&#25972;&#65289;/G:/xwechat_files/wxid_u7o3jew9ktmy22_6c8a/msg/file/2026-01/TAMMBO81778&#20914;&#38155;&#35044;&#20135;&#21069;&#26679;&#34915;&#24847;&#35265;11.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工艺说明"/>
      <sheetName val="开发规格批版报告"/>
      <sheetName val="全码规格10.14"/>
      <sheetName val="跳码样意见"/>
      <sheetName val="产前样意见"/>
    </sheetNames>
    <sheetDataSet>
      <sheetData sheetId="0">
        <row r="5">
          <cell r="E5" t="str">
            <v>男式3L冲锋裤</v>
          </cell>
        </row>
        <row r="6">
          <cell r="E6" t="str">
            <v>TAMMBO81778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topLeftCell="A17" workbookViewId="0">
      <selection activeCell="B31" sqref="B31"/>
    </sheetView>
  </sheetViews>
  <sheetFormatPr defaultColWidth="11" defaultRowHeight="17.6" outlineLevelCol="1"/>
  <cols>
    <col min="1" max="1" width="5.5" style="354" customWidth="1"/>
    <col min="2" max="2" width="96.375" style="355" customWidth="1"/>
    <col min="3" max="3" width="10.125" customWidth="1"/>
  </cols>
  <sheetData>
    <row r="1" ht="21" customHeight="1" spans="1:2">
      <c r="A1" s="356"/>
      <c r="B1" s="357" t="s">
        <v>0</v>
      </c>
    </row>
    <row r="2" ht="18" spans="1:2">
      <c r="A2" s="18">
        <v>1</v>
      </c>
      <c r="B2" s="358" t="s">
        <v>1</v>
      </c>
    </row>
    <row r="3" ht="18" spans="1:2">
      <c r="A3" s="18">
        <v>2</v>
      </c>
      <c r="B3" s="358" t="s">
        <v>2</v>
      </c>
    </row>
    <row r="4" ht="18" spans="1:2">
      <c r="A4" s="18">
        <v>3</v>
      </c>
      <c r="B4" s="358" t="s">
        <v>3</v>
      </c>
    </row>
    <row r="5" ht="18" spans="1:2">
      <c r="A5" s="18">
        <v>4</v>
      </c>
      <c r="B5" s="358" t="s">
        <v>4</v>
      </c>
    </row>
    <row r="6" ht="18" spans="1:2">
      <c r="A6" s="18">
        <v>5</v>
      </c>
      <c r="B6" s="358" t="s">
        <v>5</v>
      </c>
    </row>
    <row r="7" ht="18" spans="1:2">
      <c r="A7" s="18">
        <v>6</v>
      </c>
      <c r="B7" s="358" t="s">
        <v>6</v>
      </c>
    </row>
    <row r="8" s="353" customFormat="1" ht="35.1" customHeight="1" spans="1:2">
      <c r="A8" s="359">
        <v>7</v>
      </c>
      <c r="B8" s="360" t="s">
        <v>7</v>
      </c>
    </row>
    <row r="9" ht="18.95" customHeight="1" spans="1:2">
      <c r="A9" s="356"/>
      <c r="B9" s="361" t="s">
        <v>8</v>
      </c>
    </row>
    <row r="10" ht="30" customHeight="1" spans="1:2">
      <c r="A10" s="18">
        <v>1</v>
      </c>
      <c r="B10" s="362" t="s">
        <v>9</v>
      </c>
    </row>
    <row r="11" ht="18" spans="1:2">
      <c r="A11" s="18">
        <v>2</v>
      </c>
      <c r="B11" s="360" t="s">
        <v>10</v>
      </c>
    </row>
    <row r="12" spans="1:2">
      <c r="A12" s="18"/>
      <c r="B12" s="358"/>
    </row>
    <row r="13" ht="24" spans="1:2">
      <c r="A13" s="356"/>
      <c r="B13" s="361" t="s">
        <v>11</v>
      </c>
    </row>
    <row r="14" ht="36" spans="1:2">
      <c r="A14" s="18">
        <v>1</v>
      </c>
      <c r="B14" s="362" t="s">
        <v>12</v>
      </c>
    </row>
    <row r="15" ht="18" spans="1:2">
      <c r="A15" s="18">
        <v>2</v>
      </c>
      <c r="B15" s="358" t="s">
        <v>13</v>
      </c>
    </row>
    <row r="16" ht="18" spans="1:2">
      <c r="A16" s="18">
        <v>3</v>
      </c>
      <c r="B16" s="358" t="s">
        <v>14</v>
      </c>
    </row>
    <row r="17" spans="1:2">
      <c r="A17" s="18"/>
      <c r="B17" s="358"/>
    </row>
    <row r="18" ht="24" spans="1:2">
      <c r="A18" s="356"/>
      <c r="B18" s="361" t="s">
        <v>15</v>
      </c>
    </row>
    <row r="19" ht="36" spans="1:2">
      <c r="A19" s="18">
        <v>1</v>
      </c>
      <c r="B19" s="362" t="s">
        <v>16</v>
      </c>
    </row>
    <row r="20" ht="18" spans="1:2">
      <c r="A20" s="18">
        <v>2</v>
      </c>
      <c r="B20" s="358" t="s">
        <v>17</v>
      </c>
    </row>
    <row r="21" ht="36" spans="1:2">
      <c r="A21" s="18">
        <v>3</v>
      </c>
      <c r="B21" s="358" t="s">
        <v>18</v>
      </c>
    </row>
    <row r="22" spans="1:2">
      <c r="A22" s="18"/>
      <c r="B22" s="358"/>
    </row>
    <row r="24" spans="1:2">
      <c r="A24" s="363"/>
      <c r="B24" s="364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2"/>
  <sheetViews>
    <sheetView view="pageBreakPreview" zoomScale="110" zoomScaleNormal="100" workbookViewId="0">
      <selection activeCell="F12" sqref="F12:F15"/>
    </sheetView>
  </sheetViews>
  <sheetFormatPr defaultColWidth="9" defaultRowHeight="17.6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9" customWidth="1"/>
    <col min="8" max="8" width="8.87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8.8" spans="1:23">
      <c r="A1" s="3" t="s">
        <v>323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324</v>
      </c>
      <c r="B2" s="5" t="s">
        <v>289</v>
      </c>
      <c r="C2" s="5" t="s">
        <v>285</v>
      </c>
      <c r="D2" s="5" t="s">
        <v>286</v>
      </c>
      <c r="E2" s="5" t="s">
        <v>287</v>
      </c>
      <c r="F2" s="5" t="s">
        <v>288</v>
      </c>
      <c r="G2" s="43" t="s">
        <v>325</v>
      </c>
      <c r="H2" s="44"/>
      <c r="I2" s="45"/>
      <c r="J2" s="43" t="s">
        <v>326</v>
      </c>
      <c r="K2" s="44"/>
      <c r="L2" s="45"/>
      <c r="M2" s="43" t="s">
        <v>327</v>
      </c>
      <c r="N2" s="44"/>
      <c r="O2" s="45"/>
      <c r="P2" s="43" t="s">
        <v>328</v>
      </c>
      <c r="Q2" s="44"/>
      <c r="R2" s="45"/>
      <c r="S2" s="44" t="s">
        <v>329</v>
      </c>
      <c r="T2" s="44"/>
      <c r="U2" s="45"/>
      <c r="V2" s="37" t="s">
        <v>330</v>
      </c>
      <c r="W2" s="37" t="s">
        <v>298</v>
      </c>
    </row>
    <row r="3" s="1" customFormat="1" ht="16.8" spans="1:23">
      <c r="A3" s="8"/>
      <c r="B3" s="46"/>
      <c r="C3" s="46"/>
      <c r="D3" s="46"/>
      <c r="E3" s="46"/>
      <c r="F3" s="46"/>
      <c r="G3" s="4" t="s">
        <v>331</v>
      </c>
      <c r="H3" s="4" t="s">
        <v>51</v>
      </c>
      <c r="I3" s="4" t="s">
        <v>289</v>
      </c>
      <c r="J3" s="4" t="s">
        <v>331</v>
      </c>
      <c r="K3" s="4" t="s">
        <v>51</v>
      </c>
      <c r="L3" s="4" t="s">
        <v>289</v>
      </c>
      <c r="M3" s="4" t="s">
        <v>331</v>
      </c>
      <c r="N3" s="4" t="s">
        <v>51</v>
      </c>
      <c r="O3" s="4" t="s">
        <v>289</v>
      </c>
      <c r="P3" s="4" t="s">
        <v>331</v>
      </c>
      <c r="Q3" s="4" t="s">
        <v>51</v>
      </c>
      <c r="R3" s="4" t="s">
        <v>289</v>
      </c>
      <c r="S3" s="4" t="s">
        <v>331</v>
      </c>
      <c r="T3" s="4" t="s">
        <v>51</v>
      </c>
      <c r="U3" s="4" t="s">
        <v>289</v>
      </c>
      <c r="V3" s="47"/>
      <c r="W3" s="47"/>
    </row>
    <row r="4" ht="18" spans="1:23">
      <c r="A4" s="48" t="s">
        <v>332</v>
      </c>
      <c r="B4" s="48"/>
      <c r="C4" s="48" t="s">
        <v>307</v>
      </c>
      <c r="D4" s="49" t="s">
        <v>301</v>
      </c>
      <c r="E4" s="50" t="s">
        <v>94</v>
      </c>
      <c r="F4" s="48" t="s">
        <v>46</v>
      </c>
      <c r="G4" s="14" t="s">
        <v>301</v>
      </c>
      <c r="H4" s="51" t="s">
        <v>333</v>
      </c>
      <c r="I4" s="52"/>
      <c r="J4" s="53"/>
      <c r="K4" s="51"/>
      <c r="L4" s="54"/>
      <c r="M4" s="55"/>
      <c r="N4" s="56"/>
      <c r="O4" s="12"/>
      <c r="P4" s="55"/>
      <c r="Q4" s="57"/>
      <c r="R4" s="58"/>
      <c r="S4" s="52"/>
      <c r="T4" s="52"/>
      <c r="U4" s="52"/>
      <c r="V4" s="52" t="s">
        <v>77</v>
      </c>
      <c r="W4" s="18" t="s">
        <v>302</v>
      </c>
    </row>
    <row r="5" spans="1:23">
      <c r="A5" s="59"/>
      <c r="B5" s="59"/>
      <c r="C5" s="59"/>
      <c r="D5" s="60"/>
      <c r="E5" s="61"/>
      <c r="F5" s="59"/>
      <c r="G5" s="44" t="s">
        <v>334</v>
      </c>
      <c r="H5" s="44"/>
      <c r="I5" s="45"/>
      <c r="J5" s="43" t="s">
        <v>335</v>
      </c>
      <c r="K5" s="44"/>
      <c r="L5" s="45"/>
      <c r="M5" s="43" t="s">
        <v>336</v>
      </c>
      <c r="N5" s="44"/>
      <c r="O5" s="45"/>
      <c r="P5" s="43" t="s">
        <v>337</v>
      </c>
      <c r="Q5" s="44"/>
      <c r="R5" s="45"/>
      <c r="S5" s="44" t="s">
        <v>338</v>
      </c>
      <c r="T5" s="44"/>
      <c r="U5" s="45"/>
      <c r="V5" s="18"/>
      <c r="W5" s="18"/>
    </row>
    <row r="6" spans="1:23">
      <c r="A6" s="59"/>
      <c r="B6" s="59"/>
      <c r="C6" s="59"/>
      <c r="D6" s="60"/>
      <c r="E6" s="61"/>
      <c r="F6" s="59"/>
      <c r="G6" s="45" t="s">
        <v>331</v>
      </c>
      <c r="H6" s="4" t="s">
        <v>51</v>
      </c>
      <c r="I6" s="4" t="s">
        <v>289</v>
      </c>
      <c r="J6" s="4" t="s">
        <v>331</v>
      </c>
      <c r="K6" s="4" t="s">
        <v>51</v>
      </c>
      <c r="L6" s="4" t="s">
        <v>289</v>
      </c>
      <c r="M6" s="4" t="s">
        <v>331</v>
      </c>
      <c r="N6" s="4" t="s">
        <v>51</v>
      </c>
      <c r="O6" s="4" t="s">
        <v>289</v>
      </c>
      <c r="P6" s="4" t="s">
        <v>331</v>
      </c>
      <c r="Q6" s="4" t="s">
        <v>51</v>
      </c>
      <c r="R6" s="4" t="s">
        <v>289</v>
      </c>
      <c r="S6" s="4" t="s">
        <v>331</v>
      </c>
      <c r="T6" s="4" t="s">
        <v>51</v>
      </c>
      <c r="U6" s="4" t="s">
        <v>289</v>
      </c>
      <c r="V6" s="18"/>
      <c r="W6" s="18"/>
    </row>
    <row r="7" ht="57" customHeight="1" spans="1:23">
      <c r="A7" s="62"/>
      <c r="B7" s="62"/>
      <c r="C7" s="62"/>
      <c r="D7" s="63"/>
      <c r="E7" s="64"/>
      <c r="F7" s="62"/>
      <c r="G7" s="53"/>
      <c r="H7" s="52"/>
      <c r="I7" s="52"/>
      <c r="J7" s="52"/>
      <c r="K7" s="52"/>
      <c r="L7" s="52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</row>
    <row r="8" spans="1:23">
      <c r="A8" s="48" t="s">
        <v>332</v>
      </c>
      <c r="B8" s="48"/>
      <c r="C8" s="48" t="s">
        <v>300</v>
      </c>
      <c r="D8" s="49" t="s">
        <v>301</v>
      </c>
      <c r="E8" s="65" t="s">
        <v>93</v>
      </c>
      <c r="F8" s="48" t="s">
        <v>46</v>
      </c>
      <c r="G8" s="53"/>
      <c r="H8" s="51"/>
      <c r="I8" s="52"/>
      <c r="J8" s="53"/>
      <c r="K8" s="51"/>
      <c r="L8" s="54"/>
      <c r="M8" s="55"/>
      <c r="N8" s="56"/>
      <c r="O8" s="12"/>
      <c r="P8" s="55"/>
      <c r="Q8" s="57"/>
      <c r="R8" s="58"/>
      <c r="S8" s="52"/>
      <c r="T8" s="52"/>
      <c r="U8" s="52"/>
      <c r="V8" s="52"/>
      <c r="W8" s="18"/>
    </row>
    <row r="9" spans="1:23">
      <c r="A9" s="59"/>
      <c r="B9" s="59"/>
      <c r="C9" s="59"/>
      <c r="D9" s="60"/>
      <c r="E9" s="61"/>
      <c r="F9" s="59"/>
      <c r="G9" s="44" t="s">
        <v>334</v>
      </c>
      <c r="H9" s="44"/>
      <c r="I9" s="45"/>
      <c r="J9" s="43" t="s">
        <v>335</v>
      </c>
      <c r="K9" s="44"/>
      <c r="L9" s="45"/>
      <c r="M9" s="43" t="s">
        <v>336</v>
      </c>
      <c r="N9" s="44"/>
      <c r="O9" s="45"/>
      <c r="P9" s="43" t="s">
        <v>337</v>
      </c>
      <c r="Q9" s="44"/>
      <c r="R9" s="45"/>
      <c r="S9" s="44" t="s">
        <v>338</v>
      </c>
      <c r="T9" s="44"/>
      <c r="U9" s="45"/>
      <c r="V9" s="18"/>
      <c r="W9" s="18"/>
    </row>
    <row r="10" spans="1:23">
      <c r="A10" s="59"/>
      <c r="B10" s="59"/>
      <c r="C10" s="59"/>
      <c r="D10" s="60"/>
      <c r="E10" s="61"/>
      <c r="F10" s="59"/>
      <c r="G10" s="45" t="s">
        <v>331</v>
      </c>
      <c r="H10" s="4" t="s">
        <v>51</v>
      </c>
      <c r="I10" s="4" t="s">
        <v>289</v>
      </c>
      <c r="J10" s="4" t="s">
        <v>331</v>
      </c>
      <c r="K10" s="4" t="s">
        <v>51</v>
      </c>
      <c r="L10" s="4" t="s">
        <v>289</v>
      </c>
      <c r="M10" s="4" t="s">
        <v>331</v>
      </c>
      <c r="N10" s="4" t="s">
        <v>51</v>
      </c>
      <c r="O10" s="4" t="s">
        <v>289</v>
      </c>
      <c r="P10" s="4" t="s">
        <v>331</v>
      </c>
      <c r="Q10" s="4" t="s">
        <v>51</v>
      </c>
      <c r="R10" s="4" t="s">
        <v>289</v>
      </c>
      <c r="S10" s="4" t="s">
        <v>331</v>
      </c>
      <c r="T10" s="4" t="s">
        <v>51</v>
      </c>
      <c r="U10" s="4" t="s">
        <v>289</v>
      </c>
      <c r="V10" s="18"/>
      <c r="W10" s="18"/>
    </row>
    <row r="11" ht="57" customHeight="1" spans="1:23">
      <c r="A11" s="62"/>
      <c r="B11" s="62"/>
      <c r="C11" s="62"/>
      <c r="D11" s="63"/>
      <c r="E11" s="64"/>
      <c r="F11" s="62"/>
      <c r="G11" s="14" t="s">
        <v>301</v>
      </c>
      <c r="H11" s="51" t="s">
        <v>333</v>
      </c>
      <c r="I11" s="52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52" t="s">
        <v>77</v>
      </c>
      <c r="W11" s="18" t="s">
        <v>302</v>
      </c>
    </row>
    <row r="12" spans="1:23">
      <c r="A12" s="48" t="s">
        <v>332</v>
      </c>
      <c r="B12" s="48"/>
      <c r="C12" s="48"/>
      <c r="D12" s="49"/>
      <c r="E12" s="48"/>
      <c r="F12" s="48"/>
      <c r="G12" s="51"/>
      <c r="H12" s="51"/>
      <c r="I12" s="52"/>
      <c r="J12" s="51"/>
      <c r="K12" s="51"/>
      <c r="L12" s="54"/>
      <c r="M12" s="54"/>
      <c r="N12" s="52"/>
      <c r="O12" s="54"/>
      <c r="P12" s="54"/>
      <c r="Q12" s="52"/>
      <c r="R12" s="54"/>
      <c r="S12" s="52"/>
      <c r="T12" s="52"/>
      <c r="U12" s="52"/>
      <c r="V12" s="52"/>
      <c r="W12" s="18"/>
    </row>
    <row r="13" spans="1:23">
      <c r="A13" s="59"/>
      <c r="B13" s="59"/>
      <c r="C13" s="59"/>
      <c r="D13" s="60"/>
      <c r="E13" s="59"/>
      <c r="F13" s="59"/>
      <c r="G13" s="43" t="s">
        <v>334</v>
      </c>
      <c r="H13" s="44"/>
      <c r="I13" s="45"/>
      <c r="J13" s="43" t="s">
        <v>335</v>
      </c>
      <c r="K13" s="44"/>
      <c r="L13" s="45"/>
      <c r="M13" s="43" t="s">
        <v>336</v>
      </c>
      <c r="N13" s="44"/>
      <c r="O13" s="45"/>
      <c r="P13" s="43" t="s">
        <v>337</v>
      </c>
      <c r="Q13" s="44"/>
      <c r="R13" s="45"/>
      <c r="S13" s="44" t="s">
        <v>338</v>
      </c>
      <c r="T13" s="44"/>
      <c r="U13" s="45"/>
      <c r="V13" s="18"/>
      <c r="W13" s="18"/>
    </row>
    <row r="14" spans="1:23">
      <c r="A14" s="59"/>
      <c r="B14" s="59"/>
      <c r="C14" s="59"/>
      <c r="D14" s="60"/>
      <c r="E14" s="59"/>
      <c r="F14" s="59"/>
      <c r="G14" s="4" t="s">
        <v>331</v>
      </c>
      <c r="H14" s="4" t="s">
        <v>51</v>
      </c>
      <c r="I14" s="4" t="s">
        <v>289</v>
      </c>
      <c r="J14" s="4" t="s">
        <v>331</v>
      </c>
      <c r="K14" s="4" t="s">
        <v>51</v>
      </c>
      <c r="L14" s="4" t="s">
        <v>289</v>
      </c>
      <c r="M14" s="4" t="s">
        <v>331</v>
      </c>
      <c r="N14" s="4" t="s">
        <v>51</v>
      </c>
      <c r="O14" s="4" t="s">
        <v>289</v>
      </c>
      <c r="P14" s="4" t="s">
        <v>331</v>
      </c>
      <c r="Q14" s="4" t="s">
        <v>51</v>
      </c>
      <c r="R14" s="4" t="s">
        <v>289</v>
      </c>
      <c r="S14" s="4" t="s">
        <v>331</v>
      </c>
      <c r="T14" s="4" t="s">
        <v>51</v>
      </c>
      <c r="U14" s="4" t="s">
        <v>289</v>
      </c>
      <c r="V14" s="18"/>
      <c r="W14" s="18"/>
    </row>
    <row r="15" ht="57" customHeight="1" spans="1:23">
      <c r="A15" s="62"/>
      <c r="B15" s="62"/>
      <c r="C15" s="62"/>
      <c r="D15" s="63"/>
      <c r="E15" s="62"/>
      <c r="F15" s="62"/>
      <c r="G15" s="53"/>
      <c r="H15" s="52"/>
      <c r="I15" s="52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</row>
    <row r="16" spans="1:23">
      <c r="A16" s="48"/>
      <c r="B16" s="48"/>
      <c r="C16" s="48"/>
      <c r="D16" s="49"/>
      <c r="E16" s="48"/>
      <c r="F16" s="48"/>
      <c r="G16" s="51"/>
      <c r="H16" s="51"/>
      <c r="I16" s="52"/>
      <c r="J16" s="51"/>
      <c r="K16" s="51"/>
      <c r="L16" s="54"/>
      <c r="M16" s="54"/>
      <c r="N16" s="52"/>
      <c r="O16" s="54"/>
      <c r="P16" s="54"/>
      <c r="Q16" s="52"/>
      <c r="R16" s="54"/>
      <c r="S16" s="52"/>
      <c r="T16" s="52"/>
      <c r="U16" s="52"/>
      <c r="V16" s="52"/>
      <c r="W16" s="18"/>
    </row>
    <row r="17" spans="1:23">
      <c r="A17" s="59"/>
      <c r="B17" s="59"/>
      <c r="C17" s="59"/>
      <c r="D17" s="60"/>
      <c r="E17" s="59"/>
      <c r="F17" s="59"/>
      <c r="G17" s="43"/>
      <c r="H17" s="44"/>
      <c r="I17" s="45"/>
      <c r="J17" s="43"/>
      <c r="K17" s="44"/>
      <c r="L17" s="45"/>
      <c r="M17" s="43"/>
      <c r="N17" s="44"/>
      <c r="O17" s="45"/>
      <c r="P17" s="43"/>
      <c r="Q17" s="44"/>
      <c r="R17" s="45"/>
      <c r="S17" s="44"/>
      <c r="T17" s="44"/>
      <c r="U17" s="45"/>
      <c r="V17" s="18"/>
      <c r="W17" s="18"/>
    </row>
    <row r="18" spans="1:23">
      <c r="A18" s="59"/>
      <c r="B18" s="59"/>
      <c r="C18" s="59"/>
      <c r="D18" s="60"/>
      <c r="E18" s="59"/>
      <c r="F18" s="59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18"/>
      <c r="W18" s="18"/>
    </row>
    <row r="19" ht="57" customHeight="1" spans="1:23">
      <c r="A19" s="62"/>
      <c r="B19" s="62"/>
      <c r="C19" s="62"/>
      <c r="D19" s="63"/>
      <c r="E19" s="62"/>
      <c r="F19" s="62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</row>
    <row r="20" ht="39.75" customHeight="1" spans="1:23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</row>
    <row r="21" s="2" customFormat="1" ht="20.4" spans="1:23">
      <c r="A21" s="25" t="s">
        <v>339</v>
      </c>
      <c r="B21" s="22"/>
      <c r="C21" s="22"/>
      <c r="D21" s="22"/>
      <c r="E21" s="23"/>
      <c r="F21" s="24"/>
      <c r="G21" s="34"/>
      <c r="H21" s="42"/>
      <c r="I21" s="42"/>
      <c r="J21" s="25" t="s">
        <v>340</v>
      </c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3"/>
      <c r="V21" s="22"/>
      <c r="W21" s="26"/>
    </row>
    <row r="22" ht="16.5" customHeight="1" spans="1:23">
      <c r="A22" s="66" t="s">
        <v>341</v>
      </c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8"/>
    </row>
  </sheetData>
  <mergeCells count="6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9:I9"/>
    <mergeCell ref="J9:L9"/>
    <mergeCell ref="M9:O9"/>
    <mergeCell ref="P9:R9"/>
    <mergeCell ref="S9:U9"/>
    <mergeCell ref="G13:I13"/>
    <mergeCell ref="J13:L13"/>
    <mergeCell ref="M13:O13"/>
    <mergeCell ref="P13:R13"/>
    <mergeCell ref="S13:U13"/>
    <mergeCell ref="G17:I17"/>
    <mergeCell ref="J17:L17"/>
    <mergeCell ref="M17:O17"/>
    <mergeCell ref="P17:R17"/>
    <mergeCell ref="S17:U17"/>
    <mergeCell ref="A21:E21"/>
    <mergeCell ref="F21:G21"/>
    <mergeCell ref="J21:U21"/>
    <mergeCell ref="A22:W22"/>
    <mergeCell ref="A2:A3"/>
    <mergeCell ref="A4:A7"/>
    <mergeCell ref="A8:A11"/>
    <mergeCell ref="A12:A15"/>
    <mergeCell ref="A16:A19"/>
    <mergeCell ref="B2:B3"/>
    <mergeCell ref="B4:B7"/>
    <mergeCell ref="B8:B11"/>
    <mergeCell ref="B12:B15"/>
    <mergeCell ref="B16:B19"/>
    <mergeCell ref="C2:C3"/>
    <mergeCell ref="C4:C7"/>
    <mergeCell ref="C8:C11"/>
    <mergeCell ref="C12:C15"/>
    <mergeCell ref="C16:C19"/>
    <mergeCell ref="D2:D3"/>
    <mergeCell ref="D4:D7"/>
    <mergeCell ref="D8:D11"/>
    <mergeCell ref="D12:D15"/>
    <mergeCell ref="D16:D19"/>
    <mergeCell ref="E2:E3"/>
    <mergeCell ref="E4:E7"/>
    <mergeCell ref="E8:E11"/>
    <mergeCell ref="E12:E15"/>
    <mergeCell ref="E16:E19"/>
    <mergeCell ref="F2:F3"/>
    <mergeCell ref="F4:F7"/>
    <mergeCell ref="F8:F11"/>
    <mergeCell ref="F12:F15"/>
    <mergeCell ref="F16:F19"/>
    <mergeCell ref="V2:V3"/>
    <mergeCell ref="W2:W3"/>
  </mergeCells>
  <dataValidations count="1">
    <dataValidation type="list" allowBlank="1" showInputMessage="1" showErrorMessage="1" sqref="W1 W4:W21 W23:W1048576">
      <formula1>"YES,NO"</formula1>
    </dataValidation>
  </dataValidations>
  <pageMargins left="0.751388888888889" right="0.751388888888889" top="1" bottom="1" header="0.5" footer="0.5"/>
  <pageSetup paperSize="9" scale="59" fitToHeight="0" orientation="landscape"/>
  <headerFooter/>
  <rowBreaks count="1" manualBreakCount="1">
    <brk id="2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zoomScale="125" zoomScaleNormal="125" topLeftCell="E1" workbookViewId="0">
      <selection activeCell="L14" sqref="L14"/>
    </sheetView>
  </sheetViews>
  <sheetFormatPr defaultColWidth="9" defaultRowHeight="17.6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8.8" spans="1:14">
      <c r="A1" s="3" t="s">
        <v>342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8" spans="1:14">
      <c r="A2" s="36" t="s">
        <v>343</v>
      </c>
      <c r="B2" s="37" t="s">
        <v>285</v>
      </c>
      <c r="C2" s="37" t="s">
        <v>286</v>
      </c>
      <c r="D2" s="37" t="s">
        <v>287</v>
      </c>
      <c r="E2" s="37" t="s">
        <v>288</v>
      </c>
      <c r="F2" s="37" t="s">
        <v>289</v>
      </c>
      <c r="G2" s="36" t="s">
        <v>344</v>
      </c>
      <c r="H2" s="36" t="s">
        <v>345</v>
      </c>
      <c r="I2" s="36" t="s">
        <v>346</v>
      </c>
      <c r="J2" s="36" t="s">
        <v>345</v>
      </c>
      <c r="K2" s="36" t="s">
        <v>347</v>
      </c>
      <c r="L2" s="36" t="s">
        <v>345</v>
      </c>
      <c r="M2" s="37" t="s">
        <v>330</v>
      </c>
      <c r="N2" s="37" t="s">
        <v>298</v>
      </c>
    </row>
    <row r="3" spans="1:14">
      <c r="A3" s="38"/>
      <c r="B3" s="18"/>
      <c r="C3" s="18"/>
      <c r="D3" s="18"/>
      <c r="E3" s="18"/>
      <c r="F3" s="18"/>
      <c r="G3" s="39"/>
      <c r="H3" s="18"/>
      <c r="I3" s="39"/>
      <c r="J3" s="18"/>
      <c r="K3" s="18"/>
      <c r="L3" s="18"/>
      <c r="M3" s="18"/>
      <c r="N3" s="18" t="s">
        <v>302</v>
      </c>
    </row>
    <row r="4" spans="1:14">
      <c r="A4" s="40" t="s">
        <v>343</v>
      </c>
      <c r="B4" s="41" t="s">
        <v>348</v>
      </c>
      <c r="C4" s="41" t="s">
        <v>331</v>
      </c>
      <c r="D4" s="41" t="s">
        <v>287</v>
      </c>
      <c r="E4" s="37" t="s">
        <v>288</v>
      </c>
      <c r="F4" s="37" t="s">
        <v>289</v>
      </c>
      <c r="G4" s="36" t="s">
        <v>344</v>
      </c>
      <c r="H4" s="36" t="s">
        <v>345</v>
      </c>
      <c r="I4" s="36" t="s">
        <v>346</v>
      </c>
      <c r="J4" s="36" t="s">
        <v>345</v>
      </c>
      <c r="K4" s="36" t="s">
        <v>347</v>
      </c>
      <c r="L4" s="36" t="s">
        <v>345</v>
      </c>
      <c r="M4" s="37" t="s">
        <v>330</v>
      </c>
      <c r="N4" s="37" t="s">
        <v>298</v>
      </c>
    </row>
    <row r="5" spans="1:14">
      <c r="A5" s="38"/>
      <c r="B5" s="18"/>
      <c r="C5" s="18"/>
      <c r="D5" s="18"/>
      <c r="E5" s="18"/>
      <c r="F5" s="18"/>
      <c r="G5" s="39"/>
      <c r="H5" s="18"/>
      <c r="I5" s="18"/>
      <c r="J5" s="18"/>
      <c r="K5" s="18"/>
      <c r="L5" s="18"/>
      <c r="M5" s="18"/>
      <c r="N5" s="18" t="s">
        <v>302</v>
      </c>
    </row>
    <row r="6" spans="1:14">
      <c r="A6" s="40" t="s">
        <v>343</v>
      </c>
      <c r="B6" s="41" t="s">
        <v>348</v>
      </c>
      <c r="C6" s="41" t="s">
        <v>331</v>
      </c>
      <c r="D6" s="41" t="s">
        <v>287</v>
      </c>
      <c r="E6" s="37" t="s">
        <v>288</v>
      </c>
      <c r="F6" s="37" t="s">
        <v>289</v>
      </c>
      <c r="G6" s="36" t="s">
        <v>344</v>
      </c>
      <c r="H6" s="36" t="s">
        <v>345</v>
      </c>
      <c r="I6" s="36" t="s">
        <v>346</v>
      </c>
      <c r="J6" s="36" t="s">
        <v>345</v>
      </c>
      <c r="K6" s="36" t="s">
        <v>347</v>
      </c>
      <c r="L6" s="36" t="s">
        <v>345</v>
      </c>
      <c r="M6" s="37" t="s">
        <v>330</v>
      </c>
      <c r="N6" s="37" t="s">
        <v>298</v>
      </c>
    </row>
    <row r="7" spans="1:14">
      <c r="A7" s="38"/>
      <c r="B7" s="18"/>
      <c r="C7" s="18"/>
      <c r="D7" s="18"/>
      <c r="E7" s="18"/>
      <c r="F7" s="18"/>
      <c r="I7" s="39"/>
      <c r="J7" s="18"/>
      <c r="K7" s="18"/>
      <c r="L7" s="18"/>
      <c r="M7" s="18"/>
      <c r="N7" s="18" t="s">
        <v>302</v>
      </c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20.4" spans="1:14">
      <c r="A11" s="25" t="s">
        <v>349</v>
      </c>
      <c r="B11" s="22"/>
      <c r="C11" s="22"/>
      <c r="D11" s="23"/>
      <c r="E11" s="24"/>
      <c r="F11" s="42"/>
      <c r="G11" s="34"/>
      <c r="H11" s="42"/>
      <c r="I11" s="25" t="s">
        <v>350</v>
      </c>
      <c r="J11" s="22"/>
      <c r="K11" s="22"/>
      <c r="L11" s="22"/>
      <c r="M11" s="22"/>
      <c r="N11" s="26"/>
    </row>
    <row r="12" spans="1:14">
      <c r="A12" s="27" t="s">
        <v>351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 N7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zoomScale="125" zoomScaleNormal="125" workbookViewId="0">
      <selection activeCell="F16" sqref="F16"/>
    </sheetView>
  </sheetViews>
  <sheetFormatPr defaultColWidth="9" defaultRowHeight="17.6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7.125" customWidth="1"/>
    <col min="8" max="8" width="15.375" customWidth="1"/>
    <col min="9" max="9" width="14" customWidth="1"/>
    <col min="10" max="10" width="11.5" customWidth="1"/>
  </cols>
  <sheetData>
    <row r="1" ht="28.8" spans="1:12">
      <c r="A1" s="3" t="s">
        <v>352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8" spans="1:12">
      <c r="A2" s="4" t="s">
        <v>324</v>
      </c>
      <c r="B2" s="5" t="s">
        <v>289</v>
      </c>
      <c r="C2" s="5" t="s">
        <v>285</v>
      </c>
      <c r="D2" s="5" t="s">
        <v>286</v>
      </c>
      <c r="E2" s="5" t="s">
        <v>287</v>
      </c>
      <c r="F2" s="5" t="s">
        <v>288</v>
      </c>
      <c r="G2" s="4" t="s">
        <v>353</v>
      </c>
      <c r="H2" s="4" t="s">
        <v>354</v>
      </c>
      <c r="I2" s="4" t="s">
        <v>355</v>
      </c>
      <c r="J2" s="4" t="s">
        <v>356</v>
      </c>
      <c r="K2" s="5" t="s">
        <v>330</v>
      </c>
      <c r="L2" s="5" t="s">
        <v>298</v>
      </c>
    </row>
    <row r="3" ht="30.95" customHeight="1" spans="1:12">
      <c r="A3" s="11" t="s">
        <v>357</v>
      </c>
      <c r="B3" s="11"/>
      <c r="C3" s="29" t="s">
        <v>300</v>
      </c>
      <c r="D3" s="14" t="s">
        <v>301</v>
      </c>
      <c r="E3" s="30" t="s">
        <v>93</v>
      </c>
      <c r="F3" s="14" t="s">
        <v>46</v>
      </c>
      <c r="G3" s="14" t="s">
        <v>358</v>
      </c>
      <c r="H3" s="31" t="s">
        <v>359</v>
      </c>
      <c r="I3" s="31"/>
      <c r="J3" s="31"/>
      <c r="K3" s="18"/>
      <c r="L3" s="18" t="s">
        <v>302</v>
      </c>
    </row>
    <row r="4" ht="27.95" customHeight="1" spans="1:12">
      <c r="A4" s="11" t="s">
        <v>357</v>
      </c>
      <c r="B4" s="11"/>
      <c r="C4" s="32" t="s">
        <v>307</v>
      </c>
      <c r="D4" s="14" t="s">
        <v>301</v>
      </c>
      <c r="E4" s="14" t="s">
        <v>131</v>
      </c>
      <c r="F4" s="14" t="s">
        <v>46</v>
      </c>
      <c r="G4" s="14" t="s">
        <v>358</v>
      </c>
      <c r="H4" s="31" t="s">
        <v>359</v>
      </c>
      <c r="I4" s="31"/>
      <c r="J4" s="31"/>
      <c r="K4" s="18"/>
      <c r="L4" s="18" t="s">
        <v>302</v>
      </c>
    </row>
    <row r="5" ht="27.95" customHeight="1" spans="1:12">
      <c r="A5" s="11"/>
      <c r="B5" s="11"/>
      <c r="C5" s="32"/>
      <c r="D5" s="14"/>
      <c r="E5" s="14"/>
      <c r="F5" s="14"/>
      <c r="G5" s="14"/>
      <c r="H5" s="31"/>
      <c r="I5" s="31"/>
      <c r="J5" s="31"/>
      <c r="K5" s="18"/>
      <c r="L5" s="18"/>
    </row>
    <row r="6" ht="27.95" customHeight="1" spans="1:12">
      <c r="A6" s="11"/>
      <c r="B6" s="11"/>
      <c r="C6" s="32"/>
      <c r="D6" s="14"/>
      <c r="E6" s="14"/>
      <c r="F6" s="14"/>
      <c r="G6" s="14"/>
      <c r="H6" s="31"/>
      <c r="I6" s="31"/>
      <c r="J6" s="33"/>
      <c r="K6" s="18"/>
      <c r="L6" s="18"/>
    </row>
    <row r="7" spans="1:12">
      <c r="A7" s="11"/>
      <c r="B7" s="11"/>
      <c r="C7" s="29"/>
      <c r="D7" s="14"/>
      <c r="E7" s="14"/>
      <c r="F7" s="14"/>
      <c r="G7" s="14"/>
      <c r="H7" s="31"/>
      <c r="I7" s="31"/>
      <c r="J7" s="33"/>
      <c r="K7" s="18"/>
      <c r="L7" s="18"/>
    </row>
    <row r="8" spans="1:12">
      <c r="A8" s="11"/>
      <c r="B8" s="11"/>
      <c r="C8" s="29"/>
      <c r="D8" s="14"/>
      <c r="E8" s="14"/>
      <c r="F8" s="14"/>
      <c r="G8" s="14"/>
      <c r="H8" s="31"/>
      <c r="I8" s="31"/>
      <c r="J8" s="33"/>
      <c r="K8" s="11"/>
      <c r="L8" s="18"/>
    </row>
    <row r="9" spans="1:12">
      <c r="A9" s="11"/>
      <c r="B9" s="11"/>
      <c r="C9" s="18"/>
      <c r="D9" s="14"/>
      <c r="E9" s="14"/>
      <c r="F9" s="14"/>
      <c r="G9" s="14"/>
      <c r="H9" s="31"/>
      <c r="I9" s="31"/>
      <c r="J9" s="33"/>
      <c r="K9" s="11"/>
      <c r="L9" s="18"/>
    </row>
    <row r="10" ht="27.95" customHeight="1" spans="1:12">
      <c r="A10" s="11"/>
      <c r="B10" s="11"/>
      <c r="C10" s="18"/>
      <c r="D10" s="14"/>
      <c r="E10" s="14"/>
      <c r="F10" s="14"/>
      <c r="G10" s="14"/>
      <c r="H10" s="31"/>
      <c r="I10" s="31"/>
      <c r="J10" s="33"/>
      <c r="K10" s="11"/>
      <c r="L10" s="18"/>
    </row>
    <row r="11" ht="27" customHeight="1" spans="1:12">
      <c r="A11" s="11"/>
      <c r="B11" s="11"/>
      <c r="C11" s="18"/>
      <c r="D11" s="14"/>
      <c r="E11" s="30"/>
      <c r="F11" s="14"/>
      <c r="G11" s="14"/>
      <c r="H11" s="31"/>
      <c r="I11" s="31"/>
      <c r="J11" s="33"/>
      <c r="K11" s="11"/>
      <c r="L11" s="18"/>
    </row>
    <row r="12" spans="1:12">
      <c r="A12" s="11"/>
      <c r="B12" s="11"/>
      <c r="C12" s="18"/>
      <c r="D12" s="14"/>
      <c r="E12" s="14"/>
      <c r="F12" s="14"/>
      <c r="G12" s="14"/>
      <c r="H12" s="31"/>
      <c r="I12" s="33"/>
      <c r="J12" s="33"/>
      <c r="K12" s="11"/>
      <c r="L12" s="18"/>
    </row>
    <row r="13" s="2" customFormat="1" ht="20.4" spans="1:12">
      <c r="A13" s="25" t="s">
        <v>308</v>
      </c>
      <c r="B13" s="22"/>
      <c r="C13" s="22"/>
      <c r="D13" s="22"/>
      <c r="E13" s="23"/>
      <c r="F13" s="24"/>
      <c r="G13" s="34"/>
      <c r="H13" s="25" t="s">
        <v>309</v>
      </c>
      <c r="I13" s="22"/>
      <c r="J13" s="22"/>
      <c r="K13" s="22"/>
      <c r="L13" s="26"/>
    </row>
    <row r="14" spans="1:12">
      <c r="A14" s="27" t="s">
        <v>360</v>
      </c>
      <c r="B14" s="27"/>
      <c r="C14" s="28"/>
      <c r="D14" s="28"/>
      <c r="E14" s="28"/>
      <c r="F14" s="28"/>
      <c r="G14" s="28"/>
      <c r="H14" s="28"/>
      <c r="I14" s="28"/>
      <c r="J14" s="28"/>
      <c r="K14" s="28"/>
      <c r="L14" s="28"/>
    </row>
    <row r="18" spans="9:9">
      <c r="I18" s="35"/>
    </row>
  </sheetData>
  <mergeCells count="5">
    <mergeCell ref="A1:J1"/>
    <mergeCell ref="A13:E13"/>
    <mergeCell ref="F13:G13"/>
    <mergeCell ref="H13:J13"/>
    <mergeCell ref="A14:L14"/>
  </mergeCells>
  <dataValidations count="1">
    <dataValidation type="list" allowBlank="1" showInputMessage="1" showErrorMessage="1" sqref="L3:L14">
      <formula1>"YES,NO"</formula1>
    </dataValidation>
  </dataValidations>
  <pageMargins left="0.751388888888889" right="0.751388888888889" top="1" bottom="1" header="0.5" footer="0.5"/>
  <pageSetup paperSize="9" scale="90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125" zoomScaleNormal="125" workbookViewId="0">
      <selection activeCell="G22" sqref="G22"/>
    </sheetView>
  </sheetViews>
  <sheetFormatPr defaultColWidth="9" defaultRowHeight="17.6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8.8" spans="1:9">
      <c r="A1" s="3" t="s">
        <v>361</v>
      </c>
      <c r="B1" s="3"/>
      <c r="C1" s="3"/>
      <c r="D1" s="3"/>
      <c r="E1" s="3"/>
      <c r="F1" s="3"/>
      <c r="G1" s="3"/>
      <c r="H1" s="3"/>
      <c r="I1" s="3"/>
    </row>
    <row r="2" s="1" customFormat="1" ht="16.8" spans="1:9">
      <c r="A2" s="4" t="s">
        <v>284</v>
      </c>
      <c r="B2" s="5" t="s">
        <v>289</v>
      </c>
      <c r="C2" s="5" t="s">
        <v>331</v>
      </c>
      <c r="D2" s="5" t="s">
        <v>287</v>
      </c>
      <c r="E2" s="5" t="s">
        <v>288</v>
      </c>
      <c r="F2" s="4" t="s">
        <v>362</v>
      </c>
      <c r="G2" s="4" t="s">
        <v>313</v>
      </c>
      <c r="H2" s="6" t="s">
        <v>314</v>
      </c>
      <c r="I2" s="7" t="s">
        <v>316</v>
      </c>
    </row>
    <row r="3" s="1" customFormat="1" ht="16.8" spans="1:9">
      <c r="A3" s="4"/>
      <c r="B3" s="8"/>
      <c r="C3" s="8"/>
      <c r="D3" s="8"/>
      <c r="E3" s="8"/>
      <c r="F3" s="4" t="s">
        <v>363</v>
      </c>
      <c r="G3" s="4" t="s">
        <v>317</v>
      </c>
      <c r="H3" s="9"/>
      <c r="I3" s="10"/>
    </row>
    <row r="4" ht="21.95" customHeight="1" spans="1:9">
      <c r="A4" s="11">
        <v>1</v>
      </c>
      <c r="B4" s="12" t="s">
        <v>364</v>
      </c>
      <c r="C4" s="13" t="s">
        <v>365</v>
      </c>
      <c r="D4" s="14" t="s">
        <v>304</v>
      </c>
      <c r="E4" s="14" t="s">
        <v>46</v>
      </c>
      <c r="F4" s="15">
        <v>0.048</v>
      </c>
      <c r="G4" s="16">
        <v>0.05</v>
      </c>
      <c r="H4" s="17"/>
      <c r="I4" s="18" t="s">
        <v>302</v>
      </c>
    </row>
    <row r="5" ht="18" spans="1:9">
      <c r="A5" s="11">
        <v>2</v>
      </c>
      <c r="B5" s="12" t="s">
        <v>364</v>
      </c>
      <c r="C5" s="13" t="s">
        <v>365</v>
      </c>
      <c r="D5" s="14" t="s">
        <v>366</v>
      </c>
      <c r="E5" s="14" t="s">
        <v>46</v>
      </c>
      <c r="F5" s="15">
        <v>0.01</v>
      </c>
      <c r="G5" s="19">
        <v>0.0125</v>
      </c>
      <c r="H5" s="17"/>
      <c r="I5" s="18" t="s">
        <v>302</v>
      </c>
    </row>
    <row r="6" spans="1:9">
      <c r="A6" s="11"/>
      <c r="B6" s="12"/>
      <c r="C6" s="13"/>
      <c r="D6" s="14"/>
      <c r="E6" s="14"/>
      <c r="F6" s="20"/>
      <c r="G6" s="19"/>
      <c r="H6" s="17"/>
      <c r="I6" s="18"/>
    </row>
    <row r="7" spans="1:9">
      <c r="A7" s="11"/>
      <c r="B7" s="12"/>
      <c r="C7" s="13"/>
      <c r="D7" s="14"/>
      <c r="E7" s="14"/>
      <c r="F7" s="20"/>
      <c r="G7" s="19"/>
      <c r="H7" s="11"/>
      <c r="I7" s="18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="2" customFormat="1" ht="20.4" spans="1:9">
      <c r="A11" s="21">
        <v>46016</v>
      </c>
      <c r="B11" s="22"/>
      <c r="C11" s="22"/>
      <c r="D11" s="23"/>
      <c r="E11" s="24"/>
      <c r="F11" s="25" t="s">
        <v>309</v>
      </c>
      <c r="G11" s="22"/>
      <c r="H11" s="23"/>
      <c r="I11" s="26"/>
    </row>
    <row r="12" spans="1:9">
      <c r="A12" s="27" t="s">
        <v>367</v>
      </c>
      <c r="B12" s="27"/>
      <c r="C12" s="28"/>
      <c r="D12" s="28"/>
      <c r="E12" s="28"/>
      <c r="F12" s="28"/>
      <c r="G12" s="28"/>
      <c r="H12" s="28"/>
      <c r="I12" s="28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3" workbookViewId="0">
      <selection activeCell="B9" sqref="B9"/>
    </sheetView>
  </sheetViews>
  <sheetFormatPr defaultColWidth="11" defaultRowHeight="17.6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8.35"/>
    <row r="2" ht="41.1" customHeight="1" spans="2:9">
      <c r="B2" s="333" t="s">
        <v>19</v>
      </c>
      <c r="C2" s="334"/>
      <c r="D2" s="334"/>
      <c r="E2" s="334"/>
      <c r="F2" s="334"/>
      <c r="G2" s="334"/>
      <c r="H2" s="334"/>
      <c r="I2" s="335"/>
    </row>
    <row r="3" ht="27.95" customHeight="1" spans="2:9">
      <c r="B3" s="336"/>
      <c r="C3" s="337"/>
      <c r="D3" s="338" t="s">
        <v>20</v>
      </c>
      <c r="E3" s="339"/>
      <c r="F3" s="340" t="s">
        <v>21</v>
      </c>
      <c r="G3" s="341"/>
      <c r="H3" s="338" t="s">
        <v>22</v>
      </c>
      <c r="I3" s="342"/>
    </row>
    <row r="4" ht="27.95" customHeight="1" spans="2:9">
      <c r="B4" s="336" t="s">
        <v>23</v>
      </c>
      <c r="C4" s="337" t="s">
        <v>24</v>
      </c>
      <c r="D4" s="337" t="s">
        <v>25</v>
      </c>
      <c r="E4" s="337" t="s">
        <v>26</v>
      </c>
      <c r="F4" s="343" t="s">
        <v>25</v>
      </c>
      <c r="G4" s="343" t="s">
        <v>26</v>
      </c>
      <c r="H4" s="337" t="s">
        <v>25</v>
      </c>
      <c r="I4" s="344" t="s">
        <v>26</v>
      </c>
    </row>
    <row r="5" ht="27.95" customHeight="1" spans="2:9">
      <c r="B5" s="345" t="s">
        <v>27</v>
      </c>
      <c r="C5" s="11">
        <v>13</v>
      </c>
      <c r="D5" s="11">
        <v>0</v>
      </c>
      <c r="E5" s="11">
        <v>1</v>
      </c>
      <c r="F5" s="346">
        <v>0</v>
      </c>
      <c r="G5" s="346">
        <v>1</v>
      </c>
      <c r="H5" s="11">
        <v>1</v>
      </c>
      <c r="I5" s="347">
        <v>2</v>
      </c>
    </row>
    <row r="6" ht="27.95" customHeight="1" spans="2:9">
      <c r="B6" s="345" t="s">
        <v>28</v>
      </c>
      <c r="C6" s="11">
        <v>20</v>
      </c>
      <c r="D6" s="11">
        <v>0</v>
      </c>
      <c r="E6" s="11">
        <v>1</v>
      </c>
      <c r="F6" s="346">
        <v>1</v>
      </c>
      <c r="G6" s="346">
        <v>2</v>
      </c>
      <c r="H6" s="11">
        <v>2</v>
      </c>
      <c r="I6" s="347">
        <v>3</v>
      </c>
    </row>
    <row r="7" ht="27.95" customHeight="1" spans="2:9">
      <c r="B7" s="345" t="s">
        <v>29</v>
      </c>
      <c r="C7" s="11">
        <v>32</v>
      </c>
      <c r="D7" s="11">
        <v>0</v>
      </c>
      <c r="E7" s="11">
        <v>1</v>
      </c>
      <c r="F7" s="346">
        <v>2</v>
      </c>
      <c r="G7" s="346">
        <v>3</v>
      </c>
      <c r="H7" s="11">
        <v>3</v>
      </c>
      <c r="I7" s="347">
        <v>4</v>
      </c>
    </row>
    <row r="8" ht="27.95" customHeight="1" spans="2:9">
      <c r="B8" s="345" t="s">
        <v>30</v>
      </c>
      <c r="C8" s="11">
        <v>50</v>
      </c>
      <c r="D8" s="11">
        <v>1</v>
      </c>
      <c r="E8" s="11">
        <v>2</v>
      </c>
      <c r="F8" s="346">
        <v>3</v>
      </c>
      <c r="G8" s="346">
        <v>4</v>
      </c>
      <c r="H8" s="11">
        <v>5</v>
      </c>
      <c r="I8" s="347">
        <v>6</v>
      </c>
    </row>
    <row r="9" ht="27.95" customHeight="1" spans="2:9">
      <c r="B9" s="345" t="s">
        <v>31</v>
      </c>
      <c r="C9" s="11">
        <v>80</v>
      </c>
      <c r="D9" s="11">
        <v>2</v>
      </c>
      <c r="E9" s="11">
        <v>3</v>
      </c>
      <c r="F9" s="346">
        <v>5</v>
      </c>
      <c r="G9" s="346">
        <v>6</v>
      </c>
      <c r="H9" s="11">
        <v>7</v>
      </c>
      <c r="I9" s="347">
        <v>8</v>
      </c>
    </row>
    <row r="10" ht="27.95" customHeight="1" spans="2:9">
      <c r="B10" s="345" t="s">
        <v>32</v>
      </c>
      <c r="C10" s="11">
        <v>125</v>
      </c>
      <c r="D10" s="11">
        <v>3</v>
      </c>
      <c r="E10" s="11">
        <v>4</v>
      </c>
      <c r="F10" s="346">
        <v>7</v>
      </c>
      <c r="G10" s="346">
        <v>8</v>
      </c>
      <c r="H10" s="11">
        <v>10</v>
      </c>
      <c r="I10" s="347">
        <v>11</v>
      </c>
    </row>
    <row r="11" ht="27.95" customHeight="1" spans="2:9">
      <c r="B11" s="345" t="s">
        <v>33</v>
      </c>
      <c r="C11" s="11">
        <v>200</v>
      </c>
      <c r="D11" s="11">
        <v>5</v>
      </c>
      <c r="E11" s="11">
        <v>6</v>
      </c>
      <c r="F11" s="346">
        <v>10</v>
      </c>
      <c r="G11" s="346">
        <v>11</v>
      </c>
      <c r="H11" s="11">
        <v>14</v>
      </c>
      <c r="I11" s="347">
        <v>15</v>
      </c>
    </row>
    <row r="12" ht="27.95" customHeight="1" spans="2:9">
      <c r="B12" s="348" t="s">
        <v>34</v>
      </c>
      <c r="C12" s="349">
        <v>315</v>
      </c>
      <c r="D12" s="349">
        <v>7</v>
      </c>
      <c r="E12" s="349">
        <v>8</v>
      </c>
      <c r="F12" s="350">
        <v>14</v>
      </c>
      <c r="G12" s="350">
        <v>15</v>
      </c>
      <c r="H12" s="349">
        <v>21</v>
      </c>
      <c r="I12" s="351">
        <v>22</v>
      </c>
    </row>
    <row r="14" spans="2:9">
      <c r="B14" s="352" t="s">
        <v>35</v>
      </c>
      <c r="C14" s="352"/>
      <c r="D14" s="35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0"/>
  <sheetViews>
    <sheetView view="pageBreakPreview" zoomScaleNormal="125" workbookViewId="0">
      <selection activeCell="B26" sqref="B26"/>
    </sheetView>
  </sheetViews>
  <sheetFormatPr defaultColWidth="10.375" defaultRowHeight="16.5" customHeight="1"/>
  <cols>
    <col min="1" max="1" width="11.125" style="224" customWidth="1"/>
    <col min="2" max="9" width="10.375" style="224"/>
    <col min="10" max="10" width="8.875" style="224" customWidth="1"/>
    <col min="11" max="11" width="12" style="224" customWidth="1"/>
    <col min="12" max="16384" width="10.375" style="224"/>
  </cols>
  <sheetData>
    <row r="1" ht="23.95" spans="1:11">
      <c r="A1" s="225" t="s">
        <v>36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</row>
    <row r="2" ht="18.35" spans="1:11">
      <c r="A2" s="226" t="s">
        <v>37</v>
      </c>
      <c r="B2" s="227" t="s">
        <v>38</v>
      </c>
      <c r="C2" s="227"/>
      <c r="D2" s="228" t="s">
        <v>39</v>
      </c>
      <c r="E2" s="228"/>
      <c r="F2" s="227" t="s">
        <v>40</v>
      </c>
      <c r="G2" s="227"/>
      <c r="H2" s="229" t="s">
        <v>41</v>
      </c>
      <c r="I2" s="230" t="s">
        <v>40</v>
      </c>
      <c r="J2" s="230"/>
      <c r="K2" s="231"/>
    </row>
    <row r="3" ht="17.6" spans="1:11">
      <c r="A3" s="232" t="s">
        <v>42</v>
      </c>
      <c r="B3" s="233"/>
      <c r="C3" s="234"/>
      <c r="D3" s="235" t="s">
        <v>43</v>
      </c>
      <c r="E3" s="236"/>
      <c r="F3" s="236"/>
      <c r="G3" s="237"/>
      <c r="H3" s="235" t="s">
        <v>44</v>
      </c>
      <c r="I3" s="236"/>
      <c r="J3" s="236"/>
      <c r="K3" s="237"/>
    </row>
    <row r="4" ht="16.8" spans="1:11">
      <c r="A4" s="238" t="s">
        <v>45</v>
      </c>
      <c r="B4" s="239" t="s">
        <v>46</v>
      </c>
      <c r="C4" s="240"/>
      <c r="D4" s="238" t="s">
        <v>47</v>
      </c>
      <c r="E4" s="241"/>
      <c r="F4" s="242">
        <v>46025</v>
      </c>
      <c r="G4" s="243"/>
      <c r="H4" s="238" t="s">
        <v>48</v>
      </c>
      <c r="I4" s="241"/>
      <c r="J4" s="239" t="s">
        <v>49</v>
      </c>
      <c r="K4" s="240" t="s">
        <v>50</v>
      </c>
    </row>
    <row r="5" ht="16.8" spans="1:11">
      <c r="A5" s="244" t="s">
        <v>51</v>
      </c>
      <c r="B5" s="239" t="s">
        <v>52</v>
      </c>
      <c r="C5" s="240"/>
      <c r="D5" s="238" t="s">
        <v>53</v>
      </c>
      <c r="E5" s="241"/>
      <c r="F5" s="242">
        <v>46009</v>
      </c>
      <c r="G5" s="243"/>
      <c r="H5" s="238" t="s">
        <v>54</v>
      </c>
      <c r="I5" s="241"/>
      <c r="J5" s="239" t="s">
        <v>49</v>
      </c>
      <c r="K5" s="240" t="s">
        <v>50</v>
      </c>
    </row>
    <row r="6" ht="16.8" spans="1:11">
      <c r="A6" s="238" t="s">
        <v>55</v>
      </c>
      <c r="B6" s="245">
        <v>2</v>
      </c>
      <c r="C6" s="246">
        <v>6</v>
      </c>
      <c r="D6" s="244" t="s">
        <v>56</v>
      </c>
      <c r="E6" s="247"/>
      <c r="F6" s="242">
        <v>46017</v>
      </c>
      <c r="G6" s="243"/>
      <c r="H6" s="238" t="s">
        <v>57</v>
      </c>
      <c r="I6" s="241"/>
      <c r="J6" s="239" t="s">
        <v>49</v>
      </c>
      <c r="K6" s="240" t="s">
        <v>50</v>
      </c>
    </row>
    <row r="7" ht="17.6" spans="1:11">
      <c r="A7" s="238" t="s">
        <v>58</v>
      </c>
      <c r="B7" s="248">
        <v>701</v>
      </c>
      <c r="C7" s="249"/>
      <c r="D7" s="244" t="s">
        <v>59</v>
      </c>
      <c r="E7" s="250"/>
      <c r="F7" s="242">
        <v>46021</v>
      </c>
      <c r="G7" s="243"/>
      <c r="H7" s="238" t="s">
        <v>60</v>
      </c>
      <c r="I7" s="241"/>
      <c r="J7" s="239" t="s">
        <v>49</v>
      </c>
      <c r="K7" s="240" t="s">
        <v>50</v>
      </c>
    </row>
    <row r="8" ht="27.95" customHeight="1" spans="1:11">
      <c r="A8" s="251" t="s">
        <v>61</v>
      </c>
      <c r="B8" s="252"/>
      <c r="C8" s="253"/>
      <c r="D8" s="254" t="s">
        <v>62</v>
      </c>
      <c r="E8" s="255"/>
      <c r="F8" s="256">
        <v>46024</v>
      </c>
      <c r="G8" s="257"/>
      <c r="H8" s="254" t="s">
        <v>63</v>
      </c>
      <c r="I8" s="255"/>
      <c r="J8" s="258" t="s">
        <v>49</v>
      </c>
      <c r="K8" s="259" t="s">
        <v>50</v>
      </c>
    </row>
    <row r="9" ht="17.55" spans="1:11">
      <c r="A9" s="260" t="s">
        <v>64</v>
      </c>
      <c r="B9" s="261"/>
      <c r="C9" s="261"/>
      <c r="D9" s="261"/>
      <c r="E9" s="261"/>
      <c r="F9" s="261"/>
      <c r="G9" s="261"/>
      <c r="H9" s="261"/>
      <c r="I9" s="261"/>
      <c r="J9" s="261"/>
      <c r="K9" s="262"/>
    </row>
    <row r="10" ht="18.35" spans="1:11">
      <c r="A10" s="263" t="s">
        <v>65</v>
      </c>
      <c r="B10" s="264"/>
      <c r="C10" s="264"/>
      <c r="D10" s="264"/>
      <c r="E10" s="264"/>
      <c r="F10" s="264"/>
      <c r="G10" s="264"/>
      <c r="H10" s="264"/>
      <c r="I10" s="264"/>
      <c r="J10" s="264"/>
      <c r="K10" s="265"/>
    </row>
    <row r="11" ht="17.6" spans="1:11">
      <c r="A11" s="266" t="s">
        <v>66</v>
      </c>
      <c r="B11" s="267" t="s">
        <v>67</v>
      </c>
      <c r="C11" s="268" t="s">
        <v>68</v>
      </c>
      <c r="D11" s="269"/>
      <c r="E11" s="270" t="s">
        <v>69</v>
      </c>
      <c r="F11" s="267" t="s">
        <v>67</v>
      </c>
      <c r="G11" s="268" t="s">
        <v>68</v>
      </c>
      <c r="H11" s="268" t="s">
        <v>70</v>
      </c>
      <c r="I11" s="270" t="s">
        <v>71</v>
      </c>
      <c r="J11" s="267" t="s">
        <v>67</v>
      </c>
      <c r="K11" s="271" t="s">
        <v>68</v>
      </c>
    </row>
    <row r="12" ht="17.6" spans="1:11">
      <c r="A12" s="244" t="s">
        <v>72</v>
      </c>
      <c r="B12" s="272" t="s">
        <v>67</v>
      </c>
      <c r="C12" s="239" t="s">
        <v>68</v>
      </c>
      <c r="D12" s="250"/>
      <c r="E12" s="247" t="s">
        <v>73</v>
      </c>
      <c r="F12" s="272" t="s">
        <v>67</v>
      </c>
      <c r="G12" s="239" t="s">
        <v>68</v>
      </c>
      <c r="H12" s="239" t="s">
        <v>70</v>
      </c>
      <c r="I12" s="247" t="s">
        <v>74</v>
      </c>
      <c r="J12" s="272" t="s">
        <v>67</v>
      </c>
      <c r="K12" s="240" t="s">
        <v>68</v>
      </c>
    </row>
    <row r="13" ht="17.6" spans="1:11">
      <c r="A13" s="244" t="s">
        <v>75</v>
      </c>
      <c r="B13" s="272" t="s">
        <v>67</v>
      </c>
      <c r="C13" s="239" t="s">
        <v>68</v>
      </c>
      <c r="D13" s="250"/>
      <c r="E13" s="247" t="s">
        <v>76</v>
      </c>
      <c r="F13" s="239" t="s">
        <v>77</v>
      </c>
      <c r="G13" s="239" t="s">
        <v>78</v>
      </c>
      <c r="H13" s="239" t="s">
        <v>70</v>
      </c>
      <c r="I13" s="247" t="s">
        <v>79</v>
      </c>
      <c r="J13" s="272" t="s">
        <v>67</v>
      </c>
      <c r="K13" s="240" t="s">
        <v>68</v>
      </c>
    </row>
    <row r="14" ht="17.55" spans="1:11">
      <c r="A14" s="254" t="s">
        <v>80</v>
      </c>
      <c r="B14" s="255"/>
      <c r="C14" s="255"/>
      <c r="D14" s="255"/>
      <c r="E14" s="255"/>
      <c r="F14" s="255"/>
      <c r="G14" s="255"/>
      <c r="H14" s="255"/>
      <c r="I14" s="255"/>
      <c r="J14" s="255"/>
      <c r="K14" s="273"/>
    </row>
    <row r="15" ht="18.35" spans="1:11">
      <c r="A15" s="263" t="s">
        <v>81</v>
      </c>
      <c r="B15" s="264"/>
      <c r="C15" s="264"/>
      <c r="D15" s="264"/>
      <c r="E15" s="264"/>
      <c r="F15" s="264"/>
      <c r="G15" s="264"/>
      <c r="H15" s="264"/>
      <c r="I15" s="264"/>
      <c r="J15" s="264"/>
      <c r="K15" s="265"/>
    </row>
    <row r="16" ht="17.6" spans="1:11">
      <c r="A16" s="274" t="s">
        <v>82</v>
      </c>
      <c r="B16" s="268" t="s">
        <v>77</v>
      </c>
      <c r="C16" s="268" t="s">
        <v>78</v>
      </c>
      <c r="D16" s="275"/>
      <c r="E16" s="276" t="s">
        <v>83</v>
      </c>
      <c r="F16" s="268" t="s">
        <v>77</v>
      </c>
      <c r="G16" s="268" t="s">
        <v>78</v>
      </c>
      <c r="H16" s="277"/>
      <c r="I16" s="276" t="s">
        <v>84</v>
      </c>
      <c r="J16" s="268" t="s">
        <v>77</v>
      </c>
      <c r="K16" s="271" t="s">
        <v>78</v>
      </c>
    </row>
    <row r="17" customHeight="1" spans="1:22">
      <c r="A17" s="278" t="s">
        <v>85</v>
      </c>
      <c r="B17" s="239" t="s">
        <v>77</v>
      </c>
      <c r="C17" s="239" t="s">
        <v>78</v>
      </c>
      <c r="D17" s="279"/>
      <c r="E17" s="280" t="s">
        <v>86</v>
      </c>
      <c r="F17" s="239" t="s">
        <v>77</v>
      </c>
      <c r="G17" s="239" t="s">
        <v>78</v>
      </c>
      <c r="H17" s="281"/>
      <c r="I17" s="280" t="s">
        <v>87</v>
      </c>
      <c r="J17" s="239" t="s">
        <v>77</v>
      </c>
      <c r="K17" s="240" t="s">
        <v>78</v>
      </c>
      <c r="L17" s="282"/>
      <c r="M17" s="282"/>
      <c r="N17" s="282"/>
      <c r="O17" s="282"/>
      <c r="P17" s="282"/>
      <c r="Q17" s="282"/>
      <c r="R17" s="282"/>
      <c r="S17" s="282"/>
      <c r="T17" s="282"/>
      <c r="U17" s="282"/>
      <c r="V17" s="282"/>
    </row>
    <row r="18" ht="18" customHeight="1" spans="1:22">
      <c r="A18" s="283" t="s">
        <v>88</v>
      </c>
      <c r="B18" s="284"/>
      <c r="C18" s="284"/>
      <c r="D18" s="284"/>
      <c r="E18" s="284"/>
      <c r="F18" s="284"/>
      <c r="G18" s="284"/>
      <c r="H18" s="284"/>
      <c r="I18" s="284"/>
      <c r="J18" s="284"/>
      <c r="K18" s="285"/>
    </row>
    <row r="19" s="223" customFormat="1" ht="18" customHeight="1" spans="1:22">
      <c r="A19" s="263" t="s">
        <v>89</v>
      </c>
      <c r="B19" s="264"/>
      <c r="C19" s="264"/>
      <c r="D19" s="264"/>
      <c r="E19" s="264"/>
      <c r="F19" s="264"/>
      <c r="G19" s="264"/>
      <c r="H19" s="264"/>
      <c r="I19" s="264"/>
      <c r="J19" s="264"/>
      <c r="K19" s="265"/>
    </row>
    <row r="20" customHeight="1" spans="1:22">
      <c r="A20" s="286" t="s">
        <v>90</v>
      </c>
      <c r="B20" s="287"/>
      <c r="C20" s="287"/>
      <c r="D20" s="287"/>
      <c r="E20" s="287"/>
      <c r="F20" s="287"/>
      <c r="G20" s="287"/>
      <c r="H20" s="287"/>
      <c r="I20" s="287"/>
      <c r="J20" s="287"/>
      <c r="K20" s="288"/>
    </row>
    <row r="21" ht="21.75" customHeight="1" spans="1:22">
      <c r="A21" s="289" t="s">
        <v>91</v>
      </c>
      <c r="B21" s="280">
        <v>120</v>
      </c>
      <c r="C21" s="280">
        <v>130</v>
      </c>
      <c r="D21" s="280">
        <v>140</v>
      </c>
      <c r="E21" s="280">
        <v>150</v>
      </c>
      <c r="F21" s="280">
        <v>160</v>
      </c>
      <c r="G21" s="280">
        <v>170</v>
      </c>
      <c r="H21" s="280"/>
      <c r="I21" s="280"/>
      <c r="J21" s="280"/>
      <c r="K21" s="290" t="s">
        <v>92</v>
      </c>
    </row>
    <row r="22" customHeight="1" spans="1:22">
      <c r="A22" s="291" t="s">
        <v>93</v>
      </c>
      <c r="B22" s="292" t="s">
        <v>77</v>
      </c>
      <c r="C22" s="292" t="s">
        <v>77</v>
      </c>
      <c r="D22" s="292" t="s">
        <v>77</v>
      </c>
      <c r="E22" s="292" t="s">
        <v>77</v>
      </c>
      <c r="F22" s="292" t="s">
        <v>77</v>
      </c>
      <c r="G22" s="292" t="s">
        <v>77</v>
      </c>
      <c r="H22" s="292"/>
      <c r="I22" s="292"/>
      <c r="J22" s="292"/>
      <c r="K22" s="293"/>
    </row>
    <row r="23" customHeight="1" spans="1:22">
      <c r="A23" s="291" t="s">
        <v>94</v>
      </c>
      <c r="B23" s="292" t="s">
        <v>77</v>
      </c>
      <c r="C23" s="292" t="s">
        <v>77</v>
      </c>
      <c r="D23" s="292" t="s">
        <v>77</v>
      </c>
      <c r="E23" s="292" t="s">
        <v>77</v>
      </c>
      <c r="F23" s="292" t="s">
        <v>77</v>
      </c>
      <c r="G23" s="292" t="s">
        <v>77</v>
      </c>
      <c r="H23" s="292"/>
      <c r="I23" s="292"/>
      <c r="J23" s="292"/>
      <c r="K23" s="294"/>
    </row>
    <row r="24" customHeight="1" spans="1:22">
      <c r="A24" s="291"/>
      <c r="B24" s="292"/>
      <c r="C24" s="292"/>
      <c r="D24" s="292"/>
      <c r="E24" s="292"/>
      <c r="F24" s="292"/>
      <c r="G24" s="292"/>
      <c r="H24" s="292"/>
      <c r="I24" s="292"/>
      <c r="J24" s="292"/>
      <c r="K24" s="294"/>
    </row>
    <row r="25" customHeight="1" spans="1:22">
      <c r="A25" s="291"/>
      <c r="B25" s="292"/>
      <c r="C25" s="292"/>
      <c r="D25" s="292"/>
      <c r="E25" s="292"/>
      <c r="F25" s="292"/>
      <c r="G25" s="292"/>
      <c r="H25" s="292"/>
      <c r="I25" s="292"/>
      <c r="J25" s="292"/>
      <c r="K25" s="295"/>
    </row>
    <row r="26" customHeight="1" spans="1:22">
      <c r="A26" s="291"/>
      <c r="B26" s="292"/>
      <c r="C26" s="292"/>
      <c r="D26" s="292"/>
      <c r="E26" s="292"/>
      <c r="F26" s="292"/>
      <c r="G26" s="292"/>
      <c r="H26" s="292"/>
      <c r="I26" s="292"/>
      <c r="J26" s="292"/>
      <c r="K26" s="295"/>
    </row>
    <row r="27" customHeight="1" spans="1:22">
      <c r="A27" s="291"/>
      <c r="B27" s="292"/>
      <c r="C27" s="292"/>
      <c r="D27" s="292"/>
      <c r="E27" s="292"/>
      <c r="F27" s="292"/>
      <c r="G27" s="292"/>
      <c r="H27" s="292"/>
      <c r="I27" s="292"/>
      <c r="J27" s="292"/>
      <c r="K27" s="295"/>
    </row>
    <row r="28" customHeight="1" spans="1:22">
      <c r="A28" s="291"/>
      <c r="B28" s="292"/>
      <c r="C28" s="292"/>
      <c r="D28" s="292"/>
      <c r="E28" s="292"/>
      <c r="F28" s="292"/>
      <c r="G28" s="292"/>
      <c r="H28" s="292"/>
      <c r="I28" s="292"/>
      <c r="J28" s="292"/>
      <c r="K28" s="295"/>
    </row>
    <row r="29" ht="18" customHeight="1" spans="1:22">
      <c r="A29" s="296" t="s">
        <v>95</v>
      </c>
      <c r="B29" s="297"/>
      <c r="C29" s="297"/>
      <c r="D29" s="297"/>
      <c r="E29" s="297"/>
      <c r="F29" s="297"/>
      <c r="G29" s="297"/>
      <c r="H29" s="297"/>
      <c r="I29" s="297"/>
      <c r="J29" s="297"/>
      <c r="K29" s="298"/>
    </row>
    <row r="30" ht="18.75" customHeight="1" spans="1:22">
      <c r="A30" s="299" t="s">
        <v>96</v>
      </c>
      <c r="B30" s="300"/>
      <c r="C30" s="300"/>
      <c r="D30" s="300"/>
      <c r="E30" s="300"/>
      <c r="F30" s="300"/>
      <c r="G30" s="300"/>
      <c r="H30" s="300"/>
      <c r="I30" s="300"/>
      <c r="J30" s="300"/>
      <c r="K30" s="301"/>
    </row>
    <row r="31" ht="18.75" customHeight="1" spans="1:22">
      <c r="A31" s="302"/>
      <c r="B31" s="303"/>
      <c r="C31" s="303"/>
      <c r="D31" s="303"/>
      <c r="E31" s="303"/>
      <c r="F31" s="303"/>
      <c r="G31" s="303"/>
      <c r="H31" s="303"/>
      <c r="I31" s="303"/>
      <c r="J31" s="303"/>
      <c r="K31" s="304"/>
    </row>
    <row r="32" ht="18" customHeight="1" spans="1:22">
      <c r="A32" s="296" t="s">
        <v>97</v>
      </c>
      <c r="B32" s="297"/>
      <c r="C32" s="297"/>
      <c r="D32" s="297"/>
      <c r="E32" s="297"/>
      <c r="F32" s="297"/>
      <c r="G32" s="297"/>
      <c r="H32" s="297"/>
      <c r="I32" s="297"/>
      <c r="J32" s="297"/>
      <c r="K32" s="298"/>
    </row>
    <row r="33" spans="1:11">
      <c r="A33" s="305" t="s">
        <v>98</v>
      </c>
      <c r="B33" s="306"/>
      <c r="C33" s="306"/>
      <c r="D33" s="306"/>
      <c r="E33" s="306"/>
      <c r="F33" s="306"/>
      <c r="G33" s="306"/>
      <c r="H33" s="306"/>
      <c r="I33" s="306"/>
      <c r="J33" s="306"/>
      <c r="K33" s="307"/>
    </row>
    <row r="34" ht="17.55" spans="1:11">
      <c r="A34" s="308" t="s">
        <v>99</v>
      </c>
      <c r="B34" s="309"/>
      <c r="C34" s="239" t="s">
        <v>49</v>
      </c>
      <c r="D34" s="239" t="s">
        <v>50</v>
      </c>
      <c r="E34" s="310" t="s">
        <v>100</v>
      </c>
      <c r="F34" s="311"/>
      <c r="G34" s="311"/>
      <c r="H34" s="311"/>
      <c r="I34" s="311"/>
      <c r="J34" s="311"/>
      <c r="K34" s="312"/>
    </row>
    <row r="35" ht="18.75" spans="1:11">
      <c r="A35" s="313" t="s">
        <v>101</v>
      </c>
      <c r="B35" s="313"/>
      <c r="C35" s="313"/>
      <c r="D35" s="313"/>
      <c r="E35" s="313"/>
      <c r="F35" s="313"/>
      <c r="G35" s="313"/>
      <c r="H35" s="313"/>
      <c r="I35" s="313"/>
      <c r="J35" s="313"/>
      <c r="K35" s="313"/>
    </row>
    <row r="36" ht="16.8" spans="1:11">
      <c r="A36" s="314" t="s">
        <v>102</v>
      </c>
      <c r="B36" s="315"/>
      <c r="C36" s="315"/>
      <c r="D36" s="315"/>
      <c r="E36" s="315"/>
      <c r="F36" s="315"/>
      <c r="G36" s="315"/>
      <c r="H36" s="315"/>
      <c r="I36" s="315"/>
      <c r="J36" s="315"/>
      <c r="K36" s="316"/>
    </row>
    <row r="37" ht="16.8" spans="1:11">
      <c r="A37" s="317" t="s">
        <v>103</v>
      </c>
      <c r="B37" s="318"/>
      <c r="C37" s="318"/>
      <c r="D37" s="318"/>
      <c r="E37" s="318"/>
      <c r="F37" s="318"/>
      <c r="G37" s="318"/>
      <c r="H37" s="318"/>
      <c r="I37" s="318"/>
      <c r="J37" s="318"/>
      <c r="K37" s="319"/>
    </row>
    <row r="38" ht="16.8" spans="1:11">
      <c r="A38" s="317" t="s">
        <v>104</v>
      </c>
      <c r="B38" s="318"/>
      <c r="C38" s="318"/>
      <c r="D38" s="318"/>
      <c r="E38" s="318"/>
      <c r="F38" s="318"/>
      <c r="G38" s="318"/>
      <c r="H38" s="318"/>
      <c r="I38" s="318"/>
      <c r="J38" s="318"/>
      <c r="K38" s="319"/>
    </row>
    <row r="39" ht="16.8" spans="1:11">
      <c r="A39" s="317" t="s">
        <v>105</v>
      </c>
      <c r="B39" s="318"/>
      <c r="C39" s="318"/>
      <c r="D39" s="318"/>
      <c r="E39" s="318"/>
      <c r="F39" s="318"/>
      <c r="G39" s="318"/>
      <c r="H39" s="318"/>
      <c r="I39" s="318"/>
      <c r="J39" s="318"/>
      <c r="K39" s="319"/>
    </row>
    <row r="40" ht="16.8" spans="1:11">
      <c r="A40" s="317"/>
      <c r="B40" s="318"/>
      <c r="C40" s="318"/>
      <c r="D40" s="318"/>
      <c r="E40" s="318"/>
      <c r="F40" s="318"/>
      <c r="G40" s="318"/>
      <c r="H40" s="318"/>
      <c r="I40" s="318"/>
      <c r="J40" s="318"/>
      <c r="K40" s="319"/>
    </row>
    <row r="41" ht="16.8" spans="1:11">
      <c r="A41" s="317"/>
      <c r="B41" s="318"/>
      <c r="C41" s="318"/>
      <c r="D41" s="318"/>
      <c r="E41" s="318"/>
      <c r="F41" s="318"/>
      <c r="G41" s="318"/>
      <c r="H41" s="318"/>
      <c r="I41" s="318"/>
      <c r="J41" s="318"/>
      <c r="K41" s="319"/>
    </row>
    <row r="42" ht="16.8" spans="1:11">
      <c r="A42" s="317"/>
      <c r="B42" s="318"/>
      <c r="C42" s="318"/>
      <c r="D42" s="318"/>
      <c r="E42" s="318"/>
      <c r="F42" s="318"/>
      <c r="G42" s="318"/>
      <c r="H42" s="318"/>
      <c r="I42" s="318"/>
      <c r="J42" s="318"/>
      <c r="K42" s="319"/>
    </row>
    <row r="43" ht="17.55" spans="1:11">
      <c r="A43" s="320" t="s">
        <v>106</v>
      </c>
      <c r="B43" s="321"/>
      <c r="C43" s="321"/>
      <c r="D43" s="321"/>
      <c r="E43" s="321"/>
      <c r="F43" s="321"/>
      <c r="G43" s="321"/>
      <c r="H43" s="321"/>
      <c r="I43" s="321"/>
      <c r="J43" s="321"/>
      <c r="K43" s="322"/>
    </row>
    <row r="44" ht="18.35" spans="1:11">
      <c r="A44" s="263" t="s">
        <v>107</v>
      </c>
      <c r="B44" s="264"/>
      <c r="C44" s="264"/>
      <c r="D44" s="264"/>
      <c r="E44" s="264"/>
      <c r="F44" s="264"/>
      <c r="G44" s="264"/>
      <c r="H44" s="264"/>
      <c r="I44" s="264"/>
      <c r="J44" s="264"/>
      <c r="K44" s="265"/>
    </row>
    <row r="45" ht="16.8" spans="1:11">
      <c r="A45" s="274" t="s">
        <v>108</v>
      </c>
      <c r="B45" s="268" t="s">
        <v>77</v>
      </c>
      <c r="C45" s="268" t="s">
        <v>78</v>
      </c>
      <c r="D45" s="268" t="s">
        <v>70</v>
      </c>
      <c r="E45" s="276" t="s">
        <v>109</v>
      </c>
      <c r="F45" s="268" t="s">
        <v>77</v>
      </c>
      <c r="G45" s="268" t="s">
        <v>78</v>
      </c>
      <c r="H45" s="268" t="s">
        <v>70</v>
      </c>
      <c r="I45" s="276" t="s">
        <v>110</v>
      </c>
      <c r="J45" s="268" t="s">
        <v>77</v>
      </c>
      <c r="K45" s="271" t="s">
        <v>78</v>
      </c>
    </row>
    <row r="46" ht="16.8" spans="1:11">
      <c r="A46" s="278" t="s">
        <v>69</v>
      </c>
      <c r="B46" s="239" t="s">
        <v>77</v>
      </c>
      <c r="C46" s="239" t="s">
        <v>78</v>
      </c>
      <c r="D46" s="239" t="s">
        <v>70</v>
      </c>
      <c r="E46" s="280" t="s">
        <v>76</v>
      </c>
      <c r="F46" s="239" t="s">
        <v>77</v>
      </c>
      <c r="G46" s="239" t="s">
        <v>78</v>
      </c>
      <c r="H46" s="239" t="s">
        <v>70</v>
      </c>
      <c r="I46" s="280" t="s">
        <v>87</v>
      </c>
      <c r="J46" s="239" t="s">
        <v>77</v>
      </c>
      <c r="K46" s="240" t="s">
        <v>78</v>
      </c>
    </row>
    <row r="47" ht="17.55" spans="1:11">
      <c r="A47" s="254" t="s">
        <v>80</v>
      </c>
      <c r="B47" s="255"/>
      <c r="C47" s="255"/>
      <c r="D47" s="255"/>
      <c r="E47" s="255"/>
      <c r="F47" s="255"/>
      <c r="G47" s="255"/>
      <c r="H47" s="255"/>
      <c r="I47" s="255"/>
      <c r="J47" s="255"/>
      <c r="K47" s="273"/>
    </row>
    <row r="48" ht="18.35" spans="1:11">
      <c r="A48" s="313" t="s">
        <v>111</v>
      </c>
      <c r="B48" s="313"/>
      <c r="C48" s="313"/>
      <c r="D48" s="313"/>
      <c r="E48" s="313"/>
      <c r="F48" s="313"/>
      <c r="G48" s="313"/>
      <c r="H48" s="313"/>
      <c r="I48" s="313"/>
      <c r="J48" s="313"/>
      <c r="K48" s="313"/>
    </row>
    <row r="49" ht="17.55" spans="1:11">
      <c r="A49" s="314"/>
      <c r="B49" s="315"/>
      <c r="C49" s="315"/>
      <c r="D49" s="315"/>
      <c r="E49" s="315"/>
      <c r="F49" s="315"/>
      <c r="G49" s="315"/>
      <c r="H49" s="315"/>
      <c r="I49" s="315"/>
      <c r="J49" s="315"/>
      <c r="K49" s="316"/>
    </row>
    <row r="50" ht="18.35" spans="1:11">
      <c r="A50" s="323" t="s">
        <v>112</v>
      </c>
      <c r="B50" s="324" t="s">
        <v>113</v>
      </c>
      <c r="C50" s="324"/>
      <c r="D50" s="325" t="s">
        <v>114</v>
      </c>
      <c r="E50" s="326" t="s">
        <v>115</v>
      </c>
      <c r="F50" s="327" t="s">
        <v>116</v>
      </c>
      <c r="G50" s="328">
        <v>46016</v>
      </c>
      <c r="H50" s="329" t="s">
        <v>117</v>
      </c>
      <c r="I50" s="330"/>
      <c r="J50" s="331" t="s">
        <v>118</v>
      </c>
      <c r="K50" s="332"/>
    </row>
  </sheetData>
  <mergeCells count="55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292100</xdr:colOff>
                    <xdr:row>11</xdr:row>
                    <xdr:rowOff>0</xdr:rowOff>
                  </from>
                  <to>
                    <xdr:col>3</xdr:col>
                    <xdr:colOff>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508000</xdr:colOff>
                    <xdr:row>49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330200</xdr:colOff>
                    <xdr:row>10</xdr:row>
                    <xdr:rowOff>203200</xdr:rowOff>
                  </from>
                  <to>
                    <xdr:col>7</xdr:col>
                    <xdr:colOff>0</xdr:colOff>
                    <xdr:row>12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292100</xdr:colOff>
                    <xdr:row>11</xdr:row>
                    <xdr:rowOff>0</xdr:rowOff>
                  </from>
                  <to>
                    <xdr:col>2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330200</xdr:colOff>
                    <xdr:row>10</xdr:row>
                    <xdr:rowOff>203200</xdr:rowOff>
                  </from>
                  <to>
                    <xdr:col>11</xdr:col>
                    <xdr:colOff>0</xdr:colOff>
                    <xdr:row>12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292100</xdr:colOff>
                    <xdr:row>10</xdr:row>
                    <xdr:rowOff>0</xdr:rowOff>
                  </from>
                  <to>
                    <xdr:col>3</xdr:col>
                    <xdr:colOff>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647700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330200</xdr:colOff>
                    <xdr:row>9</xdr:row>
                    <xdr:rowOff>292100</xdr:rowOff>
                  </from>
                  <to>
                    <xdr:col>7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330200</xdr:colOff>
                    <xdr:row>11</xdr:row>
                    <xdr:rowOff>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292100</xdr:colOff>
                    <xdr:row>10</xdr:row>
                    <xdr:rowOff>0</xdr:rowOff>
                  </from>
                  <to>
                    <xdr:col>2</xdr:col>
                    <xdr:colOff>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292100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190500</xdr:rowOff>
                  </from>
                  <to>
                    <xdr:col>11</xdr:col>
                    <xdr:colOff>0</xdr:colOff>
                    <xdr:row>11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317500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330200</xdr:colOff>
                    <xdr:row>15</xdr:row>
                    <xdr:rowOff>12700</xdr:rowOff>
                  </from>
                  <to>
                    <xdr:col>2</xdr:col>
                    <xdr:colOff>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330200</xdr:colOff>
                    <xdr:row>16</xdr:row>
                    <xdr:rowOff>12700</xdr:rowOff>
                  </from>
                  <to>
                    <xdr:col>2</xdr:col>
                    <xdr:colOff>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317500</xdr:colOff>
                    <xdr:row>16</xdr:row>
                    <xdr:rowOff>0</xdr:rowOff>
                  </from>
                  <to>
                    <xdr:col>3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330200</xdr:colOff>
                    <xdr:row>15</xdr:row>
                    <xdr:rowOff>0</xdr:rowOff>
                  </from>
                  <to>
                    <xdr:col>3</xdr:col>
                    <xdr:colOff>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317500</xdr:colOff>
                    <xdr:row>16</xdr:row>
                    <xdr:rowOff>0</xdr:rowOff>
                  </from>
                  <to>
                    <xdr:col>6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292100</xdr:colOff>
                    <xdr:row>15</xdr:row>
                    <xdr:rowOff>0</xdr:rowOff>
                  </from>
                  <to>
                    <xdr:col>6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330200</xdr:colOff>
                    <xdr:row>16</xdr:row>
                    <xdr:rowOff>0</xdr:rowOff>
                  </from>
                  <to>
                    <xdr:col>7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330200</xdr:colOff>
                    <xdr:row>15</xdr:row>
                    <xdr:rowOff>0</xdr:rowOff>
                  </from>
                  <to>
                    <xdr:col>7</xdr:col>
                    <xdr:colOff>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330200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355600</xdr:colOff>
                    <xdr:row>16</xdr:row>
                    <xdr:rowOff>0</xdr:rowOff>
                  </from>
                  <to>
                    <xdr:col>11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330200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355600</xdr:colOff>
                    <xdr:row>15</xdr:row>
                    <xdr:rowOff>0</xdr:rowOff>
                  </from>
                  <to>
                    <xdr:col>11</xdr:col>
                    <xdr:colOff>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393700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393700</xdr:colOff>
                    <xdr:row>7</xdr:row>
                    <xdr:rowOff>0</xdr:rowOff>
                  </from>
                  <to>
                    <xdr:col>10</xdr:col>
                    <xdr:colOff>0</xdr:colOff>
                    <xdr:row>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393700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381000</xdr:colOff>
                    <xdr:row>3</xdr:row>
                    <xdr:rowOff>266700</xdr:rowOff>
                  </from>
                  <to>
                    <xdr:col>10</xdr:col>
                    <xdr:colOff>0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355600</xdr:colOff>
                    <xdr:row>2</xdr:row>
                    <xdr:rowOff>292100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317500</xdr:colOff>
                    <xdr:row>2</xdr:row>
                    <xdr:rowOff>228600</xdr:rowOff>
                  </from>
                  <to>
                    <xdr:col>11</xdr:col>
                    <xdr:colOff>0</xdr:colOff>
                    <xdr:row>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330200</xdr:colOff>
                    <xdr:row>3</xdr:row>
                    <xdr:rowOff>254000</xdr:rowOff>
                  </from>
                  <to>
                    <xdr:col>11</xdr:col>
                    <xdr:colOff>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355600</xdr:colOff>
                    <xdr:row>5</xdr:row>
                    <xdr:rowOff>0</xdr:rowOff>
                  </from>
                  <to>
                    <xdr:col>11</xdr:col>
                    <xdr:colOff>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355600</xdr:colOff>
                    <xdr:row>6</xdr:row>
                    <xdr:rowOff>0</xdr:rowOff>
                  </from>
                  <to>
                    <xdr:col>11</xdr:col>
                    <xdr:colOff>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355600</xdr:colOff>
                    <xdr:row>7</xdr:row>
                    <xdr:rowOff>0</xdr:rowOff>
                  </from>
                  <to>
                    <xdr:col>11</xdr:col>
                    <xdr:colOff>0</xdr:colOff>
                    <xdr:row>7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292100</xdr:colOff>
                    <xdr:row>12</xdr:row>
                    <xdr:rowOff>0</xdr:rowOff>
                  </from>
                  <to>
                    <xdr:col>3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292100</xdr:colOff>
                    <xdr:row>12</xdr:row>
                    <xdr:rowOff>0</xdr:rowOff>
                  </from>
                  <to>
                    <xdr:col>2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355600</xdr:colOff>
                    <xdr:row>12</xdr:row>
                    <xdr:rowOff>0</xdr:rowOff>
                  </from>
                  <to>
                    <xdr:col>6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330200</xdr:colOff>
                    <xdr:row>12</xdr:row>
                    <xdr:rowOff>0</xdr:rowOff>
                  </from>
                  <to>
                    <xdr:col>7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965200</xdr:colOff>
                    <xdr:row>12</xdr:row>
                    <xdr:rowOff>0</xdr:rowOff>
                  </from>
                  <to>
                    <xdr:col>8</xdr:col>
                    <xdr:colOff>317500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330200</xdr:colOff>
                    <xdr:row>44</xdr:row>
                    <xdr:rowOff>12700</xdr:rowOff>
                  </from>
                  <to>
                    <xdr:col>2</xdr:col>
                    <xdr:colOff>0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330200</xdr:colOff>
                    <xdr:row>45</xdr:row>
                    <xdr:rowOff>0</xdr:rowOff>
                  </from>
                  <to>
                    <xdr:col>2</xdr:col>
                    <xdr:colOff>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330200</xdr:colOff>
                    <xdr:row>45</xdr:row>
                    <xdr:rowOff>0</xdr:rowOff>
                  </from>
                  <to>
                    <xdr:col>3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330200</xdr:colOff>
                    <xdr:row>44</xdr:row>
                    <xdr:rowOff>0</xdr:rowOff>
                  </from>
                  <to>
                    <xdr:col>3</xdr:col>
                    <xdr:colOff>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393700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381000</xdr:colOff>
                    <xdr:row>44</xdr:row>
                    <xdr:rowOff>0</xdr:rowOff>
                  </from>
                  <to>
                    <xdr:col>6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292100</xdr:colOff>
                    <xdr:row>45</xdr:row>
                    <xdr:rowOff>0</xdr:rowOff>
                  </from>
                  <to>
                    <xdr:col>7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292100</xdr:colOff>
                    <xdr:row>44</xdr:row>
                    <xdr:rowOff>0</xdr:rowOff>
                  </from>
                  <to>
                    <xdr:col>7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330200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355600</xdr:colOff>
                    <xdr:row>45</xdr:row>
                    <xdr:rowOff>0</xdr:rowOff>
                  </from>
                  <to>
                    <xdr:col>11</xdr:col>
                    <xdr:colOff>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317500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355600</xdr:colOff>
                    <xdr:row>44</xdr:row>
                    <xdr:rowOff>0</xdr:rowOff>
                  </from>
                  <to>
                    <xdr:col>11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965200</xdr:colOff>
                    <xdr:row>45</xdr:row>
                    <xdr:rowOff>0</xdr:rowOff>
                  </from>
                  <to>
                    <xdr:col>8</xdr:col>
                    <xdr:colOff>317500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965200</xdr:colOff>
                    <xdr:row>44</xdr:row>
                    <xdr:rowOff>0</xdr:rowOff>
                  </from>
                  <to>
                    <xdr:col>8</xdr:col>
                    <xdr:colOff>317500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965200</xdr:colOff>
                    <xdr:row>45</xdr:row>
                    <xdr:rowOff>0</xdr:rowOff>
                  </from>
                  <to>
                    <xdr:col>4</xdr:col>
                    <xdr:colOff>317500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965200</xdr:colOff>
                    <xdr:row>44</xdr:row>
                    <xdr:rowOff>0</xdr:rowOff>
                  </from>
                  <to>
                    <xdr:col>4</xdr:col>
                    <xdr:colOff>317500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330200</xdr:colOff>
                    <xdr:row>11</xdr:row>
                    <xdr:rowOff>228600</xdr:rowOff>
                  </from>
                  <to>
                    <xdr:col>11</xdr:col>
                    <xdr:colOff>0</xdr:colOff>
                    <xdr:row>13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292100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965200</xdr:colOff>
                    <xdr:row>11</xdr:row>
                    <xdr:rowOff>0</xdr:rowOff>
                  </from>
                  <to>
                    <xdr:col>8</xdr:col>
                    <xdr:colOff>317500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965200</xdr:colOff>
                    <xdr:row>10</xdr:row>
                    <xdr:rowOff>0</xdr:rowOff>
                  </from>
                  <to>
                    <xdr:col>8</xdr:col>
                    <xdr:colOff>317500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965200</xdr:colOff>
                    <xdr:row>45</xdr:row>
                    <xdr:rowOff>0</xdr:rowOff>
                  </from>
                  <to>
                    <xdr:col>8</xdr:col>
                    <xdr:colOff>317500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330200</xdr:colOff>
                    <xdr:row>33</xdr:row>
                    <xdr:rowOff>0</xdr:rowOff>
                  </from>
                  <to>
                    <xdr:col>3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330200</xdr:colOff>
                    <xdr:row>33</xdr:row>
                    <xdr:rowOff>0</xdr:rowOff>
                  </from>
                  <to>
                    <xdr:col>4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8"/>
  <sheetViews>
    <sheetView view="pageBreakPreview" zoomScale="90" zoomScaleNormal="90" workbookViewId="0">
      <selection activeCell="D21" sqref="D21"/>
    </sheetView>
  </sheetViews>
  <sheetFormatPr defaultColWidth="9" defaultRowHeight="26.1" customHeight="1"/>
  <cols>
    <col min="1" max="1" width="17.125" style="77" customWidth="1"/>
    <col min="2" max="2" width="7.75" style="77" customWidth="1"/>
    <col min="3" max="8" width="9.375" style="77" customWidth="1"/>
    <col min="9" max="9" width="1.375" style="77" customWidth="1"/>
    <col min="10" max="10" width="13.75" style="77" customWidth="1"/>
    <col min="11" max="11" width="11.75" style="77" customWidth="1"/>
    <col min="12" max="12" width="12.375" style="77" customWidth="1"/>
    <col min="13" max="13" width="12.5" style="77" customWidth="1"/>
    <col min="14" max="14" width="12.25" style="77" customWidth="1"/>
    <col min="15" max="15" width="12.75" style="77" customWidth="1"/>
    <col min="16" max="16384" width="9" style="77"/>
  </cols>
  <sheetData>
    <row r="1" ht="30" customHeight="1" spans="1:15">
      <c r="A1" s="185" t="s">
        <v>119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</row>
    <row r="2" s="78" customFormat="1" ht="24.95" customHeight="1" spans="1:15">
      <c r="A2" s="187" t="s">
        <v>45</v>
      </c>
      <c r="B2" s="188" t="s">
        <v>46</v>
      </c>
      <c r="C2" s="189"/>
      <c r="D2" s="190"/>
      <c r="E2" s="191" t="s">
        <v>120</v>
      </c>
      <c r="F2" s="192" t="s">
        <v>52</v>
      </c>
      <c r="G2" s="192"/>
      <c r="H2" s="192"/>
      <c r="I2" s="193"/>
      <c r="J2" s="194" t="s">
        <v>41</v>
      </c>
      <c r="K2" s="195" t="s">
        <v>121</v>
      </c>
      <c r="L2" s="196"/>
      <c r="M2" s="196"/>
      <c r="N2" s="196"/>
      <c r="O2" s="197"/>
    </row>
    <row r="3" s="78" customFormat="1" ht="23.1" customHeight="1" spans="1:15">
      <c r="A3" s="198" t="s">
        <v>122</v>
      </c>
      <c r="B3" s="199" t="s">
        <v>123</v>
      </c>
      <c r="C3" s="199"/>
      <c r="D3" s="200"/>
      <c r="E3" s="200"/>
      <c r="F3" s="200"/>
      <c r="G3" s="200"/>
      <c r="H3" s="200"/>
      <c r="I3" s="187"/>
      <c r="J3" s="199" t="s">
        <v>124</v>
      </c>
      <c r="K3" s="200"/>
      <c r="L3" s="200"/>
      <c r="M3" s="200"/>
      <c r="N3" s="200"/>
      <c r="O3" s="200"/>
    </row>
    <row r="4" s="78" customFormat="1" ht="23.1" customHeight="1" spans="1:15">
      <c r="A4" s="200"/>
      <c r="B4" s="201"/>
      <c r="C4" s="201">
        <v>120</v>
      </c>
      <c r="D4" s="201">
        <v>130</v>
      </c>
      <c r="E4" s="201">
        <v>140</v>
      </c>
      <c r="F4" s="201">
        <v>150</v>
      </c>
      <c r="G4" s="201">
        <v>160</v>
      </c>
      <c r="H4" s="201">
        <v>170</v>
      </c>
      <c r="I4" s="187"/>
      <c r="J4" s="201">
        <v>120</v>
      </c>
      <c r="K4" s="201"/>
      <c r="L4" s="201"/>
      <c r="M4" s="201"/>
      <c r="N4" s="201"/>
      <c r="O4" s="201"/>
    </row>
    <row r="5" s="78" customFormat="1" ht="23.1" customHeight="1" spans="1:15">
      <c r="A5" s="198"/>
      <c r="B5" s="187"/>
      <c r="C5" s="187" t="s">
        <v>125</v>
      </c>
      <c r="D5" s="187" t="s">
        <v>126</v>
      </c>
      <c r="E5" s="187" t="s">
        <v>127</v>
      </c>
      <c r="F5" s="187" t="s">
        <v>128</v>
      </c>
      <c r="G5" s="187" t="s">
        <v>129</v>
      </c>
      <c r="H5" s="187" t="s">
        <v>130</v>
      </c>
      <c r="I5" s="187"/>
      <c r="J5" s="187" t="s">
        <v>131</v>
      </c>
      <c r="K5" s="187"/>
      <c r="L5" s="187"/>
      <c r="M5" s="187"/>
      <c r="N5" s="187"/>
      <c r="O5" s="187"/>
    </row>
    <row r="6" s="78" customFormat="1" ht="21" customHeight="1" spans="1:15">
      <c r="A6" s="205" t="s">
        <v>132</v>
      </c>
      <c r="B6" s="187"/>
      <c r="C6" s="187">
        <v>48</v>
      </c>
      <c r="D6" s="187">
        <v>52</v>
      </c>
      <c r="E6" s="187">
        <v>56</v>
      </c>
      <c r="F6" s="187">
        <v>60</v>
      </c>
      <c r="G6" s="187">
        <v>64</v>
      </c>
      <c r="H6" s="187">
        <v>68</v>
      </c>
      <c r="I6" s="187"/>
      <c r="J6" s="220" t="s">
        <v>133</v>
      </c>
      <c r="K6" s="220"/>
      <c r="L6" s="220"/>
      <c r="M6" s="220"/>
      <c r="N6" s="220"/>
      <c r="O6" s="220"/>
    </row>
    <row r="7" s="78" customFormat="1" ht="21" customHeight="1" spans="1:15">
      <c r="A7" s="205" t="s">
        <v>134</v>
      </c>
      <c r="B7" s="187"/>
      <c r="C7" s="187">
        <v>90</v>
      </c>
      <c r="D7" s="187">
        <v>94</v>
      </c>
      <c r="E7" s="187">
        <v>98</v>
      </c>
      <c r="F7" s="187">
        <v>104</v>
      </c>
      <c r="G7" s="187">
        <v>110</v>
      </c>
      <c r="H7" s="187">
        <v>116</v>
      </c>
      <c r="I7" s="187"/>
      <c r="J7" s="220" t="s">
        <v>135</v>
      </c>
      <c r="K7" s="220"/>
      <c r="L7" s="220"/>
      <c r="M7" s="220"/>
      <c r="N7" s="220"/>
      <c r="O7" s="220"/>
    </row>
    <row r="8" s="78" customFormat="1" ht="21" customHeight="1" spans="1:15">
      <c r="A8" s="205" t="s">
        <v>136</v>
      </c>
      <c r="B8" s="187"/>
      <c r="C8" s="187">
        <v>90</v>
      </c>
      <c r="D8" s="187">
        <v>94</v>
      </c>
      <c r="E8" s="187">
        <v>98</v>
      </c>
      <c r="F8" s="187">
        <v>104</v>
      </c>
      <c r="G8" s="187">
        <v>110</v>
      </c>
      <c r="H8" s="187">
        <v>116</v>
      </c>
      <c r="I8" s="187"/>
      <c r="J8" s="220" t="s">
        <v>135</v>
      </c>
      <c r="K8" s="220"/>
      <c r="L8" s="220"/>
      <c r="M8" s="220"/>
      <c r="N8" s="220"/>
      <c r="O8" s="220"/>
    </row>
    <row r="9" s="78" customFormat="1" ht="21" customHeight="1" spans="1:15">
      <c r="A9" s="205" t="s">
        <v>137</v>
      </c>
      <c r="B9" s="187"/>
      <c r="C9" s="187">
        <v>45.5</v>
      </c>
      <c r="D9" s="187">
        <v>47</v>
      </c>
      <c r="E9" s="187">
        <v>49.2</v>
      </c>
      <c r="F9" s="187">
        <v>51.4</v>
      </c>
      <c r="G9" s="187">
        <v>53.6</v>
      </c>
      <c r="H9" s="187">
        <v>55.8</v>
      </c>
      <c r="I9" s="187"/>
      <c r="J9" s="220" t="s">
        <v>138</v>
      </c>
      <c r="K9" s="220"/>
      <c r="L9" s="220"/>
      <c r="M9" s="220"/>
      <c r="N9" s="220"/>
      <c r="O9" s="220"/>
    </row>
    <row r="10" s="78" customFormat="1" ht="21" customHeight="1" spans="1:15">
      <c r="A10" s="205" t="s">
        <v>139</v>
      </c>
      <c r="B10" s="187"/>
      <c r="C10" s="187">
        <v>34.6</v>
      </c>
      <c r="D10" s="187">
        <v>38</v>
      </c>
      <c r="E10" s="187">
        <v>41.4</v>
      </c>
      <c r="F10" s="187">
        <v>44.8</v>
      </c>
      <c r="G10" s="187">
        <v>48.2</v>
      </c>
      <c r="H10" s="187">
        <v>51.6</v>
      </c>
      <c r="I10" s="187"/>
      <c r="J10" s="220" t="s">
        <v>140</v>
      </c>
      <c r="K10" s="220"/>
      <c r="L10" s="220"/>
      <c r="M10" s="220"/>
      <c r="N10" s="220"/>
      <c r="O10" s="220"/>
    </row>
    <row r="11" s="78" customFormat="1" ht="21" customHeight="1" spans="1:15">
      <c r="A11" s="205" t="s">
        <v>141</v>
      </c>
      <c r="B11" s="187"/>
      <c r="C11" s="187">
        <v>14</v>
      </c>
      <c r="D11" s="187">
        <v>15</v>
      </c>
      <c r="E11" s="187">
        <v>16</v>
      </c>
      <c r="F11" s="187">
        <v>17</v>
      </c>
      <c r="G11" s="187">
        <v>18</v>
      </c>
      <c r="H11" s="187">
        <v>19</v>
      </c>
      <c r="I11" s="187"/>
      <c r="J11" s="220" t="s">
        <v>135</v>
      </c>
      <c r="K11" s="220"/>
      <c r="L11" s="220"/>
      <c r="M11" s="220"/>
      <c r="N11" s="220"/>
      <c r="O11" s="220"/>
    </row>
    <row r="12" s="78" customFormat="1" ht="21" customHeight="1" spans="1:15">
      <c r="A12" s="205" t="s">
        <v>142</v>
      </c>
      <c r="B12" s="187"/>
      <c r="C12" s="187">
        <v>16.7</v>
      </c>
      <c r="D12" s="187">
        <v>17.5</v>
      </c>
      <c r="E12" s="187">
        <v>18.3</v>
      </c>
      <c r="F12" s="187">
        <v>19.5</v>
      </c>
      <c r="G12" s="187">
        <v>20.7</v>
      </c>
      <c r="H12" s="187">
        <v>21.9</v>
      </c>
      <c r="I12" s="187"/>
      <c r="J12" s="220" t="s">
        <v>143</v>
      </c>
      <c r="K12" s="220"/>
      <c r="L12" s="220"/>
      <c r="M12" s="220"/>
      <c r="N12" s="220"/>
      <c r="O12" s="220"/>
    </row>
    <row r="13" s="78" customFormat="1" ht="21" customHeight="1" spans="1:15">
      <c r="A13" s="205" t="s">
        <v>144</v>
      </c>
      <c r="B13" s="187"/>
      <c r="C13" s="187">
        <v>10.8</v>
      </c>
      <c r="D13" s="187">
        <v>11</v>
      </c>
      <c r="E13" s="187">
        <v>11.2</v>
      </c>
      <c r="F13" s="187">
        <v>11.6</v>
      </c>
      <c r="G13" s="187">
        <v>12</v>
      </c>
      <c r="H13" s="187">
        <v>12.4</v>
      </c>
      <c r="I13" s="187"/>
      <c r="J13" s="220" t="s">
        <v>135</v>
      </c>
      <c r="K13" s="221"/>
      <c r="L13" s="221"/>
      <c r="M13" s="221"/>
      <c r="N13" s="221"/>
      <c r="O13" s="221"/>
    </row>
    <row r="14" customHeight="1" spans="1:15">
      <c r="A14" s="205"/>
      <c r="B14" s="187"/>
      <c r="C14" s="187"/>
      <c r="D14" s="187"/>
      <c r="E14" s="187"/>
      <c r="F14" s="187"/>
      <c r="G14" s="187"/>
      <c r="H14" s="187"/>
      <c r="I14" s="187"/>
      <c r="J14" s="221"/>
      <c r="K14" s="221"/>
      <c r="L14" s="221"/>
      <c r="M14" s="221"/>
      <c r="N14" s="221"/>
      <c r="O14" s="221"/>
    </row>
    <row r="15" customHeight="1" spans="1:15">
      <c r="A15" s="208"/>
      <c r="B15" s="210"/>
      <c r="C15" s="211"/>
      <c r="D15" s="211"/>
      <c r="E15" s="212"/>
      <c r="F15" s="212"/>
      <c r="G15" s="222"/>
      <c r="H15" s="213"/>
      <c r="I15" s="214"/>
      <c r="J15" s="210"/>
      <c r="K15" s="211"/>
      <c r="L15" s="211"/>
      <c r="M15" s="212"/>
      <c r="N15" s="212"/>
      <c r="O15" s="213"/>
    </row>
    <row r="16" customHeight="1" spans="1:15">
      <c r="A16" s="103" t="s">
        <v>100</v>
      </c>
      <c r="B16"/>
      <c r="C16"/>
      <c r="D16" s="218"/>
      <c r="E16" s="218"/>
      <c r="F16" s="218"/>
      <c r="G16" s="218"/>
      <c r="H16" s="218"/>
      <c r="I16" s="218"/>
      <c r="J16" s="218"/>
      <c r="K16" s="218"/>
      <c r="L16" s="218"/>
      <c r="M16" s="218"/>
      <c r="N16" s="218"/>
      <c r="O16" s="218"/>
    </row>
    <row r="17" customHeight="1" spans="1:15">
      <c r="A17" s="77" t="s">
        <v>145</v>
      </c>
      <c r="B17"/>
      <c r="C17"/>
      <c r="D17" s="218"/>
      <c r="E17" s="218"/>
      <c r="F17" s="218"/>
      <c r="G17" s="218"/>
      <c r="H17" s="218"/>
      <c r="I17" s="218"/>
      <c r="J17" s="218"/>
      <c r="K17" s="218"/>
      <c r="L17" s="218"/>
      <c r="M17" s="218"/>
      <c r="N17" s="218"/>
      <c r="O17" s="218"/>
    </row>
    <row r="18" customHeight="1" spans="1:15">
      <c r="A18" s="218"/>
      <c r="B18" s="218"/>
      <c r="C18" s="218"/>
      <c r="D18" s="218"/>
      <c r="E18" s="218"/>
      <c r="F18" s="218"/>
      <c r="G18" s="218"/>
      <c r="H18" s="218"/>
      <c r="I18" s="218"/>
      <c r="J18" s="103" t="s">
        <v>146</v>
      </c>
      <c r="K18" s="104"/>
      <c r="L18" s="103" t="s">
        <v>147</v>
      </c>
      <c r="M18" s="103"/>
      <c r="N18" s="103" t="s">
        <v>148</v>
      </c>
      <c r="O18" s="77" t="s">
        <v>118</v>
      </c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5"/>
  </mergeCells>
  <pageMargins left="0.161111111111111" right="0.161111111111111" top="0.2125" bottom="0.2125" header="0.5" footer="0.5"/>
  <pageSetup paperSize="9" scale="86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"/>
  <sheetViews>
    <sheetView workbookViewId="0">
      <selection activeCell="G31" sqref="G31"/>
    </sheetView>
  </sheetViews>
  <sheetFormatPr defaultColWidth="9" defaultRowHeight="17.6"/>
  <cols>
    <col min="1" max="1" width="13" customWidth="1"/>
    <col min="9" max="9" width="3.375" customWidth="1"/>
    <col min="10" max="10" width="15" customWidth="1"/>
    <col min="12" max="12" width="17.125" customWidth="1"/>
  </cols>
  <sheetData>
    <row r="1" spans="1:15">
      <c r="A1" s="185" t="s">
        <v>119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</row>
    <row r="2" spans="1:15">
      <c r="A2" s="187" t="s">
        <v>45</v>
      </c>
      <c r="B2" s="188" t="s">
        <v>46</v>
      </c>
      <c r="C2" s="189"/>
      <c r="D2" s="190"/>
      <c r="E2" s="191" t="s">
        <v>120</v>
      </c>
      <c r="F2" s="192" t="s">
        <v>52</v>
      </c>
      <c r="G2" s="192"/>
      <c r="H2" s="192"/>
      <c r="I2" s="193"/>
      <c r="J2" s="194" t="s">
        <v>41</v>
      </c>
      <c r="K2" s="195"/>
      <c r="L2" s="196"/>
      <c r="M2" s="196"/>
      <c r="N2" s="196"/>
      <c r="O2" s="197"/>
    </row>
    <row r="3" spans="1:15">
      <c r="A3" s="198" t="s">
        <v>122</v>
      </c>
      <c r="B3" s="199" t="s">
        <v>123</v>
      </c>
      <c r="C3" s="199"/>
      <c r="D3" s="200"/>
      <c r="E3" s="200"/>
      <c r="F3" s="200"/>
      <c r="G3" s="200"/>
      <c r="H3" s="200"/>
      <c r="I3" s="187"/>
      <c r="J3" s="199" t="s">
        <v>124</v>
      </c>
      <c r="K3" s="200"/>
      <c r="L3" s="200"/>
      <c r="M3" s="200"/>
      <c r="N3" s="200"/>
      <c r="O3" s="200"/>
    </row>
    <row r="4" spans="1:15">
      <c r="A4" s="200"/>
      <c r="B4" s="201"/>
      <c r="C4" s="201">
        <v>120</v>
      </c>
      <c r="D4" s="201">
        <v>130</v>
      </c>
      <c r="E4" s="201">
        <v>140</v>
      </c>
      <c r="F4" s="201">
        <v>150</v>
      </c>
      <c r="G4" s="201">
        <v>160</v>
      </c>
      <c r="H4" s="201">
        <v>170</v>
      </c>
      <c r="I4" s="187"/>
      <c r="J4" s="202" t="s">
        <v>149</v>
      </c>
      <c r="K4" s="202"/>
      <c r="L4" s="202"/>
      <c r="M4" s="202"/>
      <c r="N4" s="202"/>
      <c r="O4" s="203"/>
    </row>
    <row r="5" ht="18" spans="1:15">
      <c r="A5" s="198"/>
      <c r="B5" s="187"/>
      <c r="C5" s="187" t="s">
        <v>125</v>
      </c>
      <c r="D5" s="187" t="s">
        <v>126</v>
      </c>
      <c r="E5" s="187" t="s">
        <v>127</v>
      </c>
      <c r="F5" s="187" t="s">
        <v>128</v>
      </c>
      <c r="G5" s="187" t="s">
        <v>129</v>
      </c>
      <c r="H5" s="187" t="s">
        <v>130</v>
      </c>
      <c r="I5" s="187"/>
      <c r="J5" s="204" t="s">
        <v>150</v>
      </c>
      <c r="K5" s="204" t="s">
        <v>151</v>
      </c>
      <c r="L5" s="204" t="s">
        <v>152</v>
      </c>
      <c r="M5" s="204" t="s">
        <v>151</v>
      </c>
      <c r="N5" s="204"/>
      <c r="O5" s="204"/>
    </row>
    <row r="6" spans="1:15">
      <c r="A6" s="205" t="s">
        <v>132</v>
      </c>
      <c r="B6" s="187"/>
      <c r="C6" s="187">
        <v>48</v>
      </c>
      <c r="D6" s="187">
        <v>52</v>
      </c>
      <c r="E6" s="187">
        <v>56</v>
      </c>
      <c r="F6" s="187">
        <v>60</v>
      </c>
      <c r="G6" s="187">
        <v>64</v>
      </c>
      <c r="H6" s="187">
        <v>68</v>
      </c>
      <c r="I6" s="187"/>
      <c r="J6" s="206" t="s">
        <v>153</v>
      </c>
      <c r="K6" s="206" t="s">
        <v>154</v>
      </c>
      <c r="L6" s="206" t="s">
        <v>154</v>
      </c>
      <c r="M6" s="206" t="s">
        <v>155</v>
      </c>
      <c r="N6" s="206"/>
      <c r="O6" s="207"/>
    </row>
    <row r="7" spans="1:15">
      <c r="A7" s="205" t="s">
        <v>134</v>
      </c>
      <c r="B7" s="187"/>
      <c r="C7" s="187">
        <v>90</v>
      </c>
      <c r="D7" s="187">
        <v>94</v>
      </c>
      <c r="E7" s="187">
        <v>98</v>
      </c>
      <c r="F7" s="187">
        <v>104</v>
      </c>
      <c r="G7" s="187">
        <v>110</v>
      </c>
      <c r="H7" s="187">
        <v>116</v>
      </c>
      <c r="I7" s="187"/>
      <c r="J7" s="206" t="s">
        <v>156</v>
      </c>
      <c r="K7" s="206" t="s">
        <v>156</v>
      </c>
      <c r="L7" s="206" t="s">
        <v>157</v>
      </c>
      <c r="M7" s="206" t="s">
        <v>156</v>
      </c>
      <c r="N7" s="206"/>
      <c r="O7" s="206"/>
    </row>
    <row r="8" spans="1:15">
      <c r="A8" s="205" t="s">
        <v>136</v>
      </c>
      <c r="B8" s="187"/>
      <c r="C8" s="187">
        <v>90</v>
      </c>
      <c r="D8" s="187">
        <v>94</v>
      </c>
      <c r="E8" s="187">
        <v>98</v>
      </c>
      <c r="F8" s="187">
        <v>104</v>
      </c>
      <c r="G8" s="187">
        <v>110</v>
      </c>
      <c r="H8" s="187">
        <v>116</v>
      </c>
      <c r="I8" s="187"/>
      <c r="J8" s="206" t="s">
        <v>157</v>
      </c>
      <c r="K8" s="206" t="s">
        <v>153</v>
      </c>
      <c r="L8" s="206" t="s">
        <v>157</v>
      </c>
      <c r="M8" s="206" t="s">
        <v>153</v>
      </c>
      <c r="N8" s="206"/>
      <c r="O8" s="206"/>
    </row>
    <row r="9" customFormat="1" spans="1:15">
      <c r="A9" s="205" t="s">
        <v>137</v>
      </c>
      <c r="B9" s="187"/>
      <c r="C9" s="187">
        <v>45.5</v>
      </c>
      <c r="D9" s="187">
        <v>47</v>
      </c>
      <c r="E9" s="187">
        <v>49.2</v>
      </c>
      <c r="F9" s="187">
        <v>51.4</v>
      </c>
      <c r="G9" s="187">
        <v>53.6</v>
      </c>
      <c r="H9" s="187">
        <v>55.8</v>
      </c>
      <c r="I9" s="187"/>
      <c r="J9" s="206" t="s">
        <v>156</v>
      </c>
      <c r="K9" s="206" t="s">
        <v>153</v>
      </c>
      <c r="L9" s="206" t="s">
        <v>158</v>
      </c>
      <c r="M9" s="206" t="s">
        <v>154</v>
      </c>
      <c r="N9" s="206"/>
      <c r="O9" s="206"/>
    </row>
    <row r="10" spans="1:15">
      <c r="A10" s="205" t="s">
        <v>139</v>
      </c>
      <c r="B10" s="187"/>
      <c r="C10" s="187">
        <v>34.6</v>
      </c>
      <c r="D10" s="187">
        <v>38</v>
      </c>
      <c r="E10" s="187">
        <v>41.4</v>
      </c>
      <c r="F10" s="187">
        <v>44.8</v>
      </c>
      <c r="G10" s="187">
        <v>48.2</v>
      </c>
      <c r="H10" s="187">
        <v>51.6</v>
      </c>
      <c r="I10" s="187"/>
      <c r="J10" s="206" t="s">
        <v>159</v>
      </c>
      <c r="K10" s="206" t="s">
        <v>155</v>
      </c>
      <c r="L10" s="206" t="s">
        <v>154</v>
      </c>
      <c r="M10" s="206" t="s">
        <v>155</v>
      </c>
      <c r="N10" s="206"/>
      <c r="O10" s="206"/>
    </row>
    <row r="11" customFormat="1" spans="1:15">
      <c r="A11" s="205" t="s">
        <v>141</v>
      </c>
      <c r="B11" s="187"/>
      <c r="C11" s="187">
        <v>14</v>
      </c>
      <c r="D11" s="187">
        <v>15</v>
      </c>
      <c r="E11" s="187">
        <v>16</v>
      </c>
      <c r="F11" s="187">
        <v>17</v>
      </c>
      <c r="G11" s="187">
        <v>18</v>
      </c>
      <c r="H11" s="187">
        <v>19</v>
      </c>
      <c r="I11" s="187"/>
      <c r="J11" s="206" t="s">
        <v>160</v>
      </c>
      <c r="K11" s="206" t="s">
        <v>153</v>
      </c>
      <c r="L11" s="206" t="s">
        <v>153</v>
      </c>
      <c r="M11" s="206" t="s">
        <v>153</v>
      </c>
      <c r="N11" s="206"/>
      <c r="O11" s="206"/>
    </row>
    <row r="12" spans="1:15">
      <c r="A12" s="205" t="s">
        <v>142</v>
      </c>
      <c r="B12" s="187"/>
      <c r="C12" s="187">
        <v>16.7</v>
      </c>
      <c r="D12" s="187">
        <v>17.5</v>
      </c>
      <c r="E12" s="187">
        <v>18.3</v>
      </c>
      <c r="F12" s="187">
        <v>19.5</v>
      </c>
      <c r="G12" s="187">
        <v>20.7</v>
      </c>
      <c r="H12" s="187">
        <v>21.9</v>
      </c>
      <c r="I12" s="187"/>
      <c r="J12" s="206" t="s">
        <v>153</v>
      </c>
      <c r="K12" s="206" t="s">
        <v>161</v>
      </c>
      <c r="L12" s="206" t="s">
        <v>161</v>
      </c>
      <c r="M12" s="206" t="s">
        <v>162</v>
      </c>
      <c r="N12" s="206"/>
      <c r="O12" s="206"/>
    </row>
    <row r="13" spans="1:15">
      <c r="A13" s="205" t="s">
        <v>144</v>
      </c>
      <c r="B13" s="187"/>
      <c r="C13" s="187">
        <v>10.8</v>
      </c>
      <c r="D13" s="187">
        <v>11</v>
      </c>
      <c r="E13" s="187">
        <v>11.2</v>
      </c>
      <c r="F13" s="187">
        <v>11.6</v>
      </c>
      <c r="G13" s="187">
        <v>12</v>
      </c>
      <c r="H13" s="187">
        <v>12.4</v>
      </c>
      <c r="I13" s="187"/>
      <c r="J13" s="206" t="s">
        <v>160</v>
      </c>
      <c r="K13" s="206" t="s">
        <v>153</v>
      </c>
      <c r="L13" s="206" t="s">
        <v>163</v>
      </c>
      <c r="M13" s="206" t="s">
        <v>164</v>
      </c>
      <c r="N13" s="206"/>
      <c r="O13" s="206"/>
    </row>
    <row r="14" spans="1:15">
      <c r="A14" s="205"/>
      <c r="B14" s="187"/>
      <c r="C14" s="187"/>
      <c r="D14" s="187"/>
      <c r="E14" s="187"/>
      <c r="F14" s="187"/>
      <c r="G14" s="187"/>
      <c r="H14" s="187"/>
      <c r="I14" s="187"/>
      <c r="J14" s="206"/>
      <c r="K14" s="206"/>
      <c r="L14" s="206"/>
      <c r="M14" s="206"/>
      <c r="N14" s="206"/>
      <c r="O14" s="206"/>
    </row>
    <row r="15" spans="1:15">
      <c r="A15" s="208"/>
      <c r="B15" s="187"/>
      <c r="C15" s="187"/>
      <c r="D15" s="187"/>
      <c r="E15" s="187"/>
      <c r="F15" s="187"/>
      <c r="G15" s="187"/>
      <c r="H15" s="187"/>
      <c r="I15" s="187"/>
      <c r="J15" s="206"/>
      <c r="K15" s="206"/>
      <c r="L15" s="206"/>
      <c r="M15" s="206"/>
      <c r="N15" s="206"/>
      <c r="O15" s="206"/>
    </row>
    <row r="16" spans="1:15">
      <c r="A16" s="205"/>
      <c r="B16" s="187"/>
      <c r="C16" s="187"/>
      <c r="D16" s="187"/>
      <c r="E16" s="187"/>
      <c r="F16" s="187"/>
      <c r="G16" s="187"/>
      <c r="H16" s="187"/>
      <c r="I16" s="187"/>
      <c r="J16" s="206"/>
      <c r="K16" s="206"/>
      <c r="L16" s="206"/>
      <c r="M16" s="206"/>
      <c r="N16" s="206"/>
      <c r="O16" s="206"/>
    </row>
    <row r="17" spans="1:15">
      <c r="A17" s="205"/>
      <c r="B17" s="187"/>
      <c r="C17" s="187"/>
      <c r="D17" s="187"/>
      <c r="E17" s="187"/>
      <c r="F17" s="187"/>
      <c r="G17" s="187"/>
      <c r="H17" s="187"/>
      <c r="I17" s="187"/>
      <c r="J17" s="206"/>
      <c r="K17" s="206"/>
      <c r="L17" s="206"/>
      <c r="M17" s="206"/>
      <c r="N17" s="206"/>
      <c r="O17" s="206"/>
    </row>
    <row r="18" spans="1:15">
      <c r="A18" s="205"/>
      <c r="B18" s="187"/>
      <c r="C18" s="187"/>
      <c r="D18" s="187"/>
      <c r="E18" s="187"/>
      <c r="F18" s="187"/>
      <c r="G18" s="187"/>
      <c r="H18" s="187"/>
      <c r="I18" s="187"/>
      <c r="J18" s="206"/>
      <c r="K18" s="206"/>
      <c r="L18" s="206"/>
      <c r="M18" s="206"/>
      <c r="N18" s="206"/>
      <c r="O18" s="206"/>
    </row>
    <row r="19" spans="1:15">
      <c r="A19" s="205"/>
      <c r="B19" s="187"/>
      <c r="C19" s="187"/>
      <c r="D19" s="187"/>
      <c r="E19" s="187"/>
      <c r="F19" s="187"/>
      <c r="G19" s="187"/>
      <c r="H19" s="187"/>
      <c r="I19" s="187"/>
      <c r="J19" s="206"/>
      <c r="K19" s="206"/>
      <c r="L19" s="206"/>
      <c r="M19" s="206"/>
      <c r="N19" s="206"/>
      <c r="O19" s="206"/>
    </row>
    <row r="20" spans="1:15">
      <c r="A20" s="205"/>
      <c r="B20" s="187"/>
      <c r="C20" s="187"/>
      <c r="D20" s="187"/>
      <c r="E20" s="187"/>
      <c r="F20" s="187"/>
      <c r="G20" s="187"/>
      <c r="H20" s="187"/>
      <c r="I20" s="187"/>
      <c r="J20" s="206"/>
      <c r="K20" s="206"/>
      <c r="L20" s="206"/>
      <c r="M20" s="206"/>
      <c r="N20" s="206"/>
      <c r="O20" s="206"/>
    </row>
    <row r="21" spans="1:15">
      <c r="A21" s="205"/>
      <c r="B21" s="187"/>
      <c r="C21" s="187"/>
      <c r="D21" s="187"/>
      <c r="E21" s="187"/>
      <c r="F21" s="187"/>
      <c r="G21" s="187"/>
      <c r="H21" s="187"/>
      <c r="I21" s="187"/>
      <c r="J21" s="206"/>
      <c r="K21" s="206"/>
      <c r="L21" s="206"/>
      <c r="M21" s="206"/>
      <c r="N21" s="206"/>
      <c r="O21" s="206"/>
    </row>
    <row r="22" spans="1:15">
      <c r="A22" s="205"/>
      <c r="B22" s="187"/>
      <c r="C22" s="187"/>
      <c r="D22" s="187"/>
      <c r="E22" s="187"/>
      <c r="F22" s="187"/>
      <c r="G22" s="187"/>
      <c r="H22" s="187"/>
      <c r="I22" s="187"/>
      <c r="J22" s="187"/>
      <c r="K22" s="187"/>
      <c r="L22" s="187"/>
      <c r="M22" s="187"/>
      <c r="N22" s="187"/>
      <c r="O22" s="187"/>
    </row>
    <row r="23" ht="18.35" spans="1:15">
      <c r="A23" s="209"/>
      <c r="B23" s="210"/>
      <c r="C23" s="210"/>
      <c r="D23" s="211"/>
      <c r="E23" s="211"/>
      <c r="F23" s="212"/>
      <c r="G23" s="212"/>
      <c r="H23" s="213"/>
      <c r="I23" s="214"/>
      <c r="J23" s="210"/>
      <c r="K23" s="211"/>
      <c r="L23" s="211"/>
      <c r="M23" s="212"/>
      <c r="N23" s="212"/>
      <c r="O23" s="213"/>
    </row>
    <row r="24" ht="18.35" spans="1:15">
      <c r="A24" s="215" t="s">
        <v>100</v>
      </c>
      <c r="B24" s="216"/>
      <c r="C24" s="216"/>
      <c r="D24" s="216"/>
      <c r="E24" s="217"/>
      <c r="F24" s="217"/>
      <c r="G24" s="218"/>
      <c r="H24" s="218"/>
      <c r="I24" s="218"/>
      <c r="J24" s="218"/>
      <c r="K24" s="218"/>
      <c r="L24" s="218"/>
      <c r="M24" s="218"/>
      <c r="N24" s="218"/>
      <c r="O24" s="218"/>
    </row>
    <row r="25" spans="1:15">
      <c r="A25" s="219" t="s">
        <v>165</v>
      </c>
      <c r="B25" s="216"/>
      <c r="C25" s="216"/>
      <c r="D25" s="216"/>
      <c r="E25" s="217"/>
      <c r="F25" s="217"/>
      <c r="G25" s="218"/>
      <c r="H25" s="218"/>
      <c r="I25" s="218"/>
      <c r="J25" s="218"/>
      <c r="K25" s="218"/>
      <c r="L25" s="218"/>
      <c r="M25" s="218"/>
      <c r="N25" s="218"/>
      <c r="O25" s="218"/>
    </row>
    <row r="26" spans="1:15">
      <c r="A26" s="217" t="s">
        <v>166</v>
      </c>
      <c r="B26" s="217"/>
      <c r="C26" s="217"/>
      <c r="D26" s="217"/>
      <c r="E26" s="217"/>
      <c r="F26" s="217"/>
      <c r="G26" s="218"/>
      <c r="H26" s="218"/>
      <c r="I26" s="218"/>
      <c r="J26" s="103" t="s">
        <v>167</v>
      </c>
      <c r="K26" s="104"/>
      <c r="L26" s="103" t="s">
        <v>147</v>
      </c>
      <c r="M26" s="103"/>
      <c r="N26" s="103" t="s">
        <v>168</v>
      </c>
      <c r="O26" s="77"/>
    </row>
    <row r="27" spans="1:15">
      <c r="A27" s="219" t="s">
        <v>169</v>
      </c>
      <c r="B27" s="216"/>
      <c r="C27" s="216"/>
      <c r="D27" s="216"/>
      <c r="E27" s="216"/>
      <c r="F27" s="216"/>
    </row>
  </sheetData>
  <mergeCells count="9">
    <mergeCell ref="A1:O1"/>
    <mergeCell ref="B2:D2"/>
    <mergeCell ref="F2:H2"/>
    <mergeCell ref="K2:O2"/>
    <mergeCell ref="B3:H3"/>
    <mergeCell ref="J3:O3"/>
    <mergeCell ref="J4:O4"/>
    <mergeCell ref="A3:A5"/>
    <mergeCell ref="I2:I2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10" zoomScaleNormal="110" workbookViewId="0">
      <selection activeCell="E24" sqref="E24:K24"/>
    </sheetView>
  </sheetViews>
  <sheetFormatPr defaultColWidth="10.125" defaultRowHeight="17.6"/>
  <cols>
    <col min="1" max="1" width="9.625" style="109" customWidth="1"/>
    <col min="2" max="2" width="11.125" style="109" customWidth="1"/>
    <col min="3" max="3" width="9.125" style="109" customWidth="1"/>
    <col min="4" max="4" width="9.5" style="109" customWidth="1"/>
    <col min="5" max="5" width="10.625" style="109" customWidth="1"/>
    <col min="6" max="6" width="10.375" style="109" customWidth="1"/>
    <col min="7" max="7" width="9.5" style="109" customWidth="1"/>
    <col min="8" max="8" width="9.125" style="109" customWidth="1"/>
    <col min="9" max="9" width="8.125" style="109" customWidth="1"/>
    <col min="10" max="10" width="10.5" style="109" customWidth="1"/>
    <col min="11" max="11" width="12.125" style="109" customWidth="1"/>
    <col min="12" max="16384" width="10.125" style="109"/>
  </cols>
  <sheetData>
    <row r="1" ht="29.55" spans="1:11">
      <c r="A1" s="110" t="s">
        <v>170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2" ht="18.35" spans="1:11">
      <c r="A2" s="111" t="s">
        <v>37</v>
      </c>
      <c r="B2" s="112" t="s">
        <v>38</v>
      </c>
      <c r="C2" s="112"/>
      <c r="D2" s="113" t="s">
        <v>45</v>
      </c>
      <c r="E2" s="114" t="s">
        <v>171</v>
      </c>
      <c r="F2" s="115" t="s">
        <v>172</v>
      </c>
      <c r="G2" s="116" t="s">
        <v>173</v>
      </c>
      <c r="H2" s="117"/>
      <c r="I2" s="118" t="s">
        <v>41</v>
      </c>
      <c r="J2" s="119" t="s">
        <v>174</v>
      </c>
      <c r="K2" s="119"/>
    </row>
    <row r="3" spans="1:11">
      <c r="A3" s="120" t="s">
        <v>58</v>
      </c>
      <c r="B3" s="121">
        <v>610</v>
      </c>
      <c r="C3" s="121"/>
      <c r="D3" s="122" t="s">
        <v>175</v>
      </c>
      <c r="E3" s="123"/>
      <c r="F3" s="123"/>
      <c r="G3" s="123"/>
      <c r="H3" s="124" t="s">
        <v>176</v>
      </c>
      <c r="I3" s="124"/>
      <c r="J3" s="124"/>
      <c r="K3" s="125"/>
    </row>
    <row r="4" spans="1:11">
      <c r="A4" s="126" t="s">
        <v>55</v>
      </c>
      <c r="B4" s="127">
        <v>3</v>
      </c>
      <c r="C4" s="127">
        <v>5</v>
      </c>
      <c r="D4" s="128" t="s">
        <v>177</v>
      </c>
      <c r="E4" s="129" t="s">
        <v>178</v>
      </c>
      <c r="F4" s="129"/>
      <c r="G4" s="129"/>
      <c r="H4" s="128" t="s">
        <v>179</v>
      </c>
      <c r="I4" s="128"/>
      <c r="J4" s="130" t="s">
        <v>49</v>
      </c>
      <c r="K4" s="131" t="s">
        <v>50</v>
      </c>
    </row>
    <row r="5" spans="1:11">
      <c r="A5" s="126" t="s">
        <v>180</v>
      </c>
      <c r="B5" s="121">
        <v>1</v>
      </c>
      <c r="C5" s="121"/>
      <c r="D5" s="122" t="s">
        <v>181</v>
      </c>
      <c r="E5" s="122" t="s">
        <v>182</v>
      </c>
      <c r="F5" s="122" t="s">
        <v>183</v>
      </c>
      <c r="G5" s="122" t="s">
        <v>184</v>
      </c>
      <c r="H5" s="128" t="s">
        <v>185</v>
      </c>
      <c r="I5" s="128"/>
      <c r="J5" s="130" t="s">
        <v>49</v>
      </c>
      <c r="K5" s="131" t="s">
        <v>50</v>
      </c>
    </row>
    <row r="6" ht="18.35" spans="1:11">
      <c r="A6" s="132" t="s">
        <v>186</v>
      </c>
      <c r="B6" s="133">
        <v>80</v>
      </c>
      <c r="C6" s="133"/>
      <c r="D6" s="134" t="s">
        <v>187</v>
      </c>
      <c r="E6" s="135"/>
      <c r="F6" s="136">
        <v>610</v>
      </c>
      <c r="G6" s="134"/>
      <c r="H6" s="137" t="s">
        <v>188</v>
      </c>
      <c r="I6" s="137"/>
      <c r="J6" s="136" t="s">
        <v>49</v>
      </c>
      <c r="K6" s="138" t="s">
        <v>50</v>
      </c>
    </row>
    <row r="7" ht="18.35" spans="1:11">
      <c r="A7" s="139"/>
      <c r="B7" s="140"/>
      <c r="C7" s="140"/>
      <c r="D7" s="139"/>
      <c r="E7" s="140"/>
      <c r="F7" s="141"/>
      <c r="G7" s="139"/>
      <c r="H7" s="141"/>
      <c r="I7" s="140"/>
      <c r="J7" s="140"/>
      <c r="K7" s="140"/>
    </row>
    <row r="8" spans="1:11">
      <c r="A8" s="142" t="s">
        <v>189</v>
      </c>
      <c r="B8" s="115" t="s">
        <v>190</v>
      </c>
      <c r="C8" s="115" t="s">
        <v>191</v>
      </c>
      <c r="D8" s="115" t="s">
        <v>192</v>
      </c>
      <c r="E8" s="115" t="s">
        <v>193</v>
      </c>
      <c r="F8" s="115" t="s">
        <v>194</v>
      </c>
      <c r="G8" s="143" t="s">
        <v>195</v>
      </c>
      <c r="H8" s="144"/>
      <c r="I8" s="144"/>
      <c r="J8" s="144"/>
      <c r="K8" s="145"/>
    </row>
    <row r="9" spans="1:11">
      <c r="A9" s="126" t="s">
        <v>196</v>
      </c>
      <c r="B9" s="128"/>
      <c r="C9" s="130" t="s">
        <v>49</v>
      </c>
      <c r="D9" s="130" t="s">
        <v>50</v>
      </c>
      <c r="E9" s="122" t="s">
        <v>197</v>
      </c>
      <c r="F9" s="146" t="s">
        <v>198</v>
      </c>
      <c r="G9" s="147"/>
      <c r="H9" s="148"/>
      <c r="I9" s="148"/>
      <c r="J9" s="148"/>
      <c r="K9" s="149"/>
    </row>
    <row r="10" spans="1:11">
      <c r="A10" s="126" t="s">
        <v>199</v>
      </c>
      <c r="B10" s="128"/>
      <c r="C10" s="130" t="s">
        <v>49</v>
      </c>
      <c r="D10" s="130" t="s">
        <v>50</v>
      </c>
      <c r="E10" s="122" t="s">
        <v>200</v>
      </c>
      <c r="F10" s="146" t="s">
        <v>201</v>
      </c>
      <c r="G10" s="147" t="s">
        <v>202</v>
      </c>
      <c r="H10" s="148"/>
      <c r="I10" s="148"/>
      <c r="J10" s="148"/>
      <c r="K10" s="149"/>
    </row>
    <row r="11" spans="1:11">
      <c r="A11" s="150" t="s">
        <v>203</v>
      </c>
      <c r="B11" s="151"/>
      <c r="C11" s="151"/>
      <c r="D11" s="151"/>
      <c r="E11" s="151"/>
      <c r="F11" s="151"/>
      <c r="G11" s="151"/>
      <c r="H11" s="151"/>
      <c r="I11" s="151"/>
      <c r="J11" s="151"/>
      <c r="K11" s="152"/>
    </row>
    <row r="12" spans="1:11">
      <c r="A12" s="120" t="s">
        <v>71</v>
      </c>
      <c r="B12" s="130" t="s">
        <v>67</v>
      </c>
      <c r="C12" s="130" t="s">
        <v>68</v>
      </c>
      <c r="D12" s="146"/>
      <c r="E12" s="122" t="s">
        <v>69</v>
      </c>
      <c r="F12" s="130" t="s">
        <v>67</v>
      </c>
      <c r="G12" s="130" t="s">
        <v>68</v>
      </c>
      <c r="H12" s="130"/>
      <c r="I12" s="122" t="s">
        <v>204</v>
      </c>
      <c r="J12" s="130" t="s">
        <v>67</v>
      </c>
      <c r="K12" s="131" t="s">
        <v>68</v>
      </c>
    </row>
    <row r="13" spans="1:11">
      <c r="A13" s="120" t="s">
        <v>74</v>
      </c>
      <c r="B13" s="130" t="s">
        <v>67</v>
      </c>
      <c r="C13" s="130" t="s">
        <v>68</v>
      </c>
      <c r="D13" s="146"/>
      <c r="E13" s="122" t="s">
        <v>79</v>
      </c>
      <c r="F13" s="130" t="s">
        <v>67</v>
      </c>
      <c r="G13" s="130" t="s">
        <v>68</v>
      </c>
      <c r="H13" s="130"/>
      <c r="I13" s="122" t="s">
        <v>205</v>
      </c>
      <c r="J13" s="130" t="s">
        <v>67</v>
      </c>
      <c r="K13" s="131" t="s">
        <v>68</v>
      </c>
    </row>
    <row r="14" ht="18.35" spans="1:11">
      <c r="A14" s="132" t="s">
        <v>206</v>
      </c>
      <c r="B14" s="136" t="s">
        <v>67</v>
      </c>
      <c r="C14" s="136" t="s">
        <v>68</v>
      </c>
      <c r="D14" s="135"/>
      <c r="E14" s="134" t="s">
        <v>207</v>
      </c>
      <c r="F14" s="136" t="s">
        <v>67</v>
      </c>
      <c r="G14" s="136" t="s">
        <v>68</v>
      </c>
      <c r="H14" s="136"/>
      <c r="I14" s="134" t="s">
        <v>208</v>
      </c>
      <c r="J14" s="136" t="s">
        <v>67</v>
      </c>
      <c r="K14" s="138" t="s">
        <v>68</v>
      </c>
    </row>
    <row r="15" ht="18.35" spans="1:11">
      <c r="A15" s="139"/>
      <c r="B15" s="153"/>
      <c r="C15" s="153"/>
      <c r="D15" s="140"/>
      <c r="E15" s="139"/>
      <c r="F15" s="153"/>
      <c r="G15" s="153"/>
      <c r="H15" s="153"/>
      <c r="I15" s="139"/>
      <c r="J15" s="153"/>
      <c r="K15" s="153"/>
    </row>
    <row r="16" s="107" customFormat="1" spans="1:11">
      <c r="A16" s="111" t="s">
        <v>209</v>
      </c>
      <c r="B16" s="118"/>
      <c r="C16" s="118"/>
      <c r="D16" s="118"/>
      <c r="E16" s="118"/>
      <c r="F16" s="118"/>
      <c r="G16" s="118"/>
      <c r="H16" s="118"/>
      <c r="I16" s="118"/>
      <c r="J16" s="118"/>
      <c r="K16" s="154"/>
    </row>
    <row r="17" spans="1:11">
      <c r="A17" s="126" t="s">
        <v>210</v>
      </c>
      <c r="B17" s="128"/>
      <c r="C17" s="128"/>
      <c r="D17" s="128"/>
      <c r="E17" s="128"/>
      <c r="F17" s="128"/>
      <c r="G17" s="128"/>
      <c r="H17" s="128"/>
      <c r="I17" s="128"/>
      <c r="J17" s="128"/>
      <c r="K17" s="155"/>
    </row>
    <row r="18" spans="1:11">
      <c r="A18" s="126" t="s">
        <v>211</v>
      </c>
      <c r="B18" s="128"/>
      <c r="C18" s="128"/>
      <c r="D18" s="128"/>
      <c r="E18" s="128"/>
      <c r="F18" s="128"/>
      <c r="G18" s="128"/>
      <c r="H18" s="128"/>
      <c r="I18" s="128"/>
      <c r="J18" s="128"/>
      <c r="K18" s="155"/>
    </row>
    <row r="19" spans="1:11">
      <c r="A19" s="156" t="s">
        <v>212</v>
      </c>
      <c r="B19" s="130"/>
      <c r="C19" s="130"/>
      <c r="D19" s="130"/>
      <c r="E19" s="130"/>
      <c r="F19" s="130"/>
      <c r="G19" s="130"/>
      <c r="H19" s="130"/>
      <c r="I19" s="130"/>
      <c r="J19" s="130"/>
      <c r="K19" s="131"/>
    </row>
    <row r="20" spans="1:11">
      <c r="A20" s="156" t="s">
        <v>213</v>
      </c>
      <c r="B20" s="130"/>
      <c r="C20" s="130"/>
      <c r="D20" s="130"/>
      <c r="E20" s="130"/>
      <c r="F20" s="130"/>
      <c r="G20" s="130"/>
      <c r="H20" s="130"/>
      <c r="I20" s="130"/>
      <c r="J20" s="130"/>
      <c r="K20" s="131"/>
    </row>
    <row r="21" spans="1:11">
      <c r="A21" s="156" t="s">
        <v>214</v>
      </c>
      <c r="B21" s="130"/>
      <c r="C21" s="130"/>
      <c r="D21" s="130"/>
      <c r="E21" s="130"/>
      <c r="F21" s="130"/>
      <c r="G21" s="130"/>
      <c r="H21" s="130"/>
      <c r="I21" s="130"/>
      <c r="J21" s="130"/>
      <c r="K21" s="131"/>
    </row>
    <row r="22" spans="1:11">
      <c r="A22" s="156"/>
      <c r="B22" s="130"/>
      <c r="C22" s="130"/>
      <c r="D22" s="130"/>
      <c r="E22" s="130"/>
      <c r="F22" s="130"/>
      <c r="G22" s="130"/>
      <c r="H22" s="130"/>
      <c r="I22" s="130"/>
      <c r="J22" s="130"/>
      <c r="K22" s="131"/>
    </row>
    <row r="23" spans="1:11">
      <c r="A23" s="157"/>
      <c r="B23" s="158"/>
      <c r="C23" s="158"/>
      <c r="D23" s="158"/>
      <c r="E23" s="158"/>
      <c r="F23" s="158"/>
      <c r="G23" s="158"/>
      <c r="H23" s="158"/>
      <c r="I23" s="158"/>
      <c r="J23" s="158"/>
      <c r="K23" s="159"/>
    </row>
    <row r="24" spans="1:11">
      <c r="A24" s="126" t="s">
        <v>99</v>
      </c>
      <c r="B24" s="128"/>
      <c r="C24" s="130" t="s">
        <v>49</v>
      </c>
      <c r="D24" s="130" t="s">
        <v>50</v>
      </c>
      <c r="E24" s="124"/>
      <c r="F24" s="124"/>
      <c r="G24" s="124"/>
      <c r="H24" s="124"/>
      <c r="I24" s="124"/>
      <c r="J24" s="124"/>
      <c r="K24" s="125"/>
    </row>
    <row r="25" ht="18.35" spans="1:11">
      <c r="A25" s="160" t="s">
        <v>215</v>
      </c>
      <c r="B25" s="161"/>
      <c r="C25" s="161"/>
      <c r="D25" s="161"/>
      <c r="E25" s="161"/>
      <c r="F25" s="161"/>
      <c r="G25" s="161"/>
      <c r="H25" s="161"/>
      <c r="I25" s="161"/>
      <c r="J25" s="161"/>
      <c r="K25" s="162"/>
    </row>
    <row r="26" ht="18.35" spans="1:11">
      <c r="A26" s="163"/>
      <c r="B26" s="163"/>
      <c r="C26" s="163"/>
      <c r="D26" s="163"/>
      <c r="E26" s="163"/>
      <c r="F26" s="163"/>
      <c r="G26" s="163"/>
      <c r="H26" s="163"/>
      <c r="I26" s="163"/>
      <c r="J26" s="163"/>
      <c r="K26" s="163"/>
    </row>
    <row r="27" spans="1:11">
      <c r="A27" s="164" t="s">
        <v>216</v>
      </c>
      <c r="B27" s="144"/>
      <c r="C27" s="144"/>
      <c r="D27" s="144"/>
      <c r="E27" s="144"/>
      <c r="F27" s="144"/>
      <c r="G27" s="144"/>
      <c r="H27" s="144"/>
      <c r="I27" s="144"/>
      <c r="J27" s="144"/>
      <c r="K27" s="145"/>
    </row>
    <row r="28" spans="1:11">
      <c r="A28" s="165" t="s">
        <v>217</v>
      </c>
      <c r="B28" s="166"/>
      <c r="C28" s="166"/>
      <c r="D28" s="166"/>
      <c r="E28" s="166"/>
      <c r="F28" s="166"/>
      <c r="G28" s="166"/>
      <c r="H28" s="166"/>
      <c r="I28" s="166"/>
      <c r="J28" s="166"/>
      <c r="K28" s="167"/>
    </row>
    <row r="29" spans="1:11">
      <c r="A29" s="165" t="s">
        <v>218</v>
      </c>
      <c r="B29" s="166"/>
      <c r="C29" s="166"/>
      <c r="D29" s="166"/>
      <c r="E29" s="166"/>
      <c r="F29" s="166"/>
      <c r="G29" s="166"/>
      <c r="H29" s="166"/>
      <c r="I29" s="166"/>
      <c r="J29" s="166"/>
      <c r="K29" s="167"/>
    </row>
    <row r="30" spans="1:11">
      <c r="A30" s="165" t="s">
        <v>219</v>
      </c>
      <c r="B30" s="166"/>
      <c r="C30" s="166"/>
      <c r="D30" s="166"/>
      <c r="E30" s="166"/>
      <c r="F30" s="166"/>
      <c r="G30" s="166"/>
      <c r="H30" s="166"/>
      <c r="I30" s="166"/>
      <c r="J30" s="166"/>
      <c r="K30" s="167"/>
    </row>
    <row r="31" spans="1:11">
      <c r="A31" s="165"/>
      <c r="B31" s="166"/>
      <c r="C31" s="166"/>
      <c r="D31" s="166"/>
      <c r="E31" s="166"/>
      <c r="F31" s="166"/>
      <c r="G31" s="166"/>
      <c r="H31" s="166"/>
      <c r="I31" s="166"/>
      <c r="J31" s="166"/>
      <c r="K31" s="167"/>
    </row>
    <row r="32" spans="1:11">
      <c r="A32" s="165"/>
      <c r="B32" s="166"/>
      <c r="C32" s="166"/>
      <c r="D32" s="166"/>
      <c r="E32" s="166"/>
      <c r="F32" s="166"/>
      <c r="G32" s="166"/>
      <c r="H32" s="166"/>
      <c r="I32" s="166"/>
      <c r="J32" s="166"/>
      <c r="K32" s="167"/>
    </row>
    <row r="33" ht="23.1" customHeight="1" spans="1:13">
      <c r="A33" s="165"/>
      <c r="B33" s="166"/>
      <c r="C33" s="166"/>
      <c r="D33" s="166"/>
      <c r="E33" s="166"/>
      <c r="F33" s="166"/>
      <c r="G33" s="166"/>
      <c r="H33" s="166"/>
      <c r="I33" s="166"/>
      <c r="J33" s="166"/>
      <c r="K33" s="167"/>
    </row>
    <row r="34" ht="23.1" customHeight="1" spans="1:13">
      <c r="A34" s="168"/>
      <c r="B34" s="169"/>
      <c r="C34" s="169"/>
      <c r="D34" s="169"/>
      <c r="E34" s="169"/>
      <c r="F34" s="169"/>
      <c r="G34" s="169"/>
      <c r="H34" s="169"/>
      <c r="I34" s="169"/>
      <c r="J34" s="169"/>
      <c r="K34" s="170"/>
    </row>
    <row r="35" ht="23.1" customHeight="1" spans="1:13">
      <c r="A35" s="171"/>
      <c r="B35" s="169"/>
      <c r="C35" s="169"/>
      <c r="D35" s="169"/>
      <c r="E35" s="169"/>
      <c r="F35" s="169"/>
      <c r="G35" s="169"/>
      <c r="H35" s="169"/>
      <c r="I35" s="169"/>
      <c r="J35" s="169"/>
      <c r="K35" s="170"/>
    </row>
    <row r="36" ht="23.1" customHeight="1" spans="1:13">
      <c r="A36" s="172"/>
      <c r="B36" s="173"/>
      <c r="C36" s="173"/>
      <c r="D36" s="173"/>
      <c r="E36" s="173"/>
      <c r="F36" s="173"/>
      <c r="G36" s="173"/>
      <c r="H36" s="173"/>
      <c r="I36" s="173"/>
      <c r="J36" s="173"/>
      <c r="K36" s="174"/>
    </row>
    <row r="37" ht="18.75" customHeight="1" spans="1:13">
      <c r="A37" s="175" t="s">
        <v>220</v>
      </c>
      <c r="B37" s="176"/>
      <c r="C37" s="176"/>
      <c r="D37" s="176"/>
      <c r="E37" s="176"/>
      <c r="F37" s="176"/>
      <c r="G37" s="176"/>
      <c r="H37" s="176"/>
      <c r="I37" s="176"/>
      <c r="J37" s="176"/>
      <c r="K37" s="177"/>
    </row>
    <row r="38" s="108" customFormat="1" ht="18.75" customHeight="1" spans="1:13">
      <c r="A38" s="126" t="s">
        <v>221</v>
      </c>
      <c r="B38" s="128"/>
      <c r="C38" s="128"/>
      <c r="D38" s="124" t="s">
        <v>222</v>
      </c>
      <c r="E38" s="124"/>
      <c r="F38" s="178" t="s">
        <v>223</v>
      </c>
      <c r="G38" s="179"/>
      <c r="H38" s="128" t="s">
        <v>224</v>
      </c>
      <c r="I38" s="128"/>
      <c r="J38" s="128" t="s">
        <v>225</v>
      </c>
      <c r="K38" s="155"/>
    </row>
    <row r="39" ht="18.75" customHeight="1" spans="1:13">
      <c r="A39" s="126" t="s">
        <v>100</v>
      </c>
      <c r="B39" s="128" t="s">
        <v>226</v>
      </c>
      <c r="C39" s="128"/>
      <c r="D39" s="128"/>
      <c r="E39" s="128"/>
      <c r="F39" s="128"/>
      <c r="G39" s="128"/>
      <c r="H39" s="128"/>
      <c r="I39" s="128"/>
      <c r="J39" s="128"/>
      <c r="K39" s="155"/>
      <c r="M39" s="108"/>
    </row>
    <row r="40" ht="30.95" customHeight="1" spans="1:13">
      <c r="A40" s="126"/>
      <c r="B40" s="128"/>
      <c r="C40" s="128"/>
      <c r="D40" s="128"/>
      <c r="E40" s="128"/>
      <c r="F40" s="128"/>
      <c r="G40" s="128"/>
      <c r="H40" s="128"/>
      <c r="I40" s="128"/>
      <c r="J40" s="128"/>
      <c r="K40" s="155"/>
    </row>
    <row r="41" ht="18.75" customHeight="1" spans="1:13">
      <c r="A41" s="126"/>
      <c r="B41" s="128"/>
      <c r="C41" s="128"/>
      <c r="D41" s="128"/>
      <c r="E41" s="128"/>
      <c r="F41" s="128"/>
      <c r="G41" s="128"/>
      <c r="H41" s="128"/>
      <c r="I41" s="128"/>
      <c r="J41" s="128"/>
      <c r="K41" s="155"/>
    </row>
    <row r="42" ht="32.1" customHeight="1" spans="1:13">
      <c r="A42" s="132" t="s">
        <v>112</v>
      </c>
      <c r="B42" s="180"/>
      <c r="C42" s="180"/>
      <c r="D42" s="134" t="s">
        <v>227</v>
      </c>
      <c r="E42" s="135"/>
      <c r="F42" s="134" t="s">
        <v>116</v>
      </c>
      <c r="G42" s="181">
        <v>46030</v>
      </c>
      <c r="H42" s="182" t="s">
        <v>117</v>
      </c>
      <c r="I42" s="182"/>
      <c r="J42" s="180" t="s">
        <v>228</v>
      </c>
      <c r="K42" s="183"/>
    </row>
    <row r="43" ht="16.5" customHeight="1" spans="1:13">
      <c r="A43" s="184"/>
      <c r="B43" s="184"/>
      <c r="C43" s="184"/>
      <c r="D43" s="184"/>
      <c r="E43" s="184"/>
      <c r="F43" s="184"/>
      <c r="G43" s="184"/>
      <c r="H43" s="184"/>
      <c r="I43" s="184"/>
      <c r="J43" s="184"/>
      <c r="K43" s="184"/>
    </row>
    <row r="44" ht="16.5" customHeight="1" spans="1:13">
      <c r="A44" s="184"/>
      <c r="B44" s="184"/>
      <c r="C44" s="184"/>
      <c r="D44" s="184"/>
      <c r="E44" s="184"/>
      <c r="F44" s="184"/>
      <c r="G44" s="184"/>
      <c r="H44" s="184"/>
      <c r="I44" s="184"/>
      <c r="J44" s="184"/>
      <c r="K44" s="184"/>
    </row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609600</xdr:colOff>
                    <xdr:row>10</xdr:row>
                    <xdr:rowOff>317500</xdr:rowOff>
                  </from>
                  <to>
                    <xdr:col>4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889000</xdr:colOff>
                    <xdr:row>37</xdr:row>
                    <xdr:rowOff>0</xdr:rowOff>
                  </from>
                  <to>
                    <xdr:col>2</xdr:col>
                    <xdr:colOff>127000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762000</xdr:colOff>
                    <xdr:row>6</xdr:row>
                    <xdr:rowOff>279400</xdr:rowOff>
                  </from>
                  <to>
                    <xdr:col>2</xdr:col>
                    <xdr:colOff>38100</xdr:colOff>
                    <xdr:row>8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76200</xdr:colOff>
                    <xdr:row>37</xdr:row>
                    <xdr:rowOff>0</xdr:rowOff>
                  </from>
                  <to>
                    <xdr:col>7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139700</xdr:colOff>
                    <xdr:row>37</xdr:row>
                    <xdr:rowOff>0</xdr:rowOff>
                  </from>
                  <to>
                    <xdr:col>9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101600</xdr:colOff>
                    <xdr:row>37</xdr:row>
                    <xdr:rowOff>12700</xdr:rowOff>
                  </from>
                  <to>
                    <xdr:col>10</xdr:col>
                    <xdr:colOff>762000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635000</xdr:colOff>
                    <xdr:row>13</xdr:row>
                    <xdr:rowOff>0</xdr:rowOff>
                  </from>
                  <to>
                    <xdr:col>4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609600</xdr:colOff>
                    <xdr:row>10</xdr:row>
                    <xdr:rowOff>317500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698500</xdr:colOff>
                    <xdr:row>10</xdr:row>
                    <xdr:rowOff>101600</xdr:rowOff>
                  </from>
                  <to>
                    <xdr:col>7</xdr:col>
                    <xdr:colOff>546100</xdr:colOff>
                    <xdr:row>12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698500</xdr:colOff>
                    <xdr:row>11</xdr:row>
                    <xdr:rowOff>101600</xdr:rowOff>
                  </from>
                  <to>
                    <xdr:col>7</xdr:col>
                    <xdr:colOff>546100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609600</xdr:colOff>
                    <xdr:row>12</xdr:row>
                    <xdr:rowOff>317500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698500</xdr:colOff>
                    <xdr:row>12</xdr:row>
                    <xdr:rowOff>139700</xdr:rowOff>
                  </from>
                  <to>
                    <xdr:col>7</xdr:col>
                    <xdr:colOff>546100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698500</xdr:colOff>
                    <xdr:row>10</xdr:row>
                    <xdr:rowOff>76200</xdr:rowOff>
                  </from>
                  <to>
                    <xdr:col>11</xdr:col>
                    <xdr:colOff>0</xdr:colOff>
                    <xdr:row>12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698500</xdr:colOff>
                    <xdr:row>11</xdr:row>
                    <xdr:rowOff>101600</xdr:rowOff>
                  </from>
                  <to>
                    <xdr:col>11</xdr:col>
                    <xdr:colOff>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609600</xdr:colOff>
                    <xdr:row>12</xdr:row>
                    <xdr:rowOff>317500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698500</xdr:colOff>
                    <xdr:row>12</xdr:row>
                    <xdr:rowOff>38100</xdr:rowOff>
                  </from>
                  <to>
                    <xdr:col>11</xdr:col>
                    <xdr:colOff>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381000</xdr:colOff>
                    <xdr:row>5</xdr:row>
                    <xdr:rowOff>12700</xdr:rowOff>
                  </from>
                  <to>
                    <xdr:col>10</xdr:col>
                    <xdr:colOff>0</xdr:colOff>
                    <xdr:row>6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381000</xdr:colOff>
                    <xdr:row>3</xdr:row>
                    <xdr:rowOff>12700</xdr:rowOff>
                  </from>
                  <to>
                    <xdr:col>11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381000</xdr:colOff>
                    <xdr:row>4</xdr:row>
                    <xdr:rowOff>12700</xdr:rowOff>
                  </from>
                  <to>
                    <xdr:col>11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609600</xdr:colOff>
                    <xdr:row>8</xdr:row>
                    <xdr:rowOff>0</xdr:rowOff>
                  </from>
                  <to>
                    <xdr:col>4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546100</xdr:colOff>
                    <xdr:row>8</xdr:row>
                    <xdr:rowOff>12700</xdr:rowOff>
                  </from>
                  <to>
                    <xdr:col>4</xdr:col>
                    <xdr:colOff>330200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546100</xdr:colOff>
                    <xdr:row>9</xdr:row>
                    <xdr:rowOff>12700</xdr:rowOff>
                  </from>
                  <to>
                    <xdr:col>4</xdr:col>
                    <xdr:colOff>330200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647700</xdr:colOff>
                    <xdr:row>7</xdr:row>
                    <xdr:rowOff>0</xdr:rowOff>
                  </from>
                  <to>
                    <xdr:col>5</xdr:col>
                    <xdr:colOff>584200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711200</xdr:colOff>
                    <xdr:row>7</xdr:row>
                    <xdr:rowOff>0</xdr:rowOff>
                  </from>
                  <to>
                    <xdr:col>4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800100</xdr:colOff>
                    <xdr:row>7</xdr:row>
                    <xdr:rowOff>0</xdr:rowOff>
                  </from>
                  <to>
                    <xdr:col>6</xdr:col>
                    <xdr:colOff>63500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393700</xdr:colOff>
                    <xdr:row>22</xdr:row>
                    <xdr:rowOff>266700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609600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609600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381000</xdr:colOff>
                    <xdr:row>5</xdr:row>
                    <xdr:rowOff>12700</xdr:rowOff>
                  </from>
                  <to>
                    <xdr:col>11</xdr:col>
                    <xdr:colOff>0</xdr:colOff>
                    <xdr:row>6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381000</xdr:colOff>
                    <xdr:row>4</xdr:row>
                    <xdr:rowOff>12700</xdr:rowOff>
                  </from>
                  <to>
                    <xdr:col>10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381000</xdr:colOff>
                    <xdr:row>3</xdr:row>
                    <xdr:rowOff>12700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673100</xdr:colOff>
                    <xdr:row>11</xdr:row>
                    <xdr:rowOff>254000</xdr:rowOff>
                  </from>
                  <to>
                    <xdr:col>2</xdr:col>
                    <xdr:colOff>127000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292100</xdr:colOff>
                    <xdr:row>21</xdr:row>
                    <xdr:rowOff>266700</xdr:rowOff>
                  </from>
                  <to>
                    <xdr:col>4</xdr:col>
                    <xdr:colOff>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609600</xdr:colOff>
                    <xdr:row>11</xdr:row>
                    <xdr:rowOff>254000</xdr:rowOff>
                  </from>
                  <to>
                    <xdr:col>4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660400</xdr:colOff>
                    <xdr:row>12</xdr:row>
                    <xdr:rowOff>304800</xdr:rowOff>
                  </from>
                  <to>
                    <xdr:col>2</xdr:col>
                    <xdr:colOff>292100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647700</xdr:colOff>
                    <xdr:row>10</xdr:row>
                    <xdr:rowOff>292100</xdr:rowOff>
                  </from>
                  <to>
                    <xdr:col>2</xdr:col>
                    <xdr:colOff>292100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571500</xdr:colOff>
                    <xdr:row>11</xdr:row>
                    <xdr:rowOff>266700</xdr:rowOff>
                  </from>
                  <to>
                    <xdr:col>6</xdr:col>
                    <xdr:colOff>419100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685800</xdr:colOff>
                    <xdr:row>6</xdr:row>
                    <xdr:rowOff>254000</xdr:rowOff>
                  </from>
                  <to>
                    <xdr:col>3</xdr:col>
                    <xdr:colOff>203200</xdr:colOff>
                    <xdr:row>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622300</xdr:colOff>
                    <xdr:row>8</xdr:row>
                    <xdr:rowOff>317500</xdr:rowOff>
                  </from>
                  <to>
                    <xdr:col>3</xdr:col>
                    <xdr:colOff>139700</xdr:colOff>
                    <xdr:row>10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1"/>
  <sheetViews>
    <sheetView zoomScale="80" zoomScaleNormal="80" workbookViewId="0">
      <selection activeCell="L4" sqref="L4"/>
    </sheetView>
  </sheetViews>
  <sheetFormatPr defaultColWidth="9" defaultRowHeight="26.1" customHeight="1"/>
  <cols>
    <col min="1" max="1" width="14.875" style="77" customWidth="1"/>
    <col min="2" max="2" width="34.125" style="77" customWidth="1"/>
    <col min="3" max="14" width="9" style="77"/>
    <col min="26" max="16384" width="9" style="77"/>
  </cols>
  <sheetData>
    <row r="1" s="77" customFormat="1" ht="30" customHeight="1" spans="1:10">
      <c r="A1" s="79" t="s">
        <v>229</v>
      </c>
      <c r="B1" s="79"/>
      <c r="C1" s="79"/>
      <c r="D1" s="79"/>
      <c r="E1" s="79"/>
      <c r="F1" s="79"/>
      <c r="G1" s="79"/>
      <c r="H1" s="79"/>
      <c r="I1" s="79"/>
      <c r="J1" s="80"/>
    </row>
    <row r="2" s="78" customFormat="1" ht="24.95" customHeight="1" spans="1:10">
      <c r="A2" s="80" t="s">
        <v>230</v>
      </c>
      <c r="B2" s="80"/>
      <c r="C2" s="80"/>
      <c r="D2" s="80"/>
      <c r="E2" s="80"/>
      <c r="F2" s="80"/>
      <c r="G2" s="80"/>
      <c r="H2" s="81"/>
      <c r="I2" s="82" t="s">
        <v>231</v>
      </c>
      <c r="J2" s="81"/>
    </row>
    <row r="3" s="78" customFormat="1" ht="23.1" customHeight="1" spans="1:10">
      <c r="A3" s="83" t="s">
        <v>120</v>
      </c>
      <c r="B3" s="83"/>
      <c r="C3" s="83"/>
      <c r="D3" s="84" t="str">
        <f>[1]封面!E5</f>
        <v>男式3L冲锋裤</v>
      </c>
      <c r="E3" s="84"/>
      <c r="F3" s="84"/>
      <c r="G3" s="84"/>
      <c r="H3" s="85" t="s">
        <v>232</v>
      </c>
      <c r="I3" s="84" t="str">
        <f>[1]封面!E6</f>
        <v>TAMMBO81778</v>
      </c>
      <c r="J3" s="84"/>
    </row>
    <row r="4" s="78" customFormat="1" ht="23.1" customHeight="1" spans="1:10">
      <c r="A4" s="83" t="s">
        <v>233</v>
      </c>
      <c r="B4" s="86" t="s">
        <v>234</v>
      </c>
      <c r="C4" s="87" t="s">
        <v>235</v>
      </c>
      <c r="D4" s="87" t="s">
        <v>236</v>
      </c>
      <c r="E4" s="84" t="s">
        <v>237</v>
      </c>
      <c r="F4" s="88" t="s">
        <v>238</v>
      </c>
      <c r="G4" s="84" t="s">
        <v>239</v>
      </c>
      <c r="H4" s="84" t="s">
        <v>240</v>
      </c>
      <c r="I4" s="84" t="s">
        <v>241</v>
      </c>
      <c r="J4" s="84" t="s">
        <v>242</v>
      </c>
    </row>
    <row r="5" s="78" customFormat="1" ht="23.1" customHeight="1" spans="1:10">
      <c r="A5" s="89" t="s">
        <v>243</v>
      </c>
      <c r="B5" s="90"/>
      <c r="C5" s="87" t="s">
        <v>244</v>
      </c>
      <c r="D5" s="87" t="s">
        <v>245</v>
      </c>
      <c r="E5" s="84" t="s">
        <v>246</v>
      </c>
      <c r="F5" s="88" t="s">
        <v>247</v>
      </c>
      <c r="G5" s="84" t="s">
        <v>248</v>
      </c>
      <c r="H5" s="84" t="s">
        <v>249</v>
      </c>
      <c r="I5" s="84" t="s">
        <v>250</v>
      </c>
      <c r="J5" s="84" t="s">
        <v>251</v>
      </c>
    </row>
    <row r="6" s="78" customFormat="1" ht="21" customHeight="1" spans="1:10">
      <c r="A6" s="84" t="s">
        <v>252</v>
      </c>
      <c r="B6" s="91" t="s">
        <v>253</v>
      </c>
      <c r="C6" s="92">
        <f t="shared" ref="C6:E6" si="0">D6-2.1</f>
        <v>97.7</v>
      </c>
      <c r="D6" s="92">
        <f t="shared" si="0"/>
        <v>99.8</v>
      </c>
      <c r="E6" s="92">
        <f t="shared" si="0"/>
        <v>101.9</v>
      </c>
      <c r="F6" s="93">
        <v>104</v>
      </c>
      <c r="G6" s="92">
        <f t="shared" ref="G6:J6" si="1">F6+2.1</f>
        <v>106.1</v>
      </c>
      <c r="H6" s="92">
        <f t="shared" si="1"/>
        <v>108.2</v>
      </c>
      <c r="I6" s="92">
        <f t="shared" si="1"/>
        <v>110.3</v>
      </c>
      <c r="J6" s="92">
        <f t="shared" si="1"/>
        <v>112.4</v>
      </c>
    </row>
    <row r="7" s="78" customFormat="1" ht="21" customHeight="1" spans="1:10">
      <c r="A7" s="84" t="s">
        <v>254</v>
      </c>
      <c r="B7" s="94"/>
      <c r="C7" s="92">
        <f t="shared" ref="C7:E7" si="2">D7-1.5</f>
        <v>71.5</v>
      </c>
      <c r="D7" s="92">
        <f t="shared" si="2"/>
        <v>73</v>
      </c>
      <c r="E7" s="92">
        <f t="shared" si="2"/>
        <v>74.5</v>
      </c>
      <c r="F7" s="93">
        <v>76</v>
      </c>
      <c r="G7" s="92">
        <f t="shared" ref="G7:J7" si="3">F7+1.5</f>
        <v>77.5</v>
      </c>
      <c r="H7" s="92">
        <f t="shared" si="3"/>
        <v>79</v>
      </c>
      <c r="I7" s="92">
        <f t="shared" si="3"/>
        <v>80.5</v>
      </c>
      <c r="J7" s="92">
        <f t="shared" si="3"/>
        <v>82</v>
      </c>
    </row>
    <row r="8" s="78" customFormat="1" ht="21" customHeight="1" spans="1:10">
      <c r="A8" s="84" t="s">
        <v>255</v>
      </c>
      <c r="B8" s="91" t="s">
        <v>256</v>
      </c>
      <c r="C8" s="92">
        <f t="shared" ref="C8:E8" si="4">D8-4</f>
        <v>74</v>
      </c>
      <c r="D8" s="92">
        <f t="shared" si="4"/>
        <v>78</v>
      </c>
      <c r="E8" s="92">
        <f t="shared" si="4"/>
        <v>82</v>
      </c>
      <c r="F8" s="93">
        <v>86</v>
      </c>
      <c r="G8" s="92">
        <f t="shared" ref="G8:G10" si="5">F8+4</f>
        <v>90</v>
      </c>
      <c r="H8" s="92">
        <f>G8+5</f>
        <v>95</v>
      </c>
      <c r="I8" s="92">
        <f>H8+6</f>
        <v>101</v>
      </c>
      <c r="J8" s="92">
        <f>I8+6</f>
        <v>107</v>
      </c>
    </row>
    <row r="9" s="78" customFormat="1" ht="21" customHeight="1" spans="1:10">
      <c r="A9" s="84" t="s">
        <v>255</v>
      </c>
      <c r="B9" s="91" t="s">
        <v>257</v>
      </c>
      <c r="C9" s="92">
        <f t="shared" ref="C9:E9" si="6">D9-4</f>
        <v>86</v>
      </c>
      <c r="D9" s="92">
        <f t="shared" si="6"/>
        <v>90</v>
      </c>
      <c r="E9" s="92">
        <f t="shared" si="6"/>
        <v>94</v>
      </c>
      <c r="F9" s="93">
        <v>98</v>
      </c>
      <c r="G9" s="92">
        <f t="shared" si="5"/>
        <v>102</v>
      </c>
      <c r="H9" s="92">
        <f>G9+5</f>
        <v>107</v>
      </c>
      <c r="I9" s="92">
        <f>H9+6</f>
        <v>113</v>
      </c>
      <c r="J9" s="92">
        <f>I9+6</f>
        <v>119</v>
      </c>
    </row>
    <row r="10" s="78" customFormat="1" ht="21" customHeight="1" spans="1:10">
      <c r="A10" s="84" t="s">
        <v>258</v>
      </c>
      <c r="B10" s="91" t="s">
        <v>259</v>
      </c>
      <c r="C10" s="92">
        <f t="shared" ref="C10:E10" si="7">D10-3.6</f>
        <v>99.2</v>
      </c>
      <c r="D10" s="92">
        <f t="shared" si="7"/>
        <v>102.8</v>
      </c>
      <c r="E10" s="92">
        <f t="shared" si="7"/>
        <v>106.4</v>
      </c>
      <c r="F10" s="93">
        <v>110</v>
      </c>
      <c r="G10" s="92">
        <f t="shared" si="5"/>
        <v>114</v>
      </c>
      <c r="H10" s="92">
        <f t="shared" ref="H10:J10" si="8">G10+4</f>
        <v>118</v>
      </c>
      <c r="I10" s="92">
        <f t="shared" si="8"/>
        <v>122</v>
      </c>
      <c r="J10" s="92">
        <f t="shared" si="8"/>
        <v>126</v>
      </c>
    </row>
    <row r="11" s="78" customFormat="1" ht="21" customHeight="1" spans="1:10">
      <c r="A11" s="95" t="s">
        <v>260</v>
      </c>
      <c r="B11" s="91" t="s">
        <v>261</v>
      </c>
      <c r="C11" s="92">
        <f t="shared" ref="C11:E11" si="9">D11-2.3/2</f>
        <v>31.55</v>
      </c>
      <c r="D11" s="92">
        <f t="shared" si="9"/>
        <v>32.7</v>
      </c>
      <c r="E11" s="92">
        <f t="shared" si="9"/>
        <v>33.85</v>
      </c>
      <c r="F11" s="93">
        <v>35</v>
      </c>
      <c r="G11" s="92">
        <f t="shared" ref="G11:J11" si="10">F11+2.6/2</f>
        <v>36.3</v>
      </c>
      <c r="H11" s="92">
        <f t="shared" si="10"/>
        <v>37.6</v>
      </c>
      <c r="I11" s="92">
        <f t="shared" si="10"/>
        <v>38.9</v>
      </c>
      <c r="J11" s="92">
        <f t="shared" si="10"/>
        <v>40.2</v>
      </c>
    </row>
    <row r="12" s="78" customFormat="1" ht="21" customHeight="1" spans="1:10">
      <c r="A12" s="95" t="s">
        <v>262</v>
      </c>
      <c r="B12" s="91" t="s">
        <v>263</v>
      </c>
      <c r="C12" s="92">
        <f t="shared" ref="C12:E12" si="11">D12-0.7</f>
        <v>23.9</v>
      </c>
      <c r="D12" s="92">
        <f t="shared" si="11"/>
        <v>24.6</v>
      </c>
      <c r="E12" s="92">
        <f t="shared" si="11"/>
        <v>25.3</v>
      </c>
      <c r="F12" s="93">
        <v>26</v>
      </c>
      <c r="G12" s="92">
        <f>F12+0.7</f>
        <v>26.7</v>
      </c>
      <c r="H12" s="92">
        <f>G12+0.7</f>
        <v>27.4</v>
      </c>
      <c r="I12" s="92">
        <f>H12+0.9</f>
        <v>28.3</v>
      </c>
      <c r="J12" s="92">
        <f>I12+0.9</f>
        <v>29.2</v>
      </c>
    </row>
    <row r="13" s="78" customFormat="1" ht="21" customHeight="1" spans="1:10">
      <c r="A13" s="84" t="s">
        <v>264</v>
      </c>
      <c r="B13" s="91" t="s">
        <v>265</v>
      </c>
      <c r="C13" s="92">
        <f t="shared" ref="C13:E13" si="12">D13-0.5</f>
        <v>20.5</v>
      </c>
      <c r="D13" s="92">
        <f t="shared" si="12"/>
        <v>21</v>
      </c>
      <c r="E13" s="92">
        <f t="shared" si="12"/>
        <v>21.5</v>
      </c>
      <c r="F13" s="93">
        <v>22</v>
      </c>
      <c r="G13" s="92">
        <f>F13+0.5</f>
        <v>22.5</v>
      </c>
      <c r="H13" s="92">
        <f>G13+0.5</f>
        <v>23</v>
      </c>
      <c r="I13" s="92">
        <f>H13+0.7</f>
        <v>23.7</v>
      </c>
      <c r="J13" s="92">
        <f>I13+0.7</f>
        <v>24.4</v>
      </c>
    </row>
    <row r="14" s="77" customFormat="1" customHeight="1" spans="1:10">
      <c r="A14" s="84" t="s">
        <v>266</v>
      </c>
      <c r="B14" s="96" t="s">
        <v>267</v>
      </c>
      <c r="C14" s="92">
        <f>D14-0.7</f>
        <v>27.5</v>
      </c>
      <c r="D14" s="92">
        <f>E14-0.7</f>
        <v>28.2</v>
      </c>
      <c r="E14" s="92">
        <f>F14-0.6</f>
        <v>28.9</v>
      </c>
      <c r="F14" s="93">
        <v>29.5</v>
      </c>
      <c r="G14" s="92">
        <f>F14+0.6</f>
        <v>30.1</v>
      </c>
      <c r="H14" s="92">
        <f>G14+0.7</f>
        <v>30.8</v>
      </c>
      <c r="I14" s="92">
        <f>H14+0.6</f>
        <v>31.4</v>
      </c>
      <c r="J14" s="92">
        <f>I14+0.7</f>
        <v>32.1</v>
      </c>
    </row>
    <row r="15" s="77" customFormat="1" customHeight="1" spans="1:10">
      <c r="A15" s="84" t="s">
        <v>268</v>
      </c>
      <c r="B15" s="97" t="s">
        <v>269</v>
      </c>
      <c r="C15" s="92">
        <f t="shared" ref="C15:E15" si="13">D15-0.9</f>
        <v>41.8</v>
      </c>
      <c r="D15" s="92">
        <f t="shared" si="13"/>
        <v>42.7</v>
      </c>
      <c r="E15" s="92">
        <f t="shared" si="13"/>
        <v>43.6</v>
      </c>
      <c r="F15" s="93">
        <v>44.5</v>
      </c>
      <c r="G15" s="92">
        <f t="shared" ref="G15:J15" si="14">F15+1.1</f>
        <v>45.6</v>
      </c>
      <c r="H15" s="92">
        <f t="shared" si="14"/>
        <v>46.7</v>
      </c>
      <c r="I15" s="92">
        <f t="shared" si="14"/>
        <v>47.8</v>
      </c>
      <c r="J15" s="92">
        <f t="shared" si="14"/>
        <v>48.9</v>
      </c>
    </row>
    <row r="16" s="77" customFormat="1" customHeight="1" spans="1:10">
      <c r="A16" s="84" t="s">
        <v>270</v>
      </c>
      <c r="B16" s="91" t="s">
        <v>271</v>
      </c>
      <c r="C16" s="92">
        <f t="shared" ref="C16:J16" si="15">C14+C15</f>
        <v>69.3</v>
      </c>
      <c r="D16" s="92">
        <f t="shared" si="15"/>
        <v>70.9</v>
      </c>
      <c r="E16" s="92">
        <f t="shared" si="15"/>
        <v>72.5</v>
      </c>
      <c r="F16" s="98">
        <f t="shared" si="15"/>
        <v>74</v>
      </c>
      <c r="G16" s="92">
        <f t="shared" si="15"/>
        <v>75.7</v>
      </c>
      <c r="H16" s="92">
        <f t="shared" si="15"/>
        <v>77.5</v>
      </c>
      <c r="I16" s="92">
        <f t="shared" si="15"/>
        <v>79.2</v>
      </c>
      <c r="J16" s="92">
        <f t="shared" si="15"/>
        <v>81</v>
      </c>
    </row>
    <row r="17" s="77" customFormat="1" customHeight="1" spans="1:11">
      <c r="A17" s="84" t="s">
        <v>272</v>
      </c>
      <c r="B17" s="94"/>
      <c r="C17" s="92">
        <f>E17-0.5</f>
        <v>14</v>
      </c>
      <c r="D17" s="92">
        <f>F17-0.5</f>
        <v>14.5</v>
      </c>
      <c r="E17" s="92">
        <f t="shared" ref="E17:J17" si="16">D17</f>
        <v>14.5</v>
      </c>
      <c r="F17" s="93">
        <v>15</v>
      </c>
      <c r="G17" s="92">
        <f t="shared" si="16"/>
        <v>15</v>
      </c>
      <c r="H17" s="92">
        <f>F17+1</f>
        <v>16</v>
      </c>
      <c r="I17" s="92">
        <f t="shared" si="16"/>
        <v>16</v>
      </c>
      <c r="J17" s="92">
        <f t="shared" si="16"/>
        <v>16</v>
      </c>
    </row>
    <row r="18" s="77" customFormat="1" customHeight="1" spans="1:11">
      <c r="A18" s="84" t="s">
        <v>273</v>
      </c>
      <c r="B18" s="94"/>
      <c r="C18" s="92">
        <f t="shared" ref="C18:E18" si="17">D18</f>
        <v>3.2</v>
      </c>
      <c r="D18" s="92">
        <f t="shared" si="17"/>
        <v>3.2</v>
      </c>
      <c r="E18" s="92">
        <f t="shared" si="17"/>
        <v>3.2</v>
      </c>
      <c r="F18" s="93">
        <v>3.2</v>
      </c>
      <c r="G18" s="92">
        <f t="shared" ref="G18:J18" si="18">F18</f>
        <v>3.2</v>
      </c>
      <c r="H18" s="92">
        <f t="shared" si="18"/>
        <v>3.2</v>
      </c>
      <c r="I18" s="92">
        <f t="shared" si="18"/>
        <v>3.2</v>
      </c>
      <c r="J18" s="92">
        <f t="shared" si="18"/>
        <v>3.2</v>
      </c>
    </row>
    <row r="19" customHeight="1" spans="1:11">
      <c r="A19" s="84" t="s">
        <v>274</v>
      </c>
      <c r="B19" s="94"/>
      <c r="C19" s="92">
        <f>E19-0.5</f>
        <v>16.5</v>
      </c>
      <c r="D19" s="92">
        <f>F19-0.5</f>
        <v>17</v>
      </c>
      <c r="E19" s="92">
        <f t="shared" ref="E19:J19" si="19">D19</f>
        <v>17</v>
      </c>
      <c r="F19" s="93">
        <v>17.5</v>
      </c>
      <c r="G19" s="92">
        <f t="shared" si="19"/>
        <v>17.5</v>
      </c>
      <c r="H19" s="92">
        <f>F19+1.5</f>
        <v>19</v>
      </c>
      <c r="I19" s="92">
        <f t="shared" si="19"/>
        <v>19</v>
      </c>
      <c r="J19" s="92">
        <f t="shared" si="19"/>
        <v>19</v>
      </c>
    </row>
    <row r="20" customHeight="1" spans="1:11">
      <c r="A20" s="84" t="s">
        <v>275</v>
      </c>
      <c r="B20" s="94"/>
      <c r="C20" s="92">
        <f t="shared" ref="C20:E20" si="20">D20</f>
        <v>4.5</v>
      </c>
      <c r="D20" s="92">
        <f t="shared" si="20"/>
        <v>4.5</v>
      </c>
      <c r="E20" s="92">
        <f t="shared" si="20"/>
        <v>4.5</v>
      </c>
      <c r="F20" s="93">
        <v>4.5</v>
      </c>
      <c r="G20" s="92">
        <f t="shared" ref="G20:J20" si="21">F20</f>
        <v>4.5</v>
      </c>
      <c r="H20" s="92">
        <f t="shared" si="21"/>
        <v>4.5</v>
      </c>
      <c r="I20" s="92">
        <f t="shared" si="21"/>
        <v>4.5</v>
      </c>
      <c r="J20" s="92">
        <f t="shared" si="21"/>
        <v>4.5</v>
      </c>
    </row>
    <row r="21" customHeight="1" spans="1:11">
      <c r="A21" s="99" t="s">
        <v>276</v>
      </c>
      <c r="B21" s="99"/>
      <c r="C21" s="100">
        <v>5.5</v>
      </c>
      <c r="D21" s="100">
        <v>6</v>
      </c>
      <c r="E21" s="100">
        <v>6.5</v>
      </c>
      <c r="F21" s="101">
        <v>7</v>
      </c>
      <c r="G21" s="100">
        <v>7.5</v>
      </c>
      <c r="H21" s="100">
        <v>8.1</v>
      </c>
      <c r="I21" s="100">
        <v>8.9</v>
      </c>
      <c r="J21" s="100">
        <v>9.6</v>
      </c>
    </row>
    <row r="22" customHeight="1" spans="1:11">
      <c r="A22" s="99" t="s">
        <v>277</v>
      </c>
      <c r="B22" s="102"/>
      <c r="C22" s="99">
        <v>7.5</v>
      </c>
      <c r="D22" s="100">
        <v>8</v>
      </c>
      <c r="E22" s="100">
        <v>8.5</v>
      </c>
      <c r="F22" s="101">
        <v>9</v>
      </c>
      <c r="G22" s="100">
        <v>9.5</v>
      </c>
      <c r="H22" s="100">
        <v>10.1</v>
      </c>
      <c r="I22" s="100">
        <v>10.9</v>
      </c>
      <c r="J22" s="100">
        <v>11.6</v>
      </c>
    </row>
    <row r="23" customHeight="1" spans="1:11">
      <c r="E23" s="103" t="s">
        <v>278</v>
      </c>
      <c r="F23" s="104"/>
      <c r="G23" s="103" t="s">
        <v>147</v>
      </c>
      <c r="H23" s="103"/>
      <c r="I23" s="103" t="s">
        <v>148</v>
      </c>
      <c r="J23" s="77" t="s">
        <v>228</v>
      </c>
      <c r="K23" s="78"/>
    </row>
    <row r="26" customHeight="1" spans="1:11">
      <c r="A26" s="105" t="s">
        <v>279</v>
      </c>
      <c r="B26" s="105"/>
      <c r="C26" s="105"/>
      <c r="D26" s="105"/>
      <c r="E26" s="105"/>
      <c r="F26" s="105"/>
      <c r="G26" s="105"/>
      <c r="H26" s="105"/>
      <c r="I26" s="105"/>
      <c r="J26" s="105"/>
    </row>
    <row r="27" customHeight="1" spans="1:11">
      <c r="A27" s="105" t="s">
        <v>280</v>
      </c>
      <c r="B27" s="105"/>
      <c r="C27" s="105"/>
      <c r="D27" s="105"/>
      <c r="E27" s="105"/>
      <c r="F27" s="105"/>
      <c r="G27" s="105"/>
      <c r="H27" s="105"/>
      <c r="I27" s="105"/>
      <c r="J27" s="105"/>
    </row>
    <row r="28" customHeight="1" spans="1:11">
      <c r="A28" s="105" t="s">
        <v>281</v>
      </c>
      <c r="B28" s="105"/>
      <c r="C28" s="105"/>
      <c r="D28" s="105"/>
      <c r="E28" s="105"/>
      <c r="F28" s="105"/>
      <c r="G28" s="105"/>
      <c r="H28" s="105"/>
      <c r="I28" s="105"/>
      <c r="J28" s="105"/>
    </row>
    <row r="29" customHeight="1" spans="1:11">
      <c r="A29" s="105" t="s">
        <v>282</v>
      </c>
      <c r="B29" s="105"/>
      <c r="C29" s="105"/>
      <c r="D29" s="105"/>
      <c r="E29" s="105"/>
      <c r="F29" s="105"/>
      <c r="G29" s="105"/>
      <c r="H29" s="105"/>
      <c r="I29" s="105"/>
      <c r="J29" s="105"/>
    </row>
    <row r="30" customHeight="1" spans="1:11">
      <c r="A30" s="106" t="s">
        <v>281</v>
      </c>
      <c r="B30" s="106"/>
      <c r="C30" s="106"/>
      <c r="D30" s="106"/>
      <c r="E30" s="106"/>
      <c r="F30" s="106"/>
      <c r="G30" s="106"/>
      <c r="H30" s="106"/>
      <c r="I30" s="106"/>
      <c r="J30" s="106"/>
    </row>
    <row r="31" customHeight="1" spans="1:11">
      <c r="A31" s="106" t="s">
        <v>282</v>
      </c>
      <c r="B31" s="106"/>
      <c r="C31" s="106"/>
      <c r="D31" s="106"/>
      <c r="E31" s="106"/>
      <c r="F31" s="106"/>
      <c r="G31" s="106"/>
      <c r="H31" s="106"/>
      <c r="I31" s="106"/>
      <c r="J31" s="106"/>
    </row>
  </sheetData>
  <mergeCells count="10">
    <mergeCell ref="A1:I1"/>
    <mergeCell ref="I2:J2"/>
    <mergeCell ref="D3:G3"/>
    <mergeCell ref="I3:J3"/>
    <mergeCell ref="A26:J26"/>
    <mergeCell ref="A27:J27"/>
    <mergeCell ref="A28:J28"/>
    <mergeCell ref="A29:J29"/>
    <mergeCell ref="A30:J30"/>
    <mergeCell ref="A31:J31"/>
  </mergeCells>
  <pageMargins left="0.751388888888889" right="0.751388888888889" top="1" bottom="1" header="0.5" footer="0.5"/>
  <pageSetup paperSize="9" scale="70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6"/>
  <sheetViews>
    <sheetView workbookViewId="0">
      <selection activeCell="B7" sqref="B7:E7"/>
    </sheetView>
  </sheetViews>
  <sheetFormatPr defaultColWidth="9" defaultRowHeight="17.6"/>
  <cols>
    <col min="1" max="1" width="7" customWidth="1"/>
    <col min="2" max="2" width="12.125" customWidth="1"/>
    <col min="3" max="3" width="23" customWidth="1"/>
    <col min="4" max="4" width="11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8.8" spans="1:15">
      <c r="A1" s="3" t="s">
        <v>283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8" spans="1:15">
      <c r="A2" s="4" t="s">
        <v>284</v>
      </c>
      <c r="B2" s="5" t="s">
        <v>285</v>
      </c>
      <c r="C2" s="5" t="s">
        <v>286</v>
      </c>
      <c r="D2" s="5" t="s">
        <v>287</v>
      </c>
      <c r="E2" s="5" t="s">
        <v>288</v>
      </c>
      <c r="F2" s="5" t="s">
        <v>289</v>
      </c>
      <c r="G2" s="5" t="s">
        <v>290</v>
      </c>
      <c r="H2" s="5" t="s">
        <v>291</v>
      </c>
      <c r="I2" s="4" t="s">
        <v>292</v>
      </c>
      <c r="J2" s="4" t="s">
        <v>293</v>
      </c>
      <c r="K2" s="4" t="s">
        <v>294</v>
      </c>
      <c r="L2" s="4" t="s">
        <v>295</v>
      </c>
      <c r="M2" s="4" t="s">
        <v>296</v>
      </c>
      <c r="N2" s="5" t="s">
        <v>297</v>
      </c>
      <c r="O2" s="5" t="s">
        <v>298</v>
      </c>
    </row>
    <row r="3" s="1" customFormat="1" ht="16.8" spans="1:15">
      <c r="A3" s="4"/>
      <c r="B3" s="8"/>
      <c r="C3" s="8"/>
      <c r="D3" s="8"/>
      <c r="E3" s="8"/>
      <c r="F3" s="8"/>
      <c r="G3" s="8"/>
      <c r="H3" s="8"/>
      <c r="I3" s="4" t="s">
        <v>299</v>
      </c>
      <c r="J3" s="4" t="s">
        <v>299</v>
      </c>
      <c r="K3" s="4" t="s">
        <v>299</v>
      </c>
      <c r="L3" s="4" t="s">
        <v>299</v>
      </c>
      <c r="M3" s="4" t="s">
        <v>299</v>
      </c>
      <c r="N3" s="8"/>
      <c r="O3" s="8"/>
    </row>
    <row r="4" ht="18" spans="1:15">
      <c r="A4" s="11">
        <v>1</v>
      </c>
      <c r="B4" s="29" t="s">
        <v>300</v>
      </c>
      <c r="C4" s="14" t="s">
        <v>301</v>
      </c>
      <c r="D4" s="30" t="s">
        <v>93</v>
      </c>
      <c r="E4" s="14" t="s">
        <v>46</v>
      </c>
      <c r="F4" s="18"/>
      <c r="G4" s="18" t="s">
        <v>49</v>
      </c>
      <c r="H4" s="18"/>
      <c r="I4" s="18"/>
      <c r="J4" s="18">
        <v>1</v>
      </c>
      <c r="K4" s="18"/>
      <c r="L4" s="18"/>
      <c r="M4" s="18"/>
      <c r="N4" s="18">
        <v>1</v>
      </c>
      <c r="O4" s="18" t="s">
        <v>302</v>
      </c>
    </row>
    <row r="5" ht="18" spans="1:15">
      <c r="A5" s="11">
        <v>2</v>
      </c>
      <c r="B5" s="32" t="s">
        <v>303</v>
      </c>
      <c r="C5" s="14" t="s">
        <v>301</v>
      </c>
      <c r="D5" s="30" t="s">
        <v>304</v>
      </c>
      <c r="E5" s="14" t="s">
        <v>46</v>
      </c>
      <c r="F5" s="18"/>
      <c r="G5" s="18" t="s">
        <v>49</v>
      </c>
      <c r="H5" s="18"/>
      <c r="I5" s="18"/>
      <c r="J5" s="18"/>
      <c r="K5" s="18"/>
      <c r="L5" s="18"/>
      <c r="M5" s="18"/>
      <c r="N5" s="18"/>
      <c r="O5" s="18" t="s">
        <v>302</v>
      </c>
    </row>
    <row r="6" ht="18" spans="1:15">
      <c r="A6" s="11">
        <v>3</v>
      </c>
      <c r="B6" s="32" t="s">
        <v>305</v>
      </c>
      <c r="C6" s="14" t="s">
        <v>301</v>
      </c>
      <c r="D6" s="14" t="s">
        <v>306</v>
      </c>
      <c r="E6" s="14" t="s">
        <v>46</v>
      </c>
      <c r="F6" s="18"/>
      <c r="G6" s="18" t="s">
        <v>49</v>
      </c>
      <c r="H6" s="18"/>
      <c r="I6" s="18"/>
      <c r="J6" s="18"/>
      <c r="K6" s="18"/>
      <c r="L6" s="18"/>
      <c r="M6" s="18"/>
      <c r="N6" s="18"/>
      <c r="O6" s="18" t="s">
        <v>302</v>
      </c>
    </row>
    <row r="7" ht="18" spans="1:15">
      <c r="A7" s="73">
        <v>4</v>
      </c>
      <c r="B7" s="32" t="s">
        <v>307</v>
      </c>
      <c r="C7" s="14" t="s">
        <v>301</v>
      </c>
      <c r="D7" s="14" t="s">
        <v>131</v>
      </c>
      <c r="E7" s="14" t="s">
        <v>46</v>
      </c>
      <c r="F7" s="18"/>
      <c r="G7" s="18" t="s">
        <v>49</v>
      </c>
      <c r="H7" s="18"/>
      <c r="I7" s="18">
        <v>1</v>
      </c>
      <c r="J7" s="18"/>
      <c r="K7" s="18"/>
      <c r="L7" s="18"/>
      <c r="M7" s="18"/>
      <c r="N7" s="18">
        <v>1</v>
      </c>
      <c r="O7" s="18" t="s">
        <v>302</v>
      </c>
    </row>
    <row r="8" spans="1:15">
      <c r="A8" s="73"/>
      <c r="B8" s="29"/>
      <c r="C8" s="14"/>
      <c r="D8" s="14"/>
      <c r="E8" s="14"/>
      <c r="F8" s="18"/>
      <c r="G8" s="18"/>
      <c r="H8" s="11"/>
      <c r="I8" s="18"/>
      <c r="J8" s="18"/>
      <c r="K8" s="18"/>
      <c r="L8" s="18"/>
      <c r="M8" s="11"/>
      <c r="N8" s="18"/>
      <c r="O8" s="18"/>
    </row>
    <row r="9" spans="1:15">
      <c r="A9" s="73"/>
      <c r="B9" s="29"/>
      <c r="C9" s="14"/>
      <c r="D9" s="14"/>
      <c r="E9" s="14"/>
      <c r="F9" s="18"/>
      <c r="G9" s="18"/>
      <c r="H9" s="11"/>
      <c r="I9" s="18"/>
      <c r="J9" s="18"/>
      <c r="K9" s="18"/>
      <c r="L9" s="18"/>
      <c r="M9" s="11"/>
      <c r="N9" s="18"/>
      <c r="O9" s="18"/>
    </row>
    <row r="10" spans="1:15">
      <c r="A10" s="73"/>
      <c r="B10" s="18"/>
      <c r="C10" s="14"/>
      <c r="D10" s="14"/>
      <c r="E10" s="14"/>
      <c r="F10" s="18"/>
      <c r="G10" s="18"/>
      <c r="H10" s="11"/>
      <c r="I10" s="18"/>
      <c r="J10" s="18"/>
      <c r="K10" s="18"/>
      <c r="L10" s="18"/>
      <c r="M10" s="18"/>
      <c r="N10" s="18"/>
      <c r="O10" s="18"/>
    </row>
    <row r="11" spans="1:15">
      <c r="A11" s="73"/>
      <c r="B11" s="18"/>
      <c r="C11" s="14"/>
      <c r="D11" s="14"/>
      <c r="E11" s="14"/>
      <c r="F11" s="18"/>
      <c r="G11" s="18"/>
      <c r="H11" s="11"/>
      <c r="I11" s="18"/>
      <c r="J11" s="18"/>
      <c r="K11" s="18"/>
      <c r="L11" s="18"/>
      <c r="M11" s="18"/>
      <c r="N11" s="18"/>
      <c r="O11" s="18"/>
    </row>
    <row r="12" spans="1:15">
      <c r="A12" s="73"/>
      <c r="B12" s="18"/>
      <c r="C12" s="14"/>
      <c r="D12" s="30"/>
      <c r="E12" s="14"/>
      <c r="F12" s="18"/>
      <c r="G12" s="18"/>
      <c r="H12" s="11"/>
      <c r="I12" s="18"/>
      <c r="J12" s="18"/>
      <c r="K12" s="18"/>
      <c r="L12" s="18"/>
      <c r="M12" s="18"/>
      <c r="N12" s="18"/>
      <c r="O12" s="18"/>
    </row>
    <row r="13" spans="1:15">
      <c r="A13" s="73"/>
      <c r="B13" s="18"/>
      <c r="C13" s="14"/>
      <c r="D13" s="30"/>
      <c r="E13" s="14"/>
      <c r="F13" s="18"/>
      <c r="G13" s="18"/>
      <c r="H13" s="11"/>
      <c r="I13" s="18"/>
      <c r="J13" s="18"/>
      <c r="K13" s="18"/>
      <c r="L13" s="18"/>
      <c r="M13" s="18"/>
      <c r="N13" s="18"/>
      <c r="O13" s="18"/>
    </row>
    <row r="14" spans="1:15">
      <c r="A14" s="73"/>
      <c r="B14" s="18"/>
      <c r="C14" s="14"/>
      <c r="D14" s="14"/>
      <c r="E14" s="14"/>
      <c r="F14" s="18"/>
      <c r="G14" s="18"/>
      <c r="H14" s="11"/>
      <c r="I14" s="18"/>
      <c r="J14" s="18"/>
      <c r="K14" s="18"/>
      <c r="L14" s="18"/>
      <c r="M14" s="18"/>
      <c r="N14" s="18"/>
      <c r="O14" s="18"/>
    </row>
    <row r="15" spans="1:15">
      <c r="A15" s="73"/>
      <c r="B15" s="18"/>
      <c r="C15" s="14"/>
      <c r="D15" s="14"/>
      <c r="E15" s="14"/>
      <c r="F15" s="18"/>
      <c r="G15" s="18"/>
      <c r="H15" s="11"/>
      <c r="I15" s="18"/>
      <c r="J15" s="18"/>
      <c r="K15" s="18"/>
      <c r="L15" s="18"/>
      <c r="M15" s="18"/>
      <c r="N15" s="18"/>
      <c r="O15" s="18"/>
    </row>
    <row r="16" spans="1:15">
      <c r="A16" s="73"/>
      <c r="B16" s="18"/>
      <c r="C16" s="14"/>
      <c r="D16" s="14"/>
      <c r="E16" s="14"/>
      <c r="F16" s="18"/>
      <c r="G16" s="18"/>
      <c r="H16" s="11"/>
      <c r="I16" s="18"/>
      <c r="J16" s="18"/>
      <c r="K16" s="18"/>
      <c r="L16" s="18"/>
      <c r="M16" s="18"/>
      <c r="N16" s="18"/>
      <c r="O16" s="18"/>
    </row>
    <row r="17" spans="1:15">
      <c r="A17" s="73"/>
      <c r="B17" s="18"/>
      <c r="C17" s="14"/>
      <c r="D17" s="14"/>
      <c r="E17" s="14"/>
      <c r="F17" s="18"/>
      <c r="G17" s="18"/>
      <c r="H17" s="11"/>
      <c r="I17" s="18"/>
      <c r="J17" s="18"/>
      <c r="K17" s="18"/>
      <c r="L17" s="18"/>
      <c r="M17" s="18"/>
      <c r="N17" s="18"/>
      <c r="O17" s="18"/>
    </row>
    <row r="18" spans="1:15">
      <c r="A18" s="73"/>
      <c r="B18" s="18"/>
      <c r="C18" s="14"/>
      <c r="D18" s="14"/>
      <c r="E18" s="14"/>
      <c r="F18" s="18"/>
      <c r="G18" s="18"/>
      <c r="H18" s="11"/>
      <c r="I18" s="18"/>
      <c r="J18" s="18"/>
      <c r="K18" s="18"/>
      <c r="L18" s="18"/>
      <c r="M18" s="18"/>
      <c r="N18" s="18"/>
      <c r="O18" s="18"/>
    </row>
    <row r="19" spans="1:15">
      <c r="A19" s="73"/>
      <c r="B19" s="18"/>
      <c r="C19" s="14"/>
      <c r="D19" s="30"/>
      <c r="E19" s="14"/>
      <c r="F19" s="18"/>
      <c r="G19" s="18"/>
      <c r="H19" s="11"/>
      <c r="I19" s="18"/>
      <c r="J19" s="18"/>
      <c r="K19" s="18"/>
      <c r="L19" s="18"/>
      <c r="M19" s="18"/>
      <c r="N19" s="18"/>
      <c r="O19" s="18"/>
    </row>
    <row r="20" spans="1:15">
      <c r="A20" s="73"/>
      <c r="B20" s="18"/>
      <c r="C20" s="14"/>
      <c r="D20" s="30"/>
      <c r="E20" s="14"/>
      <c r="F20" s="18"/>
      <c r="G20" s="18"/>
      <c r="H20" s="11"/>
      <c r="I20" s="18"/>
      <c r="J20" s="18"/>
      <c r="K20" s="18"/>
      <c r="L20" s="18"/>
      <c r="M20" s="18"/>
      <c r="N20" s="18"/>
      <c r="O20" s="18"/>
    </row>
    <row r="21" spans="1:15">
      <c r="A21" s="73"/>
      <c r="B21" s="18"/>
      <c r="C21" s="14"/>
      <c r="D21" s="30"/>
      <c r="E21" s="14"/>
      <c r="F21" s="18"/>
      <c r="G21" s="18"/>
      <c r="H21" s="11"/>
      <c r="I21" s="18"/>
      <c r="J21" s="18"/>
      <c r="K21" s="18"/>
      <c r="L21" s="18"/>
      <c r="M21" s="18"/>
      <c r="N21" s="18"/>
      <c r="O21" s="18"/>
    </row>
    <row r="22" spans="1:15">
      <c r="A22" s="73"/>
      <c r="B22" s="18"/>
      <c r="C22" s="14"/>
      <c r="D22" s="30"/>
      <c r="E22" s="14"/>
      <c r="F22" s="18"/>
      <c r="G22" s="18"/>
      <c r="H22" s="11"/>
      <c r="I22" s="18"/>
      <c r="J22" s="18"/>
      <c r="K22" s="18"/>
      <c r="L22" s="18"/>
      <c r="M22" s="18"/>
      <c r="N22" s="18"/>
      <c r="O22" s="18"/>
    </row>
    <row r="23" spans="1:15">
      <c r="A23" s="73"/>
      <c r="B23" s="18"/>
      <c r="C23" s="74"/>
      <c r="D23" s="30"/>
      <c r="E23" s="30"/>
      <c r="F23" s="18"/>
      <c r="G23" s="52"/>
      <c r="H23" s="11"/>
      <c r="I23" s="18"/>
      <c r="J23" s="18"/>
      <c r="K23" s="18"/>
      <c r="L23" s="18"/>
      <c r="M23" s="18"/>
      <c r="N23" s="18"/>
      <c r="O23" s="18"/>
    </row>
    <row r="24" spans="1:15">
      <c r="A24" s="73"/>
      <c r="B24" s="18"/>
      <c r="C24" s="74"/>
      <c r="D24" s="18"/>
      <c r="E24" s="30"/>
      <c r="F24" s="18"/>
      <c r="G24" s="52"/>
      <c r="H24" s="11"/>
      <c r="I24" s="18"/>
      <c r="J24" s="18"/>
      <c r="K24" s="18"/>
      <c r="L24" s="18"/>
      <c r="M24" s="18"/>
      <c r="N24" s="18"/>
      <c r="O24" s="18"/>
    </row>
    <row r="25" s="2" customFormat="1" ht="20.4" spans="1:15">
      <c r="A25" s="25" t="s">
        <v>308</v>
      </c>
      <c r="B25" s="22"/>
      <c r="C25" s="22"/>
      <c r="D25" s="23"/>
      <c r="E25" s="24"/>
      <c r="F25" s="42"/>
      <c r="G25" s="42"/>
      <c r="H25" s="42"/>
      <c r="I25" s="34"/>
      <c r="J25" s="25" t="s">
        <v>309</v>
      </c>
      <c r="K25" s="22"/>
      <c r="L25" s="22"/>
      <c r="M25" s="23"/>
      <c r="N25" s="22"/>
      <c r="O25" s="26"/>
    </row>
    <row r="26" ht="16.5" customHeight="1" spans="1:15">
      <c r="A26" s="27" t="s">
        <v>310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</row>
  </sheetData>
  <mergeCells count="15">
    <mergeCell ref="A1:O1"/>
    <mergeCell ref="A25:D25"/>
    <mergeCell ref="E25:I25"/>
    <mergeCell ref="J25:M25"/>
    <mergeCell ref="A26:O26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zoomScale="120" zoomScaleNormal="120" workbookViewId="0">
      <selection activeCell="F4" sqref="F4"/>
    </sheetView>
  </sheetViews>
  <sheetFormatPr defaultColWidth="9" defaultRowHeight="17.6"/>
  <cols>
    <col min="1" max="1" width="4.125" customWidth="1"/>
    <col min="2" max="2" width="5" hidden="1" customWidth="1"/>
    <col min="3" max="3" width="11.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ht="28.8" spans="1:13">
      <c r="A1" s="3" t="s">
        <v>311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customHeight="1" spans="1:13">
      <c r="A2" s="4" t="s">
        <v>284</v>
      </c>
      <c r="B2" s="5" t="s">
        <v>289</v>
      </c>
      <c r="C2" s="5" t="s">
        <v>285</v>
      </c>
      <c r="D2" s="5" t="s">
        <v>286</v>
      </c>
      <c r="E2" s="5" t="s">
        <v>287</v>
      </c>
      <c r="F2" s="5" t="s">
        <v>288</v>
      </c>
      <c r="G2" s="4" t="s">
        <v>312</v>
      </c>
      <c r="H2" s="4"/>
      <c r="I2" s="4" t="s">
        <v>313</v>
      </c>
      <c r="J2" s="4"/>
      <c r="K2" s="6" t="s">
        <v>314</v>
      </c>
      <c r="L2" s="69" t="s">
        <v>315</v>
      </c>
      <c r="M2" s="7" t="s">
        <v>316</v>
      </c>
    </row>
    <row r="3" s="1" customFormat="1" ht="16.5" customHeight="1" spans="1:13">
      <c r="A3" s="4"/>
      <c r="B3" s="8"/>
      <c r="C3" s="8"/>
      <c r="D3" s="8"/>
      <c r="E3" s="8"/>
      <c r="F3" s="8"/>
      <c r="G3" s="4" t="s">
        <v>317</v>
      </c>
      <c r="H3" s="4" t="s">
        <v>318</v>
      </c>
      <c r="I3" s="4" t="s">
        <v>317</v>
      </c>
      <c r="J3" s="4" t="s">
        <v>318</v>
      </c>
      <c r="K3" s="9"/>
      <c r="L3" s="70"/>
      <c r="M3" s="10"/>
    </row>
    <row r="4" ht="18" spans="1:13">
      <c r="A4" s="11">
        <v>1</v>
      </c>
      <c r="B4" s="18"/>
      <c r="C4" s="29" t="s">
        <v>300</v>
      </c>
      <c r="D4" s="14" t="s">
        <v>301</v>
      </c>
      <c r="E4" s="30" t="s">
        <v>93</v>
      </c>
      <c r="F4" s="14" t="s">
        <v>46</v>
      </c>
      <c r="G4" s="20">
        <v>0.013</v>
      </c>
      <c r="H4" s="32" t="s">
        <v>319</v>
      </c>
      <c r="I4" s="71">
        <v>0.03</v>
      </c>
      <c r="J4" s="71">
        <v>0.013</v>
      </c>
      <c r="K4" s="72"/>
      <c r="L4" s="18" t="s">
        <v>50</v>
      </c>
      <c r="M4" s="18" t="s">
        <v>302</v>
      </c>
    </row>
    <row r="5" ht="18" spans="1:13">
      <c r="A5" s="11">
        <v>2</v>
      </c>
      <c r="B5" s="18"/>
      <c r="C5" s="32" t="s">
        <v>303</v>
      </c>
      <c r="D5" s="14" t="s">
        <v>301</v>
      </c>
      <c r="E5" s="30" t="s">
        <v>304</v>
      </c>
      <c r="F5" s="14" t="s">
        <v>46</v>
      </c>
      <c r="G5" s="20">
        <v>0.005</v>
      </c>
      <c r="H5" s="32" t="s">
        <v>319</v>
      </c>
      <c r="I5" s="71">
        <v>0.03</v>
      </c>
      <c r="J5" s="71">
        <v>0.013</v>
      </c>
      <c r="K5" s="72"/>
      <c r="L5" s="18" t="s">
        <v>50</v>
      </c>
      <c r="M5" s="18" t="s">
        <v>302</v>
      </c>
    </row>
    <row r="6" ht="18" spans="1:13">
      <c r="A6" s="11">
        <v>3</v>
      </c>
      <c r="B6" s="18"/>
      <c r="C6" s="32" t="s">
        <v>305</v>
      </c>
      <c r="D6" s="14" t="s">
        <v>301</v>
      </c>
      <c r="E6" s="14" t="s">
        <v>306</v>
      </c>
      <c r="F6" s="14" t="s">
        <v>46</v>
      </c>
      <c r="G6" s="20">
        <v>0.005</v>
      </c>
      <c r="H6" s="32" t="s">
        <v>319</v>
      </c>
      <c r="I6" s="71">
        <v>0.015</v>
      </c>
      <c r="J6" s="71">
        <v>0.008</v>
      </c>
      <c r="K6" s="72"/>
      <c r="L6" s="18" t="s">
        <v>50</v>
      </c>
      <c r="M6" s="18" t="s">
        <v>302</v>
      </c>
    </row>
    <row r="7" ht="18" spans="1:13">
      <c r="A7" s="73">
        <v>4</v>
      </c>
      <c r="B7" s="18"/>
      <c r="C7" s="32" t="s">
        <v>307</v>
      </c>
      <c r="D7" s="14" t="s">
        <v>301</v>
      </c>
      <c r="E7" s="14" t="s">
        <v>131</v>
      </c>
      <c r="F7" s="14" t="s">
        <v>46</v>
      </c>
      <c r="G7" s="20">
        <v>0.005</v>
      </c>
      <c r="H7" s="32" t="s">
        <v>320</v>
      </c>
      <c r="I7" s="71">
        <v>0.025</v>
      </c>
      <c r="J7" s="32" t="s">
        <v>321</v>
      </c>
      <c r="K7" s="13"/>
      <c r="L7" s="18" t="s">
        <v>50</v>
      </c>
      <c r="M7" s="18" t="s">
        <v>302</v>
      </c>
    </row>
    <row r="8" spans="1:13">
      <c r="A8" s="73"/>
      <c r="B8" s="18"/>
      <c r="C8" s="29"/>
      <c r="D8" s="14"/>
      <c r="E8" s="14"/>
      <c r="F8" s="14"/>
      <c r="G8" s="20"/>
      <c r="H8" s="20"/>
      <c r="I8" s="71"/>
      <c r="J8" s="71"/>
      <c r="K8" s="11"/>
      <c r="L8" s="18"/>
      <c r="M8" s="18"/>
    </row>
    <row r="9" spans="1:13">
      <c r="A9" s="73"/>
      <c r="B9" s="18"/>
      <c r="C9" s="29"/>
      <c r="D9" s="14"/>
      <c r="E9" s="14"/>
      <c r="F9" s="14"/>
      <c r="G9" s="20"/>
      <c r="H9" s="20"/>
      <c r="I9" s="71"/>
      <c r="J9" s="71"/>
      <c r="K9" s="11"/>
      <c r="L9" s="18"/>
      <c r="M9" s="18"/>
    </row>
    <row r="10" spans="1:13">
      <c r="A10" s="73"/>
      <c r="B10" s="30"/>
      <c r="C10" s="18"/>
      <c r="D10" s="14"/>
      <c r="E10" s="14"/>
      <c r="F10" s="14"/>
      <c r="G10" s="20"/>
      <c r="H10" s="20"/>
      <c r="I10" s="71"/>
      <c r="J10" s="71"/>
      <c r="K10" s="11"/>
      <c r="L10" s="18"/>
      <c r="M10" s="18"/>
    </row>
    <row r="11" spans="1:13">
      <c r="A11" s="73"/>
      <c r="B11" s="30"/>
      <c r="C11" s="18"/>
      <c r="D11" s="14"/>
      <c r="E11" s="14"/>
      <c r="F11" s="14"/>
      <c r="G11" s="20"/>
      <c r="H11" s="20"/>
      <c r="I11" s="71"/>
      <c r="J11" s="71"/>
      <c r="K11" s="11"/>
      <c r="L11" s="18"/>
      <c r="M11" s="18"/>
    </row>
    <row r="12" spans="1:13">
      <c r="A12" s="73"/>
      <c r="B12" s="30"/>
      <c r="C12" s="18"/>
      <c r="D12" s="14"/>
      <c r="E12" s="30"/>
      <c r="F12" s="14"/>
      <c r="G12" s="20"/>
      <c r="H12" s="20"/>
      <c r="I12" s="71"/>
      <c r="J12" s="71"/>
      <c r="K12" s="11"/>
      <c r="L12" s="18"/>
      <c r="M12" s="18"/>
    </row>
    <row r="13" spans="1:13">
      <c r="A13" s="73"/>
      <c r="B13" s="30"/>
      <c r="C13" s="18"/>
      <c r="D13" s="14"/>
      <c r="E13" s="30"/>
      <c r="F13" s="14"/>
      <c r="G13" s="20"/>
      <c r="H13" s="20"/>
      <c r="I13" s="71"/>
      <c r="J13" s="71"/>
      <c r="K13" s="11"/>
      <c r="L13" s="18"/>
      <c r="M13" s="18"/>
    </row>
    <row r="14" spans="1:13">
      <c r="A14" s="73"/>
      <c r="B14" s="30"/>
      <c r="C14" s="18"/>
      <c r="D14" s="14"/>
      <c r="E14" s="14"/>
      <c r="F14" s="14"/>
      <c r="G14" s="20"/>
      <c r="H14" s="20"/>
      <c r="I14" s="71"/>
      <c r="J14" s="71"/>
      <c r="K14" s="11"/>
      <c r="L14" s="18"/>
      <c r="M14" s="18"/>
    </row>
    <row r="15" spans="1:13">
      <c r="A15" s="73"/>
      <c r="B15" s="30"/>
      <c r="C15" s="18"/>
      <c r="D15" s="14"/>
      <c r="E15" s="14"/>
      <c r="F15" s="14"/>
      <c r="G15" s="20"/>
      <c r="H15" s="20"/>
      <c r="I15" s="71"/>
      <c r="J15" s="71"/>
      <c r="K15" s="11"/>
      <c r="L15" s="18"/>
      <c r="M15" s="18"/>
    </row>
    <row r="16" spans="1:13">
      <c r="A16" s="73"/>
      <c r="B16" s="30"/>
      <c r="C16" s="18"/>
      <c r="D16" s="14"/>
      <c r="E16" s="14"/>
      <c r="F16" s="14"/>
      <c r="G16" s="20"/>
      <c r="H16" s="20"/>
      <c r="I16" s="71"/>
      <c r="J16" s="71"/>
      <c r="K16" s="11"/>
      <c r="L16" s="18"/>
      <c r="M16" s="18"/>
    </row>
    <row r="17" spans="1:13">
      <c r="A17" s="73"/>
      <c r="B17" s="30"/>
      <c r="C17" s="18"/>
      <c r="D17" s="14"/>
      <c r="E17" s="14"/>
      <c r="F17" s="14"/>
      <c r="G17" s="20"/>
      <c r="H17" s="20"/>
      <c r="I17" s="71"/>
      <c r="J17" s="71"/>
      <c r="K17" s="11"/>
      <c r="L17" s="18"/>
      <c r="M17" s="18"/>
    </row>
    <row r="18" spans="1:13">
      <c r="A18" s="73"/>
      <c r="B18" s="30"/>
      <c r="C18" s="18"/>
      <c r="D18" s="14"/>
      <c r="E18" s="14"/>
      <c r="F18" s="14"/>
      <c r="G18" s="20"/>
      <c r="H18" s="20"/>
      <c r="I18" s="71"/>
      <c r="J18" s="71"/>
      <c r="K18" s="11"/>
      <c r="L18" s="18"/>
      <c r="M18" s="18"/>
    </row>
    <row r="19" spans="1:13">
      <c r="A19" s="11"/>
      <c r="B19" s="30"/>
      <c r="C19" s="18"/>
      <c r="D19" s="14"/>
      <c r="E19" s="30"/>
      <c r="F19" s="14"/>
      <c r="G19" s="20"/>
      <c r="H19" s="20"/>
      <c r="I19" s="71"/>
      <c r="J19" s="71"/>
      <c r="K19" s="11"/>
      <c r="L19" s="18"/>
      <c r="M19" s="18"/>
    </row>
    <row r="20" spans="1:13">
      <c r="A20" s="11"/>
      <c r="B20" s="30"/>
      <c r="C20" s="18"/>
      <c r="D20" s="14"/>
      <c r="E20" s="30"/>
      <c r="F20" s="14"/>
      <c r="G20" s="20"/>
      <c r="H20" s="20"/>
      <c r="I20" s="71"/>
      <c r="J20" s="71"/>
      <c r="K20" s="11"/>
      <c r="L20" s="18"/>
      <c r="M20" s="18"/>
    </row>
    <row r="21" spans="1:13">
      <c r="A21" s="11"/>
      <c r="B21" s="30"/>
      <c r="C21" s="18"/>
      <c r="D21" s="14"/>
      <c r="E21" s="30"/>
      <c r="F21" s="14"/>
      <c r="G21" s="20"/>
      <c r="H21" s="20"/>
      <c r="I21" s="71"/>
      <c r="J21" s="71"/>
      <c r="K21" s="11"/>
      <c r="L21" s="18"/>
      <c r="M21" s="18"/>
    </row>
    <row r="22" spans="1:13">
      <c r="A22" s="11"/>
      <c r="B22" s="30"/>
      <c r="C22" s="18"/>
      <c r="D22" s="14"/>
      <c r="E22" s="30"/>
      <c r="F22" s="14"/>
      <c r="G22" s="20"/>
      <c r="H22" s="20"/>
      <c r="I22" s="71"/>
      <c r="J22" s="71"/>
      <c r="K22" s="11"/>
      <c r="L22" s="18"/>
      <c r="M22" s="18"/>
    </row>
    <row r="23" spans="1:13">
      <c r="A23" s="11"/>
      <c r="B23" s="30"/>
      <c r="C23" s="18"/>
      <c r="D23" s="74"/>
      <c r="E23" s="30"/>
      <c r="F23" s="30"/>
      <c r="G23" s="20"/>
      <c r="H23" s="20"/>
      <c r="I23" s="71"/>
      <c r="J23" s="71"/>
      <c r="K23" s="11"/>
      <c r="L23" s="18"/>
      <c r="M23" s="18"/>
    </row>
    <row r="24" s="2" customFormat="1" ht="20.4" spans="1:13">
      <c r="A24" s="25" t="s">
        <v>308</v>
      </c>
      <c r="B24" s="22"/>
      <c r="C24" s="22"/>
      <c r="D24" s="22"/>
      <c r="E24" s="23"/>
      <c r="F24" s="24"/>
      <c r="G24" s="34"/>
      <c r="H24" s="25" t="s">
        <v>309</v>
      </c>
      <c r="I24" s="22"/>
      <c r="J24" s="22"/>
      <c r="K24" s="23"/>
      <c r="L24" s="75"/>
      <c r="M24" s="26"/>
    </row>
    <row r="25" ht="16.5" customHeight="1" spans="1:13">
      <c r="A25" s="76" t="s">
        <v>322</v>
      </c>
      <c r="B25" s="76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</row>
  </sheetData>
  <mergeCells count="17">
    <mergeCell ref="A1:M1"/>
    <mergeCell ref="G2:H2"/>
    <mergeCell ref="I2:J2"/>
    <mergeCell ref="A24:E24"/>
    <mergeCell ref="F24:G24"/>
    <mergeCell ref="H24:K24"/>
    <mergeCell ref="L24:M24"/>
    <mergeCell ref="A25:M25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工作内容</vt:lpstr>
      <vt:lpstr>AQL2.5验货</vt:lpstr>
      <vt:lpstr>首期</vt:lpstr>
      <vt:lpstr>验货尺寸表 </vt:lpstr>
      <vt:lpstr>水洗尺寸表</vt:lpstr>
      <vt:lpstr>尾期1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川平</cp:lastModifiedBy>
  <dcterms:created xsi:type="dcterms:W3CDTF">2020-03-11T17:34:00Z</dcterms:created>
  <dcterms:modified xsi:type="dcterms:W3CDTF">2026-01-10T11:21:28Z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2052-12.1.24031.24031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