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<sst xmlns="http://schemas.openxmlformats.org/spreadsheetml/2006/main" count="686" uniqueCount="339">
  <si>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</si>
  <si>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</si>
  <si>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</si>
  <si>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</si>
  <si>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</si>
  <si>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</si>
  <si>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</si>
  <si>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</si>
  <si>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</si>
  <si>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</si>
  <si>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</si>
  <si>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</si>
  <si>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</si>
  <si>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</si>
  <si>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</si>
  <si>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</si>
  <si>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</si>
  <si>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</si>
  <si>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</si>
  <si>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</si>
  <si>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</si>
  <si>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</si>
  <si>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</si>
  <si>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</si>
  <si>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</si>
  <si>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</si>
  <si>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</si>
  <si>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</si>
  <si>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</si>
  <si>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</si>
  <si>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</si>
  <si>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</si>
  <si>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</si>
  <si>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</si>
  <si>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</si>
  <si>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</si>
  <si>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</si>
  <si>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</si>
  <si>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</si>
  <si>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</si>
  <si>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</si>
  <si>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</si>
  <si>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</si>
  <si>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</si>
  <si>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</si>
  <si>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</si>
  <si>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</si>
  <si>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</si>
  <si>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</si>
  <si>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</si>
  <si>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</si>
  <si>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</si>
  <si>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</si>
  <si>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</si>
  <si>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</si>
  <si>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</si>
  <si>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</si>
  <si>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</si>
  <si>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</si>
  <si>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</si>
  <si>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</si>
  <si>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</si>
  <si>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QAJJAO85306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</si>
  <si>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</si>
  <si>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</si>
  <si>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</si>
  <si>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</si>
  <si>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</si>
  <si>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</si>
  <si>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</si>
  <si>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</si>
  <si>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</si>
  <si>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</si>
  <si>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</si>
  <si>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</si>
  <si>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</si>
  <si>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</si>
  <si>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</si>
  <si>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</si>
  <si>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</si>
  <si>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</si>
  <si>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</si>
  <si>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</si>
  <si>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</si>
  <si>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</si>
  <si>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</si>
  <si>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</si>
  <si>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</si>
  <si>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</si>
  <si>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</si>
  <si>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</si>
  <si>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</si>
  <si>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</si>
  <si>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</si>
  <si>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</si>
  <si>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</si>
  <si>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</si>
  <si>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</si>
  <si>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</si>
  <si>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</si>
  <si>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</si>
  <si>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</si>
  <si>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</si>
  <si>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</si>
  <si>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</si>
  <si>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</si>
  <si>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</si>
  <si>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</si>
  <si>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</si>
  <si>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</si>
  <si>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美拉蓝</t>
  </si>
  <si>
    <t>日光紫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</si>
  <si>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</si>
  <si>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青黛蓝4件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</si>
  <si>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</si>
  <si>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</si>
  <si>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</si>
  <si>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</si>
  <si>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</si>
  <si>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1、前领容皱，领形不圆顺。后领织带起拱</t>
  </si>
  <si>
    <t>2、前胸贴起角，不圆顺</t>
  </si>
  <si>
    <t>3、油污没有清理干净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</si>
  <si>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</si>
  <si>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</si>
  <si>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</si>
  <si>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</si>
  <si>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</si>
  <si>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</si>
  <si>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</si>
  <si>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</si>
  <si>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</si>
  <si>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</si>
  <si>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</si>
  <si>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</si>
  <si>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</si>
  <si>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</si>
  <si>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</si>
  <si>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</si>
  <si>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</si>
  <si>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</si>
  <si>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</si>
  <si>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</si>
  <si>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</si>
  <si>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</si>
  <si>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</si>
  <si>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</si>
  <si>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</si>
  <si>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</si>
  <si>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</si>
  <si>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-1</t>
  </si>
  <si>
    <t>-1.5</t>
  </si>
  <si>
    <t>胸围</t>
  </si>
  <si>
    <t>+0</t>
  </si>
  <si>
    <t>摆围</t>
  </si>
  <si>
    <t>肩宽</t>
  </si>
  <si>
    <t>-0.5</t>
  </si>
  <si>
    <t>上领围</t>
  </si>
  <si>
    <t>肩点袖长(短袖）</t>
  </si>
  <si>
    <t>+0.5</t>
  </si>
  <si>
    <t>袖肥/2</t>
  </si>
  <si>
    <t>-0.7</t>
  </si>
  <si>
    <t>袖口围/2（短袖）</t>
  </si>
  <si>
    <t>+0.3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</si>
  <si>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</si>
  <si>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</si>
  <si>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</si>
  <si>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</si>
  <si>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</si>
  <si>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</si>
  <si>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</si>
  <si>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</si>
  <si>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</si>
  <si>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</si>
  <si>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</si>
  <si>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</si>
  <si>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</si>
  <si>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</si>
  <si>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</si>
  <si>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</si>
  <si>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</si>
  <si>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</si>
  <si>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</si>
  <si>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</si>
  <si>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</si>
  <si>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</si>
  <si>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</si>
  <si>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</si>
  <si>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</si>
  <si>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</si>
  <si>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</si>
  <si>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</si>
  <si>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</si>
  <si>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</si>
  <si>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</si>
  <si>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</si>
  <si>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</si>
  <si>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</si>
  <si>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</si>
  <si>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</si>
  <si>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</si>
  <si>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</si>
  <si>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</si>
  <si>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</si>
  <si>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</si>
  <si>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</si>
  <si>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</si>
  <si>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1、领口不圆顺，后领织带起拱</t>
  </si>
  <si>
    <t>2、前胸袋不方正，边角不圆顺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</si>
  <si>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</si>
  <si>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</si>
  <si>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</si>
  <si>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</si>
  <si>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</si>
  <si>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</si>
  <si>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</si>
  <si>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</si>
  <si>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走货1400件，抽查125件，发现4件不良品，已按照以上提出的问题点改正，可以出货</t>
  </si>
  <si>
    <t>服装QC部门</t>
  </si>
  <si>
    <t>检验人</t>
  </si>
  <si>
    <t>120/56</t>
  </si>
  <si>
    <t>130/59</t>
  </si>
  <si>
    <t>140/57</t>
  </si>
  <si>
    <t>150/63</t>
  </si>
  <si>
    <t>160/69</t>
  </si>
  <si>
    <t>170/75</t>
  </si>
  <si>
    <t>-0.5 +0 -0.5</t>
  </si>
  <si>
    <t>-0.5 -0.5 -0</t>
  </si>
  <si>
    <t>-1 -1 +0</t>
  </si>
  <si>
    <t>+0 +0.5 +0</t>
  </si>
  <si>
    <t>+0.5 +0.5 +0.5</t>
  </si>
  <si>
    <t>-0.5 -0.5 +0</t>
  </si>
  <si>
    <t>+1 +1 +0</t>
  </si>
  <si>
    <t>+0 +0 +0</t>
  </si>
  <si>
    <t>+0 +0 +1</t>
  </si>
  <si>
    <t>+1 +0 +0</t>
  </si>
  <si>
    <t>+1 +1 +1</t>
  </si>
  <si>
    <t>+0 +0 +0.5</t>
  </si>
  <si>
    <t>-0.3 +0 +0</t>
  </si>
  <si>
    <t>+0.3 +0.3 +0</t>
  </si>
  <si>
    <t>+0.5 +0.3 +0.4</t>
  </si>
  <si>
    <t>+0.5 +0.5 +0.3</t>
  </si>
  <si>
    <t>+0.5 +0.4 +0</t>
  </si>
  <si>
    <t>+0 +0.5 +0.3</t>
  </si>
  <si>
    <t>+1 +0.8 +0</t>
  </si>
  <si>
    <t>+0  +0.5 +0</t>
  </si>
  <si>
    <t>+0.5 +0 +0</t>
  </si>
  <si>
    <t>-1 -0.6 +0</t>
  </si>
  <si>
    <t>-1 -1 -1</t>
  </si>
  <si>
    <t>-1 -1 -0.5</t>
  </si>
  <si>
    <t>-0.5 -0.7 +0</t>
  </si>
  <si>
    <t>-1 +0 +0</t>
  </si>
  <si>
    <t>-0.5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</si>
  <si>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</si>
  <si>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</si>
  <si>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</si>
  <si>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</si>
  <si>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</si>
  <si>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</si>
  <si>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</si>
  <si>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</si>
  <si>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</si>
  <si>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</si>
  <si>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</si>
  <si>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</si>
  <si>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</si>
  <si>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</si>
  <si>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</si>
  <si>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</si>
  <si>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2509Y0182</t>
  </si>
  <si>
    <t>冰玉竹平纹</t>
  </si>
  <si>
    <t>三迈</t>
  </si>
  <si>
    <t>2509Y0180</t>
  </si>
  <si>
    <t>制表时间：2025/10/25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</si>
  <si>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</si>
  <si>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</si>
  <si>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</si>
  <si>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</si>
  <si>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</si>
  <si>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</si>
  <si>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</si>
  <si>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</si>
  <si>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</si>
  <si>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</si>
  <si>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</si>
  <si>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</si>
  <si>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</si>
  <si>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</si>
  <si>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</si>
  <si>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</si>
  <si>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</si>
  <si>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</si>
  <si>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</si>
  <si>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</si>
  <si>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</si>
  <si>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</si>
  <si>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</si>
  <si>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</t>
  </si>
  <si>
    <t>锦湾</t>
  </si>
  <si>
    <t>3#尼龙闭尾反装</t>
  </si>
  <si>
    <t>WX</t>
  </si>
  <si>
    <t>无互染</t>
  </si>
  <si>
    <t>物料6</t>
  </si>
  <si>
    <t>物料7</t>
  </si>
  <si>
    <t>物料8</t>
  </si>
  <si>
    <t>物料9</t>
  </si>
  <si>
    <t>物料10</t>
  </si>
  <si>
    <t>制表时间：2025/11/4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</si>
  <si>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</si>
  <si>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</si>
  <si>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</si>
  <si>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</si>
  <si>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</si>
  <si>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</si>
  <si>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</si>
  <si>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</si>
  <si>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</si>
  <si>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</si>
  <si>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</si>
  <si>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</si>
  <si>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</si>
  <si>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</si>
  <si>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</si>
  <si>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</si>
  <si>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前中印花</t>
  </si>
  <si>
    <t>无脱落开裂</t>
  </si>
  <si>
    <t>制表时间：2025/12/12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</si>
  <si>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</si>
  <si>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</si>
  <si>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</si>
  <si>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</si>
  <si>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</si>
  <si>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1CM压花织带</t>
  </si>
  <si>
    <t>26SS阳光橙/R370//</t>
  </si>
  <si>
    <t>-6</t>
  </si>
  <si>
    <t>-5</t>
  </si>
  <si>
    <t>26SS美拉蓝/R368//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</si>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</sst>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2"/>
      <color rgb="FFFF0000"/>
      <name val="宋体"/>
      <charset val="134"/>
    </font>
    <font>
      <b/>
      <sz val="12"/>
      <name val="仿宋_GB2312"/>
      <charset val="0"/>
    </font>
    <font>
      <sz val="11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8" borderId="79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80" applyNumberFormat="0" applyFill="0" applyAlignment="0" applyProtection="0">
      <alignment vertical="center"/>
    </xf>
    <xf numFmtId="0" fontId="58" fillId="0" borderId="80" applyNumberFormat="0" applyFill="0" applyAlignment="0" applyProtection="0">
      <alignment vertical="center"/>
    </xf>
    <xf numFmtId="0" fontId="59" fillId="0" borderId="8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9" borderId="82" applyNumberFormat="0" applyAlignment="0" applyProtection="0">
      <alignment vertical="center"/>
    </xf>
    <xf numFmtId="0" fontId="61" fillId="10" borderId="83" applyNumberFormat="0" applyAlignment="0" applyProtection="0">
      <alignment vertical="center"/>
    </xf>
    <xf numFmtId="0" fontId="62" fillId="10" borderId="82" applyNumberFormat="0" applyAlignment="0" applyProtection="0">
      <alignment vertical="center"/>
    </xf>
    <xf numFmtId="0" fontId="63" fillId="11" borderId="84" applyNumberFormat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65" fillId="0" borderId="86" applyNumberFormat="0" applyFill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1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  <xf numFmtId="0" fontId="72" fillId="0" borderId="0">
      <alignment horizontal="center" vertical="center"/>
    </xf>
    <xf numFmtId="0" fontId="6" fillId="0" borderId="0">
      <alignment horizontal="center"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5" xfId="62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6" xfId="62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1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center"/>
    </xf>
    <xf numFmtId="177" fontId="11" fillId="0" borderId="2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4" fillId="0" borderId="15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7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49" fontId="29" fillId="0" borderId="2" xfId="54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5" xfId="52" applyFont="1" applyFill="1" applyBorder="1" applyAlignment="1">
      <alignment horizontal="left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6" fillId="0" borderId="0" xfId="53" applyFont="1" applyFill="1" applyAlignment="1"/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3" fillId="0" borderId="18" xfId="52" applyFont="1" applyBorder="1" applyAlignment="1">
      <alignment horizontal="center" vertical="top"/>
    </xf>
    <xf numFmtId="0" fontId="34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vertical="center"/>
    </xf>
    <xf numFmtId="0" fontId="34" fillId="0" borderId="20" xfId="52" applyFont="1" applyFill="1" applyBorder="1" applyAlignment="1">
      <alignment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vertical="center"/>
    </xf>
    <xf numFmtId="58" fontId="26" fillId="0" borderId="21" xfId="52" applyNumberFormat="1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vertical="center"/>
    </xf>
    <xf numFmtId="0" fontId="22" fillId="0" borderId="26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vertical="center"/>
    </xf>
    <xf numFmtId="0" fontId="26" fillId="0" borderId="26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4" fillId="0" borderId="19" xfId="52" applyFont="1" applyFill="1" applyBorder="1" applyAlignment="1">
      <alignment vertical="center"/>
    </xf>
    <xf numFmtId="0" fontId="34" fillId="0" borderId="28" xfId="52" applyFont="1" applyFill="1" applyBorder="1" applyAlignment="1">
      <alignment vertical="center"/>
    </xf>
    <xf numFmtId="0" fontId="34" fillId="0" borderId="29" xfId="52" applyFont="1" applyFill="1" applyBorder="1" applyAlignment="1">
      <alignment vertical="center"/>
    </xf>
    <xf numFmtId="0" fontId="34" fillId="0" borderId="30" xfId="52" applyFont="1" applyFill="1" applyBorder="1" applyAlignment="1">
      <alignment vertical="center"/>
    </xf>
    <xf numFmtId="0" fontId="26" fillId="0" borderId="21" xfId="52" applyFont="1" applyFill="1" applyBorder="1" applyAlignment="1">
      <alignment vertical="center"/>
    </xf>
    <xf numFmtId="0" fontId="26" fillId="0" borderId="31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5" fillId="0" borderId="33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22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 wrapText="1"/>
    </xf>
    <xf numFmtId="0" fontId="26" fillId="0" borderId="22" xfId="52" applyFont="1" applyFill="1" applyBorder="1" applyAlignment="1">
      <alignment horizontal="left" vertical="center" wrapText="1"/>
    </xf>
    <xf numFmtId="0" fontId="34" fillId="0" borderId="25" xfId="52" applyFont="1" applyFill="1" applyBorder="1" applyAlignment="1">
      <alignment horizontal="left" vertical="center"/>
    </xf>
    <xf numFmtId="0" fontId="19" fillId="0" borderId="26" xfId="52" applyFill="1" applyBorder="1" applyAlignment="1">
      <alignment horizontal="center" vertical="center"/>
    </xf>
    <xf numFmtId="0" fontId="19" fillId="0" borderId="27" xfId="52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 wrapText="1"/>
    </xf>
    <xf numFmtId="0" fontId="19" fillId="0" borderId="33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right" vertical="center"/>
    </xf>
    <xf numFmtId="0" fontId="26" fillId="0" borderId="32" xfId="52" applyFont="1" applyFill="1" applyBorder="1" applyAlignment="1">
      <alignment horizontal="right" vertical="center"/>
    </xf>
    <xf numFmtId="0" fontId="26" fillId="0" borderId="37" xfId="52" applyFont="1" applyFill="1" applyBorder="1" applyAlignment="1">
      <alignment horizontal="right" vertical="center"/>
    </xf>
    <xf numFmtId="0" fontId="26" fillId="0" borderId="38" xfId="52" applyFont="1" applyFill="1" applyBorder="1" applyAlignment="1">
      <alignment horizontal="center" vertical="center"/>
    </xf>
    <xf numFmtId="0" fontId="35" fillId="0" borderId="19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center" vertical="center"/>
    </xf>
    <xf numFmtId="58" fontId="26" fillId="0" borderId="26" xfId="52" applyNumberFormat="1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center" vertical="center"/>
    </xf>
    <xf numFmtId="0" fontId="18" fillId="0" borderId="40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/>
    </xf>
    <xf numFmtId="0" fontId="25" fillId="0" borderId="42" xfId="53" applyFont="1" applyFill="1" applyBorder="1" applyAlignment="1">
      <alignment horizontal="center" vertical="center"/>
    </xf>
    <xf numFmtId="0" fontId="18" fillId="0" borderId="8" xfId="53" applyFont="1" applyFill="1" applyBorder="1" applyAlignment="1">
      <alignment horizontal="center"/>
    </xf>
    <xf numFmtId="0" fontId="25" fillId="0" borderId="15" xfId="53" applyFont="1" applyFill="1" applyBorder="1" applyAlignment="1" applyProtection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center" vertical="center"/>
    </xf>
    <xf numFmtId="178" fontId="28" fillId="0" borderId="45" xfId="0" applyNumberFormat="1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6" fillId="0" borderId="46" xfId="0" applyFont="1" applyFill="1" applyBorder="1" applyAlignment="1">
      <alignment horizontal="center" vertical="center"/>
    </xf>
    <xf numFmtId="49" fontId="36" fillId="0" borderId="42" xfId="51" applyNumberFormat="1" applyFont="1" applyFill="1" applyBorder="1" applyAlignment="1">
      <alignment vertical="center"/>
    </xf>
    <xf numFmtId="49" fontId="29" fillId="0" borderId="24" xfId="54" applyNumberFormat="1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0" fontId="18" fillId="0" borderId="21" xfId="53" applyFont="1" applyFill="1" applyBorder="1" applyAlignment="1"/>
    <xf numFmtId="0" fontId="28" fillId="0" borderId="22" xfId="0" applyNumberFormat="1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/>
    </xf>
    <xf numFmtId="49" fontId="29" fillId="0" borderId="21" xfId="54" applyNumberFormat="1" applyFont="1" applyFill="1" applyBorder="1" applyAlignment="1">
      <alignment horizontal="center" vertical="center"/>
    </xf>
    <xf numFmtId="49" fontId="29" fillId="0" borderId="22" xfId="54" applyNumberFormat="1" applyFont="1" applyFill="1" applyBorder="1" applyAlignment="1">
      <alignment horizontal="center" vertical="center"/>
    </xf>
    <xf numFmtId="0" fontId="37" fillId="0" borderId="47" xfId="0" applyFont="1" applyFill="1" applyBorder="1" applyAlignment="1">
      <alignment horizontal="center" vertical="center"/>
    </xf>
    <xf numFmtId="0" fontId="38" fillId="0" borderId="48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79" fontId="39" fillId="0" borderId="42" xfId="0" applyNumberFormat="1" applyFont="1" applyFill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31" fillId="0" borderId="51" xfId="0" applyNumberFormat="1" applyFont="1" applyFill="1" applyBorder="1" applyAlignment="1">
      <alignment horizontal="center" vertical="center"/>
    </xf>
    <xf numFmtId="0" fontId="18" fillId="0" borderId="52" xfId="53" applyFont="1" applyFill="1" applyBorder="1" applyAlignment="1">
      <alignment horizontal="center"/>
    </xf>
    <xf numFmtId="49" fontId="18" fillId="0" borderId="25" xfId="53" applyNumberFormat="1" applyFont="1" applyFill="1" applyBorder="1" applyAlignment="1">
      <alignment horizontal="center"/>
    </xf>
    <xf numFmtId="49" fontId="18" fillId="0" borderId="26" xfId="53" applyNumberFormat="1" applyFont="1" applyFill="1" applyBorder="1" applyAlignment="1">
      <alignment horizontal="center"/>
    </xf>
    <xf numFmtId="49" fontId="29" fillId="0" borderId="26" xfId="54" applyNumberFormat="1" applyFont="1" applyFill="1" applyBorder="1" applyAlignment="1">
      <alignment horizontal="center" vertical="center"/>
    </xf>
    <xf numFmtId="49" fontId="29" fillId="0" borderId="27" xfId="54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19" fillId="0" borderId="0" xfId="52" applyFont="1" applyAlignment="1">
      <alignment horizontal="left" vertical="center"/>
    </xf>
    <xf numFmtId="0" fontId="40" fillId="0" borderId="18" xfId="52" applyFont="1" applyBorder="1" applyAlignment="1">
      <alignment horizontal="center" vertical="top"/>
    </xf>
    <xf numFmtId="0" fontId="27" fillId="0" borderId="53" xfId="52" applyFont="1" applyBorder="1" applyAlignment="1">
      <alignment horizontal="left" vertical="center"/>
    </xf>
    <xf numFmtId="0" fontId="22" fillId="0" borderId="54" xfId="52" applyFont="1" applyBorder="1" applyAlignment="1">
      <alignment horizontal="center" vertical="center"/>
    </xf>
    <xf numFmtId="0" fontId="27" fillId="0" borderId="54" xfId="52" applyFont="1" applyBorder="1" applyAlignment="1">
      <alignment horizontal="center" vertical="center"/>
    </xf>
    <xf numFmtId="0" fontId="35" fillId="0" borderId="54" xfId="52" applyFont="1" applyBorder="1" applyAlignment="1">
      <alignment horizontal="left" vertical="center"/>
    </xf>
    <xf numFmtId="0" fontId="19" fillId="0" borderId="54" xfId="52" applyFont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27" fillId="0" borderId="19" xfId="52" applyFont="1" applyBorder="1" applyAlignment="1">
      <alignment horizontal="center" vertical="center"/>
    </xf>
    <xf numFmtId="0" fontId="27" fillId="0" borderId="20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35" fillId="0" borderId="24" xfId="52" applyFont="1" applyBorder="1" applyAlignment="1">
      <alignment horizontal="left" vertical="center"/>
    </xf>
    <xf numFmtId="0" fontId="35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22" xfId="52" applyNumberFormat="1" applyFont="1" applyBorder="1" applyAlignment="1">
      <alignment horizontal="center" vertical="center"/>
    </xf>
    <xf numFmtId="0" fontId="35" fillId="0" borderId="24" xfId="52" applyFont="1" applyBorder="1" applyAlignment="1">
      <alignment vertical="center"/>
    </xf>
    <xf numFmtId="0" fontId="22" fillId="0" borderId="21" xfId="52" applyNumberFormat="1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35" fillId="0" borderId="21" xfId="52" applyFont="1" applyBorder="1" applyAlignment="1">
      <alignment vertical="center"/>
    </xf>
    <xf numFmtId="0" fontId="22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9" fillId="0" borderId="21" xfId="52" applyFont="1" applyBorder="1" applyAlignment="1">
      <alignment vertical="center"/>
    </xf>
    <xf numFmtId="0" fontId="41" fillId="0" borderId="25" xfId="52" applyFont="1" applyBorder="1" applyAlignment="1">
      <alignment vertical="center"/>
    </xf>
    <xf numFmtId="0" fontId="22" fillId="0" borderId="58" xfId="52" applyFont="1" applyBorder="1" applyAlignment="1">
      <alignment horizontal="center" vertical="center"/>
    </xf>
    <xf numFmtId="0" fontId="22" fillId="0" borderId="38" xfId="52" applyFont="1" applyBorder="1" applyAlignment="1">
      <alignment horizontal="center" vertical="center"/>
    </xf>
    <xf numFmtId="0" fontId="35" fillId="0" borderId="25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14" fontId="22" fillId="0" borderId="26" xfId="52" applyNumberFormat="1" applyFont="1" applyBorder="1" applyAlignment="1">
      <alignment horizontal="center" vertical="center"/>
    </xf>
    <xf numFmtId="14" fontId="22" fillId="0" borderId="27" xfId="52" applyNumberFormat="1" applyFont="1" applyBorder="1" applyAlignment="1">
      <alignment horizontal="center" vertical="center"/>
    </xf>
    <xf numFmtId="0" fontId="22" fillId="0" borderId="26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35" fillId="0" borderId="59" xfId="52" applyFont="1" applyBorder="1" applyAlignment="1">
      <alignment horizontal="left" vertical="center"/>
    </xf>
    <xf numFmtId="0" fontId="35" fillId="0" borderId="18" xfId="52" applyFont="1" applyBorder="1" applyAlignment="1">
      <alignment horizontal="left" vertical="center"/>
    </xf>
    <xf numFmtId="0" fontId="35" fillId="0" borderId="35" xfId="52" applyFont="1" applyBorder="1" applyAlignment="1">
      <alignment horizontal="left" vertical="center"/>
    </xf>
    <xf numFmtId="0" fontId="35" fillId="0" borderId="60" xfId="52" applyFont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7" fillId="0" borderId="62" xfId="52" applyFont="1" applyBorder="1" applyAlignment="1">
      <alignment horizontal="left" vertical="center"/>
    </xf>
    <xf numFmtId="0" fontId="27" fillId="0" borderId="63" xfId="52" applyFont="1" applyBorder="1" applyAlignment="1">
      <alignment horizontal="left" vertical="center"/>
    </xf>
    <xf numFmtId="0" fontId="35" fillId="0" borderId="64" xfId="52" applyFont="1" applyBorder="1" applyAlignment="1">
      <alignment vertical="center"/>
    </xf>
    <xf numFmtId="0" fontId="19" fillId="0" borderId="65" xfId="52" applyFont="1" applyBorder="1" applyAlignment="1">
      <alignment horizontal="left" vertical="center"/>
    </xf>
    <xf numFmtId="0" fontId="22" fillId="0" borderId="65" xfId="52" applyFont="1" applyBorder="1" applyAlignment="1">
      <alignment horizontal="left" vertical="center"/>
    </xf>
    <xf numFmtId="0" fontId="19" fillId="0" borderId="65" xfId="52" applyFont="1" applyBorder="1" applyAlignment="1">
      <alignment vertical="center"/>
    </xf>
    <xf numFmtId="0" fontId="35" fillId="0" borderId="65" xfId="52" applyFont="1" applyBorder="1" applyAlignment="1">
      <alignment vertical="center"/>
    </xf>
    <xf numFmtId="0" fontId="22" fillId="0" borderId="66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5" fillId="0" borderId="27" xfId="52" applyFont="1" applyBorder="1" applyAlignment="1">
      <alignment horizontal="left" vertical="center"/>
    </xf>
    <xf numFmtId="0" fontId="35" fillId="0" borderId="64" xfId="52" applyFont="1" applyBorder="1" applyAlignment="1">
      <alignment horizontal="center" vertical="center"/>
    </xf>
    <xf numFmtId="0" fontId="22" fillId="0" borderId="65" xfId="52" applyFont="1" applyBorder="1" applyAlignment="1">
      <alignment horizontal="center" vertical="center"/>
    </xf>
    <xf numFmtId="0" fontId="35" fillId="0" borderId="65" xfId="52" applyFont="1" applyBorder="1" applyAlignment="1">
      <alignment horizontal="center" vertical="center"/>
    </xf>
    <xf numFmtId="0" fontId="19" fillId="0" borderId="65" xfId="52" applyFont="1" applyBorder="1" applyAlignment="1">
      <alignment horizontal="center" vertical="center"/>
    </xf>
    <xf numFmtId="0" fontId="35" fillId="0" borderId="24" xfId="52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35" fillId="0" borderId="21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5" fillId="0" borderId="0" xfId="52" applyFont="1" applyBorder="1" applyAlignment="1">
      <alignment vertical="center"/>
    </xf>
    <xf numFmtId="0" fontId="35" fillId="0" borderId="67" xfId="52" applyFont="1" applyBorder="1" applyAlignment="1">
      <alignment horizontal="left" vertical="center" wrapText="1"/>
    </xf>
    <xf numFmtId="0" fontId="35" fillId="0" borderId="68" xfId="52" applyFont="1" applyBorder="1" applyAlignment="1">
      <alignment horizontal="left" vertical="center" wrapText="1"/>
    </xf>
    <xf numFmtId="0" fontId="35" fillId="0" borderId="38" xfId="52" applyFont="1" applyBorder="1" applyAlignment="1">
      <alignment horizontal="left" vertical="center" wrapText="1"/>
    </xf>
    <xf numFmtId="0" fontId="35" fillId="0" borderId="69" xfId="52" applyFont="1" applyBorder="1" applyAlignment="1">
      <alignment horizontal="left" vertical="center"/>
    </xf>
    <xf numFmtId="0" fontId="35" fillId="0" borderId="70" xfId="52" applyFont="1" applyBorder="1" applyAlignment="1">
      <alignment horizontal="left" vertical="center"/>
    </xf>
    <xf numFmtId="0" fontId="35" fillId="0" borderId="66" xfId="52" applyFont="1" applyBorder="1" applyAlignment="1">
      <alignment horizontal="left" vertical="center"/>
    </xf>
    <xf numFmtId="0" fontId="42" fillId="0" borderId="7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35" fillId="0" borderId="2" xfId="52" applyFont="1" applyBorder="1" applyAlignment="1">
      <alignment horizontal="center" vertical="center"/>
    </xf>
    <xf numFmtId="0" fontId="34" fillId="0" borderId="33" xfId="52" applyFont="1" applyBorder="1" applyAlignment="1">
      <alignment horizontal="left" vertical="center"/>
    </xf>
    <xf numFmtId="0" fontId="44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45" fillId="0" borderId="3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9" fontId="22" fillId="0" borderId="21" xfId="52" applyNumberFormat="1" applyFont="1" applyBorder="1" applyAlignment="1">
      <alignment horizontal="center" vertical="center"/>
    </xf>
    <xf numFmtId="0" fontId="26" fillId="0" borderId="22" xfId="52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67" xfId="52" applyNumberFormat="1" applyFont="1" applyBorder="1" applyAlignment="1">
      <alignment horizontal="left" vertical="center"/>
    </xf>
    <xf numFmtId="9" fontId="22" fillId="0" borderId="68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0" fontId="34" fillId="0" borderId="64" xfId="52" applyFont="1" applyFill="1" applyBorder="1" applyAlignment="1">
      <alignment horizontal="left" vertical="center"/>
    </xf>
    <xf numFmtId="0" fontId="34" fillId="0" borderId="65" xfId="52" applyFont="1" applyFill="1" applyBorder="1" applyAlignment="1">
      <alignment horizontal="left" vertical="center"/>
    </xf>
    <xf numFmtId="0" fontId="34" fillId="0" borderId="66" xfId="52" applyFont="1" applyFill="1" applyBorder="1" applyAlignment="1">
      <alignment horizontal="left" vertical="center"/>
    </xf>
    <xf numFmtId="0" fontId="34" fillId="0" borderId="58" xfId="52" applyFont="1" applyFill="1" applyBorder="1" applyAlignment="1">
      <alignment horizontal="left" vertical="center"/>
    </xf>
    <xf numFmtId="0" fontId="34" fillId="0" borderId="68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7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35" fillId="0" borderId="67" xfId="52" applyFont="1" applyFill="1" applyBorder="1" applyAlignment="1">
      <alignment horizontal="left" vertical="center"/>
    </xf>
    <xf numFmtId="0" fontId="35" fillId="0" borderId="68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27" fillId="0" borderId="53" xfId="52" applyFont="1" applyBorder="1" applyAlignment="1">
      <alignment vertical="center"/>
    </xf>
    <xf numFmtId="0" fontId="46" fillId="0" borderId="62" xfId="52" applyFont="1" applyBorder="1" applyAlignment="1">
      <alignment horizontal="center" vertical="center"/>
    </xf>
    <xf numFmtId="0" fontId="27" fillId="0" borderId="54" xfId="52" applyFont="1" applyBorder="1" applyAlignment="1">
      <alignment vertical="center"/>
    </xf>
    <xf numFmtId="0" fontId="22" fillId="0" borderId="75" xfId="52" applyFont="1" applyBorder="1" applyAlignment="1">
      <alignment vertical="center"/>
    </xf>
    <xf numFmtId="0" fontId="27" fillId="0" borderId="75" xfId="52" applyFont="1" applyBorder="1" applyAlignment="1">
      <alignment vertical="center"/>
    </xf>
    <xf numFmtId="58" fontId="19" fillId="0" borderId="54" xfId="52" applyNumberFormat="1" applyFont="1" applyBorder="1" applyAlignment="1">
      <alignment vertical="center"/>
    </xf>
    <xf numFmtId="0" fontId="27" fillId="0" borderId="35" xfId="52" applyFont="1" applyBorder="1" applyAlignment="1">
      <alignment horizontal="center" vertical="center"/>
    </xf>
    <xf numFmtId="0" fontId="27" fillId="0" borderId="76" xfId="52" applyFont="1" applyBorder="1" applyAlignment="1">
      <alignment horizontal="center" vertical="center"/>
    </xf>
    <xf numFmtId="0" fontId="22" fillId="0" borderId="75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22" fillId="0" borderId="7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horizontal="left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48" fillId="0" borderId="15" xfId="0" applyFont="1" applyBorder="1"/>
    <xf numFmtId="0" fontId="48" fillId="0" borderId="2" xfId="0" applyFont="1" applyBorder="1"/>
    <xf numFmtId="0" fontId="48" fillId="0" borderId="7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9" xfId="0" applyFont="1" applyFill="1" applyBorder="1" applyAlignment="1">
      <alignment horizontal="center" vertical="center"/>
    </xf>
    <xf numFmtId="0" fontId="48" fillId="0" borderId="78" xfId="0" applyFont="1" applyBorder="1" applyAlignment="1">
      <alignment horizontal="center" vertical="center"/>
    </xf>
    <xf numFmtId="0" fontId="48" fillId="4" borderId="2" xfId="0" applyFont="1" applyFill="1" applyBorder="1"/>
    <xf numFmtId="0" fontId="48" fillId="0" borderId="42" xfId="0" applyFont="1" applyBorder="1"/>
    <xf numFmtId="0" fontId="0" fillId="0" borderId="15" xfId="0" applyBorder="1"/>
    <xf numFmtId="0" fontId="0" fillId="4" borderId="2" xfId="0" applyFill="1" applyBorder="1"/>
    <xf numFmtId="0" fontId="0" fillId="0" borderId="42" xfId="0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0" borderId="5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22" fillId="0" borderId="21" xfId="52" applyFont="1" applyBorder="1" applyAlignment="1" quotePrefix="1">
      <alignment horizontal="left" vertical="center"/>
    </xf>
    <xf numFmtId="0" fontId="21" fillId="0" borderId="12" xfId="52" applyFont="1" applyFill="1" applyBorder="1" applyAlignment="1" quotePrefix="1">
      <alignment horizontal="center" vertical="center"/>
    </xf>
    <xf numFmtId="0" fontId="26" fillId="0" borderId="20" xfId="52" applyFont="1" applyFill="1" applyBorder="1" applyAlignment="1" quotePrefix="1">
      <alignment vertical="center"/>
    </xf>
    <xf numFmtId="0" fontId="6" fillId="0" borderId="5" xfId="62" applyFill="1" applyBorder="1" applyAlignment="1" quotePrefix="1">
      <alignment horizontal="center" vertical="center" wrapText="1"/>
    </xf>
    <xf numFmtId="0" fontId="6" fillId="0" borderId="6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  <cellStyle name="S16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85725</xdr:colOff>
      <xdr:row>2</xdr:row>
      <xdr:rowOff>88265</xdr:rowOff>
    </xdr:from>
    <xdr:to>
      <xdr:col>8</xdr:col>
      <xdr:colOff>396240</xdr:colOff>
      <xdr:row>4</xdr:row>
      <xdr:rowOff>278130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669290"/>
          <a:ext cx="1377315" cy="951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4" customWidth="1"/>
    <col min="3" max="3" width="10.125" customWidth="1"/>
  </cols>
  <sheetData>
    <row r="1" ht="21" customHeight="1" spans="1:2">
      <c r="A1" s="385"/>
      <c r="B1" s="386" t="s">
        <v>0</v>
      </c>
    </row>
    <row r="2" spans="1:2">
      <c r="A2" s="12">
        <v>1</v>
      </c>
      <c r="B2" s="387" t="s">
        <v>1</v>
      </c>
    </row>
    <row r="3" spans="1:2">
      <c r="A3" s="12">
        <v>2</v>
      </c>
      <c r="B3" s="387" t="s">
        <v>2</v>
      </c>
    </row>
    <row r="4" spans="1:2">
      <c r="A4" s="12">
        <v>3</v>
      </c>
      <c r="B4" s="387" t="s">
        <v>3</v>
      </c>
    </row>
    <row r="5" spans="1:2">
      <c r="A5" s="12">
        <v>4</v>
      </c>
      <c r="B5" s="387" t="s">
        <v>4</v>
      </c>
    </row>
    <row r="6" spans="1:2">
      <c r="A6" s="12">
        <v>5</v>
      </c>
      <c r="B6" s="387" t="s">
        <v>5</v>
      </c>
    </row>
    <row r="7" spans="1:2">
      <c r="A7" s="12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8.95" customHeight="1" spans="1:2">
      <c r="A9" s="385"/>
      <c r="B9" s="390" t="s">
        <v>8</v>
      </c>
    </row>
    <row r="10" ht="15.95" customHeight="1" spans="1:2">
      <c r="A10" s="12">
        <v>1</v>
      </c>
      <c r="B10" s="391" t="s">
        <v>9</v>
      </c>
    </row>
    <row r="11" spans="1:2">
      <c r="A11" s="12">
        <v>2</v>
      </c>
      <c r="B11" s="387" t="s">
        <v>10</v>
      </c>
    </row>
    <row r="12" spans="1:2">
      <c r="A12" s="12">
        <v>3</v>
      </c>
      <c r="B12" s="389" t="s">
        <v>11</v>
      </c>
    </row>
    <row r="13" spans="1:2">
      <c r="A13" s="12">
        <v>4</v>
      </c>
      <c r="B13" s="387" t="s">
        <v>12</v>
      </c>
    </row>
    <row r="14" spans="1:2">
      <c r="A14" s="12">
        <v>5</v>
      </c>
      <c r="B14" s="387" t="s">
        <v>13</v>
      </c>
    </row>
    <row r="15" spans="1:2">
      <c r="A15" s="12">
        <v>6</v>
      </c>
      <c r="B15" s="387" t="s">
        <v>14</v>
      </c>
    </row>
    <row r="16" spans="1:2">
      <c r="A16" s="12">
        <v>7</v>
      </c>
      <c r="B16" s="387" t="s">
        <v>15</v>
      </c>
    </row>
    <row r="17" spans="1:2">
      <c r="A17" s="12">
        <v>8</v>
      </c>
      <c r="B17" s="387" t="s">
        <v>16</v>
      </c>
    </row>
    <row r="18" spans="1:2">
      <c r="A18" s="12">
        <v>9</v>
      </c>
      <c r="B18" s="387" t="s">
        <v>17</v>
      </c>
    </row>
    <row r="19" spans="1:2">
      <c r="A19" s="12"/>
      <c r="B19" s="387"/>
    </row>
    <row r="20" ht="20.25" spans="1:2">
      <c r="A20" s="385"/>
      <c r="B20" s="386" t="s">
        <v>18</v>
      </c>
    </row>
    <row r="21" spans="1:2">
      <c r="A21" s="12">
        <v>1</v>
      </c>
      <c r="B21" s="392" t="s">
        <v>19</v>
      </c>
    </row>
    <row r="22" spans="1:2">
      <c r="A22" s="12">
        <v>2</v>
      </c>
      <c r="B22" s="387" t="s">
        <v>20</v>
      </c>
    </row>
    <row r="23" spans="1:2">
      <c r="A23" s="12">
        <v>3</v>
      </c>
      <c r="B23" s="387" t="s">
        <v>21</v>
      </c>
    </row>
    <row r="24" spans="1:2">
      <c r="A24" s="12">
        <v>4</v>
      </c>
      <c r="B24" s="387" t="s">
        <v>22</v>
      </c>
    </row>
    <row r="25" spans="1:2">
      <c r="A25" s="12">
        <v>5</v>
      </c>
      <c r="B25" s="387" t="s">
        <v>23</v>
      </c>
    </row>
    <row r="26" spans="1:2">
      <c r="A26" s="12">
        <v>6</v>
      </c>
      <c r="B26" s="387" t="s">
        <v>24</v>
      </c>
    </row>
    <row r="27" spans="1:2">
      <c r="A27" s="12">
        <v>7</v>
      </c>
      <c r="B27" s="387" t="s">
        <v>25</v>
      </c>
    </row>
    <row r="28" spans="1:2">
      <c r="A28" s="12"/>
      <c r="B28" s="387"/>
    </row>
    <row r="29" ht="20.25" spans="1:2">
      <c r="A29" s="385"/>
      <c r="B29" s="386" t="s">
        <v>26</v>
      </c>
    </row>
    <row r="30" spans="1:2">
      <c r="A30" s="12">
        <v>1</v>
      </c>
      <c r="B30" s="392" t="s">
        <v>27</v>
      </c>
    </row>
    <row r="31" spans="1:2">
      <c r="A31" s="12">
        <v>2</v>
      </c>
      <c r="B31" s="387" t="s">
        <v>28</v>
      </c>
    </row>
    <row r="32" spans="1:2">
      <c r="A32" s="12">
        <v>3</v>
      </c>
      <c r="B32" s="387" t="s">
        <v>29</v>
      </c>
    </row>
    <row r="33" ht="28.5" spans="1:2">
      <c r="A33" s="12">
        <v>4</v>
      </c>
      <c r="B33" s="387" t="s">
        <v>30</v>
      </c>
    </row>
    <row r="34" spans="1:2">
      <c r="A34" s="12">
        <v>5</v>
      </c>
      <c r="B34" s="387" t="s">
        <v>31</v>
      </c>
    </row>
    <row r="35" spans="1:2">
      <c r="A35" s="12">
        <v>6</v>
      </c>
      <c r="B35" s="387" t="s">
        <v>32</v>
      </c>
    </row>
    <row r="36" spans="1:2">
      <c r="A36" s="12">
        <v>7</v>
      </c>
      <c r="B36" s="387" t="s">
        <v>33</v>
      </c>
    </row>
    <row r="37" spans="1:2">
      <c r="A37" s="12"/>
      <c r="B37" s="387"/>
    </row>
    <row r="39" spans="1:2">
      <c r="A39" s="393" t="s">
        <v>34</v>
      </c>
      <c r="B39" s="3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309</v>
      </c>
      <c r="B2" s="38" t="s">
        <v>254</v>
      </c>
      <c r="C2" s="38" t="s">
        <v>255</v>
      </c>
      <c r="D2" s="38" t="s">
        <v>256</v>
      </c>
      <c r="E2" s="38" t="s">
        <v>257</v>
      </c>
      <c r="F2" s="38" t="s">
        <v>258</v>
      </c>
      <c r="G2" s="37" t="s">
        <v>310</v>
      </c>
      <c r="H2" s="37" t="s">
        <v>311</v>
      </c>
      <c r="I2" s="37" t="s">
        <v>312</v>
      </c>
      <c r="J2" s="37" t="s">
        <v>311</v>
      </c>
      <c r="K2" s="37" t="s">
        <v>313</v>
      </c>
      <c r="L2" s="37" t="s">
        <v>311</v>
      </c>
      <c r="M2" s="38" t="s">
        <v>293</v>
      </c>
      <c r="N2" s="38" t="s">
        <v>267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9" t="s">
        <v>309</v>
      </c>
      <c r="B4" s="40" t="s">
        <v>314</v>
      </c>
      <c r="C4" s="40" t="s">
        <v>294</v>
      </c>
      <c r="D4" s="40" t="s">
        <v>256</v>
      </c>
      <c r="E4" s="38" t="s">
        <v>257</v>
      </c>
      <c r="F4" s="38" t="s">
        <v>258</v>
      </c>
      <c r="G4" s="37" t="s">
        <v>310</v>
      </c>
      <c r="H4" s="37" t="s">
        <v>311</v>
      </c>
      <c r="I4" s="37" t="s">
        <v>312</v>
      </c>
      <c r="J4" s="37" t="s">
        <v>311</v>
      </c>
      <c r="K4" s="37" t="s">
        <v>313</v>
      </c>
      <c r="L4" s="37" t="s">
        <v>311</v>
      </c>
      <c r="M4" s="38" t="s">
        <v>293</v>
      </c>
      <c r="N4" s="38" t="s">
        <v>267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8" t="s">
        <v>315</v>
      </c>
      <c r="B11" s="19"/>
      <c r="C11" s="19"/>
      <c r="D11" s="20"/>
      <c r="E11" s="21"/>
      <c r="F11" s="41"/>
      <c r="G11" s="36"/>
      <c r="H11" s="41"/>
      <c r="I11" s="18" t="s">
        <v>316</v>
      </c>
      <c r="J11" s="19"/>
      <c r="K11" s="19"/>
      <c r="L11" s="19"/>
      <c r="M11" s="19"/>
      <c r="N11" s="22"/>
    </row>
    <row r="12" ht="16.5" spans="1:14">
      <c r="A12" s="23" t="s">
        <v>317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5" sqref="F5:F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287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293</v>
      </c>
      <c r="L2" s="5" t="s">
        <v>267</v>
      </c>
    </row>
    <row r="3" ht="30" customHeight="1" spans="1:12">
      <c r="A3" s="25" t="s">
        <v>295</v>
      </c>
      <c r="B3" s="26" t="s">
        <v>270</v>
      </c>
      <c r="C3" s="27" t="s">
        <v>268</v>
      </c>
      <c r="D3" s="27" t="s">
        <v>269</v>
      </c>
      <c r="E3" s="27" t="s">
        <v>111</v>
      </c>
      <c r="F3" s="15" t="s">
        <v>62</v>
      </c>
      <c r="G3" s="28" t="s">
        <v>323</v>
      </c>
      <c r="H3" s="29"/>
      <c r="I3" s="29"/>
      <c r="J3" s="11"/>
      <c r="K3" s="30" t="s">
        <v>324</v>
      </c>
      <c r="L3" s="11" t="s">
        <v>283</v>
      </c>
    </row>
    <row r="4" ht="30" customHeight="1" spans="1:12">
      <c r="A4" s="25" t="s">
        <v>295</v>
      </c>
      <c r="B4" s="26" t="s">
        <v>270</v>
      </c>
      <c r="C4" s="27" t="s">
        <v>271</v>
      </c>
      <c r="D4" s="27" t="s">
        <v>269</v>
      </c>
      <c r="E4" s="27" t="s">
        <v>110</v>
      </c>
      <c r="F4" s="15" t="s">
        <v>62</v>
      </c>
      <c r="G4" s="28" t="s">
        <v>323</v>
      </c>
      <c r="H4" s="29"/>
      <c r="I4" s="29"/>
      <c r="J4" s="11"/>
      <c r="K4" s="30" t="s">
        <v>324</v>
      </c>
      <c r="L4" s="11" t="s">
        <v>283</v>
      </c>
    </row>
    <row r="5" ht="30" customHeight="1" spans="1:12">
      <c r="A5" s="25"/>
      <c r="B5" s="26"/>
      <c r="C5" s="27"/>
      <c r="D5" s="27"/>
      <c r="E5" s="27"/>
      <c r="F5" s="27"/>
      <c r="G5" s="28"/>
      <c r="H5" s="29"/>
      <c r="I5" s="12"/>
      <c r="J5" s="12"/>
      <c r="K5" s="30"/>
      <c r="L5" s="11"/>
    </row>
    <row r="6" ht="30" customHeight="1" spans="1:12">
      <c r="A6" s="25"/>
      <c r="B6" s="26"/>
      <c r="C6" s="27"/>
      <c r="D6" s="27"/>
      <c r="E6" s="27"/>
      <c r="F6" s="27"/>
      <c r="G6" s="28"/>
      <c r="H6" s="29"/>
      <c r="I6" s="12"/>
      <c r="J6" s="12"/>
      <c r="K6" s="30"/>
      <c r="L6" s="11"/>
    </row>
    <row r="7" ht="30" customHeight="1" spans="1:12">
      <c r="A7" s="25"/>
      <c r="B7" s="31"/>
      <c r="C7" s="32"/>
      <c r="D7" s="33"/>
      <c r="E7" s="34"/>
      <c r="F7" s="35"/>
      <c r="G7" s="29"/>
      <c r="H7" s="29"/>
      <c r="I7" s="12"/>
      <c r="J7" s="12"/>
      <c r="K7" s="30"/>
      <c r="L7" s="11"/>
    </row>
    <row r="8" ht="30" customHeight="1" spans="1:12">
      <c r="A8" s="2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8" t="s">
        <v>325</v>
      </c>
      <c r="B9" s="19"/>
      <c r="C9" s="19"/>
      <c r="D9" s="19"/>
      <c r="E9" s="20"/>
      <c r="F9" s="21"/>
      <c r="G9" s="36"/>
      <c r="H9" s="18" t="s">
        <v>326</v>
      </c>
      <c r="I9" s="19"/>
      <c r="J9" s="19"/>
      <c r="K9" s="19"/>
      <c r="L9" s="22"/>
    </row>
    <row r="10" ht="16.5" spans="1:12">
      <c r="A10" s="23" t="s">
        <v>327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3" sqref="L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294</v>
      </c>
      <c r="D2" s="5" t="s">
        <v>256</v>
      </c>
      <c r="E2" s="5" t="s">
        <v>257</v>
      </c>
      <c r="F2" s="4" t="s">
        <v>329</v>
      </c>
      <c r="G2" s="4" t="s">
        <v>277</v>
      </c>
      <c r="H2" s="6" t="s">
        <v>278</v>
      </c>
      <c r="I2" s="7" t="s">
        <v>280</v>
      </c>
    </row>
    <row r="3" s="1" customFormat="1" ht="16.5" spans="1:9">
      <c r="A3" s="4"/>
      <c r="B3" s="8"/>
      <c r="C3" s="8"/>
      <c r="D3" s="8"/>
      <c r="E3" s="8"/>
      <c r="F3" s="4" t="s">
        <v>330</v>
      </c>
      <c r="G3" s="4" t="s">
        <v>281</v>
      </c>
      <c r="H3" s="9"/>
      <c r="I3" s="10"/>
    </row>
    <row r="4" ht="22.5" spans="1:9">
      <c r="A4" s="11">
        <v>1</v>
      </c>
      <c r="B4" s="12" t="s">
        <v>297</v>
      </c>
      <c r="C4" s="13" t="s">
        <v>331</v>
      </c>
      <c r="D4" s="398" t="s">
        <v>332</v>
      </c>
      <c r="E4" s="15" t="s">
        <v>62</v>
      </c>
      <c r="F4" s="16" t="s">
        <v>333</v>
      </c>
      <c r="G4" s="16" t="s">
        <v>334</v>
      </c>
      <c r="H4" s="11"/>
      <c r="I4" s="11" t="s">
        <v>283</v>
      </c>
    </row>
    <row r="5" ht="22.5" spans="1:9">
      <c r="A5" s="11">
        <v>2</v>
      </c>
      <c r="B5" s="12" t="s">
        <v>297</v>
      </c>
      <c r="C5" s="13" t="s">
        <v>331</v>
      </c>
      <c r="D5" s="399" t="s">
        <v>335</v>
      </c>
      <c r="E5" s="15" t="s">
        <v>62</v>
      </c>
      <c r="F5" s="11">
        <v>-5</v>
      </c>
      <c r="G5" s="11">
        <v>-5</v>
      </c>
      <c r="H5" s="11"/>
      <c r="I5" s="11" t="s">
        <v>283</v>
      </c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8" t="s">
        <v>336</v>
      </c>
      <c r="B12" s="19"/>
      <c r="C12" s="19"/>
      <c r="D12" s="20"/>
      <c r="E12" s="21"/>
      <c r="F12" s="18" t="s">
        <v>337</v>
      </c>
      <c r="G12" s="19"/>
      <c r="H12" s="20"/>
      <c r="I12" s="22"/>
    </row>
    <row r="13" ht="16.5" spans="1:9">
      <c r="A13" s="23" t="s">
        <v>338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35</v>
      </c>
      <c r="C2" s="364"/>
      <c r="D2" s="364"/>
      <c r="E2" s="364"/>
      <c r="F2" s="364"/>
      <c r="G2" s="364"/>
      <c r="H2" s="364"/>
      <c r="I2" s="365"/>
    </row>
    <row r="3" ht="27.95" customHeight="1" spans="2:9">
      <c r="B3" s="366"/>
      <c r="C3" s="367"/>
      <c r="D3" s="368" t="s">
        <v>36</v>
      </c>
      <c r="E3" s="369"/>
      <c r="F3" s="370" t="s">
        <v>37</v>
      </c>
      <c r="G3" s="371"/>
      <c r="H3" s="368" t="s">
        <v>38</v>
      </c>
      <c r="I3" s="372"/>
    </row>
    <row r="4" ht="27.95" customHeight="1" spans="2:9">
      <c r="B4" s="366" t="s">
        <v>39</v>
      </c>
      <c r="C4" s="367" t="s">
        <v>40</v>
      </c>
      <c r="D4" s="367" t="s">
        <v>41</v>
      </c>
      <c r="E4" s="367" t="s">
        <v>42</v>
      </c>
      <c r="F4" s="373" t="s">
        <v>41</v>
      </c>
      <c r="G4" s="373" t="s">
        <v>42</v>
      </c>
      <c r="H4" s="367" t="s">
        <v>41</v>
      </c>
      <c r="I4" s="374" t="s">
        <v>42</v>
      </c>
    </row>
    <row r="5" ht="27.95" customHeight="1" spans="2:9">
      <c r="B5" s="375" t="s">
        <v>43</v>
      </c>
      <c r="C5" s="12">
        <v>13</v>
      </c>
      <c r="D5" s="12">
        <v>0</v>
      </c>
      <c r="E5" s="12">
        <v>1</v>
      </c>
      <c r="F5" s="376">
        <v>0</v>
      </c>
      <c r="G5" s="376">
        <v>1</v>
      </c>
      <c r="H5" s="12">
        <v>1</v>
      </c>
      <c r="I5" s="377">
        <v>2</v>
      </c>
    </row>
    <row r="6" ht="27.95" customHeight="1" spans="2:9">
      <c r="B6" s="375" t="s">
        <v>44</v>
      </c>
      <c r="C6" s="12">
        <v>20</v>
      </c>
      <c r="D6" s="12">
        <v>0</v>
      </c>
      <c r="E6" s="12">
        <v>1</v>
      </c>
      <c r="F6" s="376">
        <v>1</v>
      </c>
      <c r="G6" s="376">
        <v>2</v>
      </c>
      <c r="H6" s="12">
        <v>2</v>
      </c>
      <c r="I6" s="377">
        <v>3</v>
      </c>
    </row>
    <row r="7" ht="27.95" customHeight="1" spans="2:9">
      <c r="B7" s="375" t="s">
        <v>45</v>
      </c>
      <c r="C7" s="12">
        <v>32</v>
      </c>
      <c r="D7" s="12">
        <v>0</v>
      </c>
      <c r="E7" s="12">
        <v>1</v>
      </c>
      <c r="F7" s="376">
        <v>2</v>
      </c>
      <c r="G7" s="376">
        <v>3</v>
      </c>
      <c r="H7" s="12">
        <v>3</v>
      </c>
      <c r="I7" s="377">
        <v>4</v>
      </c>
    </row>
    <row r="8" ht="27.95" customHeight="1" spans="2:9">
      <c r="B8" s="375" t="s">
        <v>46</v>
      </c>
      <c r="C8" s="12">
        <v>50</v>
      </c>
      <c r="D8" s="12">
        <v>1</v>
      </c>
      <c r="E8" s="12">
        <v>2</v>
      </c>
      <c r="F8" s="376">
        <v>3</v>
      </c>
      <c r="G8" s="376">
        <v>4</v>
      </c>
      <c r="H8" s="12">
        <v>5</v>
      </c>
      <c r="I8" s="377">
        <v>6</v>
      </c>
    </row>
    <row r="9" ht="27.95" customHeight="1" spans="2:9">
      <c r="B9" s="375" t="s">
        <v>47</v>
      </c>
      <c r="C9" s="12">
        <v>80</v>
      </c>
      <c r="D9" s="12">
        <v>2</v>
      </c>
      <c r="E9" s="12">
        <v>3</v>
      </c>
      <c r="F9" s="376">
        <v>5</v>
      </c>
      <c r="G9" s="376">
        <v>6</v>
      </c>
      <c r="H9" s="12">
        <v>7</v>
      </c>
      <c r="I9" s="377">
        <v>8</v>
      </c>
    </row>
    <row r="10" ht="27.95" customHeight="1" spans="2:9">
      <c r="B10" s="375" t="s">
        <v>48</v>
      </c>
      <c r="C10" s="12">
        <v>125</v>
      </c>
      <c r="D10" s="12">
        <v>3</v>
      </c>
      <c r="E10" s="12">
        <v>4</v>
      </c>
      <c r="F10" s="376">
        <v>7</v>
      </c>
      <c r="G10" s="376">
        <v>8</v>
      </c>
      <c r="H10" s="12">
        <v>10</v>
      </c>
      <c r="I10" s="377">
        <v>11</v>
      </c>
    </row>
    <row r="11" ht="27.95" customHeight="1" spans="2:9">
      <c r="B11" s="375" t="s">
        <v>49</v>
      </c>
      <c r="C11" s="12">
        <v>200</v>
      </c>
      <c r="D11" s="12">
        <v>5</v>
      </c>
      <c r="E11" s="12">
        <v>6</v>
      </c>
      <c r="F11" s="376">
        <v>10</v>
      </c>
      <c r="G11" s="376">
        <v>11</v>
      </c>
      <c r="H11" s="12">
        <v>14</v>
      </c>
      <c r="I11" s="377">
        <v>15</v>
      </c>
    </row>
    <row r="12" ht="27.95" customHeight="1" spans="2:9">
      <c r="B12" s="378" t="s">
        <v>50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1">
        <v>22</v>
      </c>
    </row>
    <row r="14" spans="2:9">
      <c r="B14" s="382" t="s">
        <v>51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A22" sqref="A22"/>
    </sheetView>
  </sheetViews>
  <sheetFormatPr defaultColWidth="10.375" defaultRowHeight="16.5" customHeight="1"/>
  <cols>
    <col min="1" max="1" width="11.125" style="250" customWidth="1"/>
    <col min="2" max="9" width="10.375" style="250"/>
    <col min="10" max="10" width="8.875" style="250" customWidth="1"/>
    <col min="11" max="11" width="12" style="250" customWidth="1"/>
    <col min="12" max="16384" width="10.375" style="250"/>
  </cols>
  <sheetData>
    <row r="1" ht="21" spans="1:11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5" spans="1:11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256" t="s">
        <v>56</v>
      </c>
      <c r="J2" s="256"/>
      <c r="K2" s="257"/>
    </row>
    <row r="3" ht="14.25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ht="14.25" spans="1:11">
      <c r="A4" s="264" t="s">
        <v>61</v>
      </c>
      <c r="B4" s="395" t="s">
        <v>62</v>
      </c>
      <c r="C4" s="142"/>
      <c r="D4" s="264" t="s">
        <v>63</v>
      </c>
      <c r="E4" s="265"/>
      <c r="F4" s="266">
        <v>46032</v>
      </c>
      <c r="G4" s="267"/>
      <c r="H4" s="264" t="s">
        <v>64</v>
      </c>
      <c r="I4" s="265"/>
      <c r="J4" s="141" t="s">
        <v>65</v>
      </c>
      <c r="K4" s="142" t="s">
        <v>66</v>
      </c>
    </row>
    <row r="5" ht="14.25" spans="1:11">
      <c r="A5" s="268" t="s">
        <v>67</v>
      </c>
      <c r="B5" s="141" t="s">
        <v>68</v>
      </c>
      <c r="C5" s="142"/>
      <c r="D5" s="264" t="s">
        <v>69</v>
      </c>
      <c r="E5" s="265"/>
      <c r="F5" s="266">
        <v>46009</v>
      </c>
      <c r="G5" s="267"/>
      <c r="H5" s="264" t="s">
        <v>70</v>
      </c>
      <c r="I5" s="265"/>
      <c r="J5" s="141" t="s">
        <v>65</v>
      </c>
      <c r="K5" s="142" t="s">
        <v>66</v>
      </c>
    </row>
    <row r="6" ht="14.25" spans="1:11">
      <c r="A6" s="264" t="s">
        <v>71</v>
      </c>
      <c r="B6" s="269">
        <v>2</v>
      </c>
      <c r="C6" s="270">
        <v>6</v>
      </c>
      <c r="D6" s="268" t="s">
        <v>72</v>
      </c>
      <c r="E6" s="271"/>
      <c r="F6" s="266">
        <v>46017</v>
      </c>
      <c r="G6" s="267"/>
      <c r="H6" s="264" t="s">
        <v>73</v>
      </c>
      <c r="I6" s="265"/>
      <c r="J6" s="141" t="s">
        <v>65</v>
      </c>
      <c r="K6" s="142" t="s">
        <v>66</v>
      </c>
    </row>
    <row r="7" ht="14.25" spans="1:11">
      <c r="A7" s="264" t="s">
        <v>74</v>
      </c>
      <c r="B7" s="272">
        <v>1440</v>
      </c>
      <c r="C7" s="273"/>
      <c r="D7" s="268" t="s">
        <v>75</v>
      </c>
      <c r="E7" s="274"/>
      <c r="F7" s="266">
        <v>46019</v>
      </c>
      <c r="G7" s="267"/>
      <c r="H7" s="264" t="s">
        <v>76</v>
      </c>
      <c r="I7" s="265"/>
      <c r="J7" s="141" t="s">
        <v>65</v>
      </c>
      <c r="K7" s="142" t="s">
        <v>66</v>
      </c>
    </row>
    <row r="8" ht="15" spans="1:11">
      <c r="A8" s="275" t="s">
        <v>77</v>
      </c>
      <c r="B8" s="276" t="s">
        <v>78</v>
      </c>
      <c r="C8" s="277"/>
      <c r="D8" s="278" t="s">
        <v>79</v>
      </c>
      <c r="E8" s="279"/>
      <c r="F8" s="280">
        <v>46022</v>
      </c>
      <c r="G8" s="281"/>
      <c r="H8" s="278" t="s">
        <v>80</v>
      </c>
      <c r="I8" s="279"/>
      <c r="J8" s="282" t="s">
        <v>65</v>
      </c>
      <c r="K8" s="283" t="s">
        <v>66</v>
      </c>
    </row>
    <row r="9" ht="15" spans="1:11">
      <c r="A9" s="284" t="s">
        <v>81</v>
      </c>
      <c r="B9" s="285"/>
      <c r="C9" s="285"/>
      <c r="D9" s="286"/>
      <c r="E9" s="286"/>
      <c r="F9" s="286"/>
      <c r="G9" s="286"/>
      <c r="H9" s="286"/>
      <c r="I9" s="286"/>
      <c r="J9" s="286"/>
      <c r="K9" s="287"/>
    </row>
    <row r="10" ht="15" spans="1:11">
      <c r="A10" s="288" t="s">
        <v>82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0"/>
    </row>
    <row r="11" ht="14.25" spans="1:11">
      <c r="A11" s="291" t="s">
        <v>83</v>
      </c>
      <c r="B11" s="292" t="s">
        <v>84</v>
      </c>
      <c r="C11" s="293" t="s">
        <v>85</v>
      </c>
      <c r="D11" s="294"/>
      <c r="E11" s="295" t="s">
        <v>86</v>
      </c>
      <c r="F11" s="292" t="s">
        <v>84</v>
      </c>
      <c r="G11" s="293" t="s">
        <v>85</v>
      </c>
      <c r="H11" s="293" t="s">
        <v>87</v>
      </c>
      <c r="I11" s="295" t="s">
        <v>88</v>
      </c>
      <c r="J11" s="292" t="s">
        <v>84</v>
      </c>
      <c r="K11" s="296" t="s">
        <v>85</v>
      </c>
    </row>
    <row r="12" ht="14.25" spans="1:11">
      <c r="A12" s="268" t="s">
        <v>89</v>
      </c>
      <c r="B12" s="297" t="s">
        <v>84</v>
      </c>
      <c r="C12" s="141" t="s">
        <v>85</v>
      </c>
      <c r="D12" s="274"/>
      <c r="E12" s="271" t="s">
        <v>90</v>
      </c>
      <c r="F12" s="297" t="s">
        <v>84</v>
      </c>
      <c r="G12" s="141" t="s">
        <v>85</v>
      </c>
      <c r="H12" s="141" t="s">
        <v>87</v>
      </c>
      <c r="I12" s="271" t="s">
        <v>91</v>
      </c>
      <c r="J12" s="297" t="s">
        <v>84</v>
      </c>
      <c r="K12" s="142" t="s">
        <v>85</v>
      </c>
    </row>
    <row r="13" ht="14.25" spans="1:11">
      <c r="A13" s="268" t="s">
        <v>92</v>
      </c>
      <c r="B13" s="297" t="s">
        <v>84</v>
      </c>
      <c r="C13" s="141" t="s">
        <v>85</v>
      </c>
      <c r="D13" s="274"/>
      <c r="E13" s="271" t="s">
        <v>93</v>
      </c>
      <c r="F13" s="141" t="s">
        <v>94</v>
      </c>
      <c r="G13" s="141" t="s">
        <v>95</v>
      </c>
      <c r="H13" s="141" t="s">
        <v>87</v>
      </c>
      <c r="I13" s="271" t="s">
        <v>96</v>
      </c>
      <c r="J13" s="297" t="s">
        <v>84</v>
      </c>
      <c r="K13" s="142" t="s">
        <v>85</v>
      </c>
    </row>
    <row r="14" ht="15" spans="1:11">
      <c r="A14" s="278" t="s">
        <v>97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98"/>
    </row>
    <row r="15" ht="15" spans="1:11">
      <c r="A15" s="288" t="s">
        <v>98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ht="14.25" spans="1:11">
      <c r="A16" s="299" t="s">
        <v>99</v>
      </c>
      <c r="B16" s="293" t="s">
        <v>94</v>
      </c>
      <c r="C16" s="293" t="s">
        <v>95</v>
      </c>
      <c r="D16" s="300"/>
      <c r="E16" s="301" t="s">
        <v>100</v>
      </c>
      <c r="F16" s="293" t="s">
        <v>94</v>
      </c>
      <c r="G16" s="293" t="s">
        <v>95</v>
      </c>
      <c r="H16" s="302"/>
      <c r="I16" s="301" t="s">
        <v>101</v>
      </c>
      <c r="J16" s="293" t="s">
        <v>94</v>
      </c>
      <c r="K16" s="296" t="s">
        <v>95</v>
      </c>
    </row>
    <row r="17" customHeight="1" spans="1:22">
      <c r="A17" s="303" t="s">
        <v>102</v>
      </c>
      <c r="B17" s="141" t="s">
        <v>94</v>
      </c>
      <c r="C17" s="141" t="s">
        <v>95</v>
      </c>
      <c r="D17" s="304"/>
      <c r="E17" s="305" t="s">
        <v>103</v>
      </c>
      <c r="F17" s="141" t="s">
        <v>94</v>
      </c>
      <c r="G17" s="141" t="s">
        <v>95</v>
      </c>
      <c r="H17" s="306"/>
      <c r="I17" s="305" t="s">
        <v>104</v>
      </c>
      <c r="J17" s="141" t="s">
        <v>94</v>
      </c>
      <c r="K17" s="142" t="s">
        <v>95</v>
      </c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</row>
    <row r="18" ht="18" customHeight="1" spans="1:22">
      <c r="A18" s="308" t="s">
        <v>105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10"/>
    </row>
    <row r="19" s="249" customFormat="1" ht="18" customHeight="1" spans="1:22">
      <c r="A19" s="288" t="s">
        <v>106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customHeight="1" spans="1:22">
      <c r="A20" s="311" t="s">
        <v>107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ht="21.75" customHeight="1" spans="1:22">
      <c r="A21" s="314" t="s">
        <v>108</v>
      </c>
      <c r="B21" s="116"/>
      <c r="C21" s="315">
        <v>120</v>
      </c>
      <c r="D21" s="315">
        <v>130</v>
      </c>
      <c r="E21" s="315">
        <v>140</v>
      </c>
      <c r="F21" s="315">
        <v>150</v>
      </c>
      <c r="G21" s="315">
        <v>160</v>
      </c>
      <c r="H21" s="316">
        <v>170</v>
      </c>
      <c r="I21" s="116"/>
      <c r="J21" s="317"/>
      <c r="K21" s="318" t="s">
        <v>109</v>
      </c>
    </row>
    <row r="22" ht="23" customHeight="1" spans="1:22">
      <c r="A22" s="319" t="s">
        <v>110</v>
      </c>
      <c r="B22" s="320"/>
      <c r="C22" s="320" t="s">
        <v>94</v>
      </c>
      <c r="D22" s="320" t="s">
        <v>94</v>
      </c>
      <c r="E22" s="320" t="s">
        <v>94</v>
      </c>
      <c r="F22" s="320" t="s">
        <v>94</v>
      </c>
      <c r="G22" s="320" t="s">
        <v>94</v>
      </c>
      <c r="H22" s="320" t="s">
        <v>94</v>
      </c>
      <c r="I22" s="320"/>
      <c r="J22" s="320"/>
      <c r="K22" s="321"/>
    </row>
    <row r="23" ht="23" customHeight="1" spans="1:22">
      <c r="A23" s="319" t="s">
        <v>111</v>
      </c>
      <c r="B23" s="320"/>
      <c r="C23" s="320" t="s">
        <v>94</v>
      </c>
      <c r="D23" s="320" t="s">
        <v>94</v>
      </c>
      <c r="E23" s="320" t="s">
        <v>94</v>
      </c>
      <c r="F23" s="320" t="s">
        <v>94</v>
      </c>
      <c r="G23" s="320" t="s">
        <v>94</v>
      </c>
      <c r="H23" s="320" t="s">
        <v>94</v>
      </c>
      <c r="I23" s="320"/>
      <c r="J23" s="320"/>
      <c r="K23" s="321"/>
    </row>
    <row r="24" ht="23" customHeight="1" spans="1:22">
      <c r="A24" s="322"/>
      <c r="B24" s="323"/>
      <c r="C24" s="323"/>
      <c r="D24" s="323"/>
      <c r="E24" s="323"/>
      <c r="F24" s="323"/>
      <c r="G24" s="323"/>
      <c r="H24" s="323"/>
      <c r="I24" s="323"/>
      <c r="J24" s="323"/>
      <c r="K24" s="324"/>
    </row>
    <row r="25" ht="23" customHeight="1" spans="1:22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ht="18" customHeight="1" spans="1:22">
      <c r="A26" s="325" t="s">
        <v>112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7"/>
    </row>
    <row r="27" ht="18.75" customHeight="1" spans="1:22">
      <c r="A27" s="328" t="s">
        <v>113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ht="18.75" customHeight="1" spans="1:22">
      <c r="A28" s="331"/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ht="18" customHeight="1" spans="1:22">
      <c r="A29" s="325" t="s">
        <v>114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ht="14.25" spans="1:22">
      <c r="A30" s="334" t="s">
        <v>115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ht="15" spans="1:22">
      <c r="A31" s="153" t="s">
        <v>116</v>
      </c>
      <c r="B31" s="154"/>
      <c r="C31" s="141" t="s">
        <v>65</v>
      </c>
      <c r="D31" s="141" t="s">
        <v>66</v>
      </c>
      <c r="E31" s="337" t="s">
        <v>117</v>
      </c>
      <c r="F31" s="338"/>
      <c r="G31" s="338"/>
      <c r="H31" s="338"/>
      <c r="I31" s="338"/>
      <c r="J31" s="338"/>
      <c r="K31" s="339"/>
    </row>
    <row r="32" ht="15" spans="1:22">
      <c r="A32" s="340" t="s">
        <v>118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0"/>
    </row>
    <row r="33" ht="21" customHeight="1" spans="1:11">
      <c r="A33" s="341" t="s">
        <v>119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ht="21" customHeight="1" spans="1:11">
      <c r="A34" s="344" t="s">
        <v>120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6"/>
    </row>
    <row r="35" ht="21" customHeight="1" spans="1:11">
      <c r="A35" s="344" t="s">
        <v>121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6"/>
    </row>
    <row r="36" ht="21" customHeight="1" spans="1:1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ht="21" customHeight="1" spans="1:1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46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46"/>
    </row>
    <row r="40" ht="15" spans="1:11">
      <c r="A40" s="347" t="s">
        <v>122</v>
      </c>
      <c r="B40" s="348"/>
      <c r="C40" s="348"/>
      <c r="D40" s="348"/>
      <c r="E40" s="348"/>
      <c r="F40" s="348"/>
      <c r="G40" s="348"/>
      <c r="H40" s="348"/>
      <c r="I40" s="348"/>
      <c r="J40" s="348"/>
      <c r="K40" s="349"/>
    </row>
    <row r="41" ht="15" spans="1:11">
      <c r="A41" s="288" t="s">
        <v>123</v>
      </c>
      <c r="B41" s="289"/>
      <c r="C41" s="289"/>
      <c r="D41" s="289"/>
      <c r="E41" s="289"/>
      <c r="F41" s="289"/>
      <c r="G41" s="289"/>
      <c r="H41" s="289"/>
      <c r="I41" s="289"/>
      <c r="J41" s="289"/>
      <c r="K41" s="290"/>
    </row>
    <row r="42" ht="14.25" spans="1:11">
      <c r="A42" s="299" t="s">
        <v>124</v>
      </c>
      <c r="B42" s="293" t="s">
        <v>94</v>
      </c>
      <c r="C42" s="293" t="s">
        <v>95</v>
      </c>
      <c r="D42" s="293" t="s">
        <v>87</v>
      </c>
      <c r="E42" s="301" t="s">
        <v>125</v>
      </c>
      <c r="F42" s="293" t="s">
        <v>94</v>
      </c>
      <c r="G42" s="293" t="s">
        <v>95</v>
      </c>
      <c r="H42" s="293" t="s">
        <v>87</v>
      </c>
      <c r="I42" s="301" t="s">
        <v>126</v>
      </c>
      <c r="J42" s="293" t="s">
        <v>94</v>
      </c>
      <c r="K42" s="296" t="s">
        <v>95</v>
      </c>
    </row>
    <row r="43" ht="14.25" spans="1:11">
      <c r="A43" s="303" t="s">
        <v>86</v>
      </c>
      <c r="B43" s="141" t="s">
        <v>94</v>
      </c>
      <c r="C43" s="141" t="s">
        <v>95</v>
      </c>
      <c r="D43" s="141" t="s">
        <v>87</v>
      </c>
      <c r="E43" s="305" t="s">
        <v>93</v>
      </c>
      <c r="F43" s="141" t="s">
        <v>94</v>
      </c>
      <c r="G43" s="141" t="s">
        <v>95</v>
      </c>
      <c r="H43" s="141" t="s">
        <v>87</v>
      </c>
      <c r="I43" s="305" t="s">
        <v>104</v>
      </c>
      <c r="J43" s="141" t="s">
        <v>94</v>
      </c>
      <c r="K43" s="142" t="s">
        <v>95</v>
      </c>
    </row>
    <row r="44" ht="15" spans="1:11">
      <c r="A44" s="278" t="s">
        <v>97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98"/>
    </row>
    <row r="45" ht="15" spans="1:11">
      <c r="A45" s="340" t="s">
        <v>127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40"/>
    </row>
    <row r="46" ht="15" spans="1:11">
      <c r="A46" s="341"/>
      <c r="B46" s="342"/>
      <c r="C46" s="342"/>
      <c r="D46" s="342"/>
      <c r="E46" s="342"/>
      <c r="F46" s="342"/>
      <c r="G46" s="342"/>
      <c r="H46" s="342"/>
      <c r="I46" s="342"/>
      <c r="J46" s="342"/>
      <c r="K46" s="343"/>
    </row>
    <row r="47" ht="15" spans="1:11">
      <c r="A47" s="350" t="s">
        <v>128</v>
      </c>
      <c r="B47" s="351" t="s">
        <v>129</v>
      </c>
      <c r="C47" s="351"/>
      <c r="D47" s="352" t="s">
        <v>130</v>
      </c>
      <c r="E47" s="353" t="s">
        <v>131</v>
      </c>
      <c r="F47" s="354" t="s">
        <v>132</v>
      </c>
      <c r="G47" s="355">
        <v>46014</v>
      </c>
      <c r="H47" s="356" t="s">
        <v>133</v>
      </c>
      <c r="I47" s="357"/>
      <c r="J47" s="358" t="s">
        <v>134</v>
      </c>
      <c r="K47" s="359"/>
    </row>
    <row r="48" ht="15" spans="1:11">
      <c r="A48" s="340" t="s">
        <v>135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360" t="s">
        <v>136</v>
      </c>
      <c r="B49" s="361"/>
      <c r="C49" s="361"/>
      <c r="D49" s="361"/>
      <c r="E49" s="361"/>
      <c r="F49" s="361"/>
      <c r="G49" s="361"/>
      <c r="H49" s="361"/>
      <c r="I49" s="361"/>
      <c r="J49" s="361"/>
      <c r="K49" s="362"/>
    </row>
    <row r="50" ht="15" spans="1:11">
      <c r="A50" s="350" t="s">
        <v>128</v>
      </c>
      <c r="B50" s="351" t="s">
        <v>129</v>
      </c>
      <c r="C50" s="351"/>
      <c r="D50" s="352" t="s">
        <v>130</v>
      </c>
      <c r="E50" s="353" t="s">
        <v>131</v>
      </c>
      <c r="F50" s="354" t="s">
        <v>132</v>
      </c>
      <c r="G50" s="355">
        <v>46014</v>
      </c>
      <c r="H50" s="356" t="s">
        <v>133</v>
      </c>
      <c r="I50" s="357"/>
      <c r="J50" s="358" t="s">
        <v>134</v>
      </c>
      <c r="K50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workbookViewId="0">
      <selection activeCell="N13" sqref="N13"/>
    </sheetView>
  </sheetViews>
  <sheetFormatPr defaultColWidth="9" defaultRowHeight="14.25"/>
  <cols>
    <col min="1" max="1" width="15.625" style="94" customWidth="1"/>
    <col min="2" max="2" width="9.625" style="94" customWidth="1"/>
    <col min="3" max="4" width="9.625" style="95" customWidth="1"/>
    <col min="5" max="7" width="9.625" style="94" customWidth="1"/>
    <col min="8" max="8" width="7.75" style="94" customWidth="1"/>
    <col min="9" max="9" width="2.75" style="94" customWidth="1"/>
    <col min="10" max="14" width="13.625" style="94" customWidth="1"/>
    <col min="15" max="15" width="13.625" style="214" customWidth="1"/>
    <col min="16" max="253" width="9" style="94"/>
    <col min="254" max="16384" width="9" style="97"/>
  </cols>
  <sheetData>
    <row r="1" s="94" customFormat="1" ht="29" customHeight="1" spans="1:256">
      <c r="A1" s="98" t="s">
        <v>137</v>
      </c>
      <c r="B1" s="98"/>
      <c r="C1" s="99"/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215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</row>
    <row r="2" s="94" customFormat="1" ht="20" customHeight="1" spans="1:256">
      <c r="A2" s="101" t="s">
        <v>61</v>
      </c>
      <c r="B2" s="396" t="str">
        <f>首期!B4</f>
        <v>QAJJAO85306</v>
      </c>
      <c r="C2" s="103"/>
      <c r="D2" s="104"/>
      <c r="E2" s="105" t="s">
        <v>67</v>
      </c>
      <c r="F2" s="106" t="str">
        <f>首期!B5</f>
        <v>儿童短袖T恤</v>
      </c>
      <c r="G2" s="106"/>
      <c r="H2" s="216"/>
      <c r="I2" s="217"/>
      <c r="J2" s="101" t="s">
        <v>57</v>
      </c>
      <c r="K2" s="218" t="s">
        <v>56</v>
      </c>
      <c r="L2" s="218"/>
      <c r="M2" s="218"/>
      <c r="N2" s="218"/>
      <c r="O2" s="219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</row>
    <row r="3" s="94" customFormat="1" spans="1:256">
      <c r="A3" s="110" t="s">
        <v>138</v>
      </c>
      <c r="B3" s="111" t="s">
        <v>139</v>
      </c>
      <c r="C3" s="112"/>
      <c r="D3" s="111"/>
      <c r="E3" s="111"/>
      <c r="F3" s="111"/>
      <c r="G3" s="111"/>
      <c r="H3" s="220"/>
      <c r="I3" s="221"/>
      <c r="J3" s="222"/>
      <c r="K3" s="113"/>
      <c r="L3" s="113"/>
      <c r="M3" s="113"/>
      <c r="N3" s="113"/>
      <c r="O3" s="223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  <c r="IV3" s="97"/>
    </row>
    <row r="4" s="94" customFormat="1" ht="16.5" spans="1:256">
      <c r="A4" s="110"/>
      <c r="B4" s="114" t="s">
        <v>140</v>
      </c>
      <c r="C4" s="114" t="s">
        <v>141</v>
      </c>
      <c r="D4" s="114" t="s">
        <v>142</v>
      </c>
      <c r="E4" s="114" t="s">
        <v>143</v>
      </c>
      <c r="F4" s="114" t="s">
        <v>144</v>
      </c>
      <c r="G4" s="114" t="s">
        <v>145</v>
      </c>
      <c r="H4" s="224"/>
      <c r="I4" s="221"/>
      <c r="J4" s="225"/>
      <c r="K4" s="226" t="s">
        <v>110</v>
      </c>
      <c r="L4" s="226" t="s">
        <v>146</v>
      </c>
      <c r="M4" s="226" t="s">
        <v>147</v>
      </c>
      <c r="N4" s="226"/>
      <c r="O4" s="22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</row>
    <row r="5" s="94" customFormat="1" ht="16.5" spans="1:256">
      <c r="A5" s="110"/>
      <c r="B5" s="116"/>
      <c r="C5" s="116"/>
      <c r="D5" s="117"/>
      <c r="E5" s="117"/>
      <c r="F5" s="117"/>
      <c r="G5" s="117"/>
      <c r="H5" s="228"/>
      <c r="I5" s="221"/>
      <c r="J5" s="229"/>
      <c r="K5" s="230"/>
      <c r="L5" s="230">
        <v>130</v>
      </c>
      <c r="M5" s="230">
        <v>130</v>
      </c>
      <c r="N5" s="231"/>
      <c r="O5" s="232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s="94" customFormat="1" ht="25" customHeight="1" spans="1:256">
      <c r="A6" s="119" t="s">
        <v>148</v>
      </c>
      <c r="B6" s="120">
        <f t="shared" ref="B6:B8" si="0">C6-4</f>
        <v>45</v>
      </c>
      <c r="C6" s="120">
        <v>49</v>
      </c>
      <c r="D6" s="120">
        <f t="shared" ref="D6:G6" si="1">C6+4</f>
        <v>53</v>
      </c>
      <c r="E6" s="120">
        <f t="shared" si="1"/>
        <v>57</v>
      </c>
      <c r="F6" s="120">
        <f t="shared" si="1"/>
        <v>61</v>
      </c>
      <c r="G6" s="120">
        <f t="shared" si="1"/>
        <v>65</v>
      </c>
      <c r="H6" s="233"/>
      <c r="I6" s="221"/>
      <c r="J6" s="229"/>
      <c r="K6" s="234"/>
      <c r="L6" s="234" t="s">
        <v>149</v>
      </c>
      <c r="M6" s="234" t="s">
        <v>150</v>
      </c>
      <c r="N6" s="234"/>
      <c r="O6" s="235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</row>
    <row r="7" s="94" customFormat="1" ht="25" customHeight="1" spans="1:256">
      <c r="A7" s="121" t="s">
        <v>151</v>
      </c>
      <c r="B7" s="114">
        <f t="shared" si="0"/>
        <v>84</v>
      </c>
      <c r="C7" s="114">
        <v>88</v>
      </c>
      <c r="D7" s="114">
        <f>C7+4</f>
        <v>92</v>
      </c>
      <c r="E7" s="114">
        <f t="shared" ref="E7:G7" si="2">D7+6</f>
        <v>98</v>
      </c>
      <c r="F7" s="114">
        <f t="shared" si="2"/>
        <v>104</v>
      </c>
      <c r="G7" s="114">
        <f t="shared" si="2"/>
        <v>110</v>
      </c>
      <c r="H7" s="236"/>
      <c r="I7" s="221"/>
      <c r="J7" s="229"/>
      <c r="K7" s="234"/>
      <c r="L7" s="234" t="s">
        <v>152</v>
      </c>
      <c r="M7" s="234" t="s">
        <v>149</v>
      </c>
      <c r="N7" s="234"/>
      <c r="O7" s="235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</row>
    <row r="8" s="94" customFormat="1" ht="25" customHeight="1" spans="1:256">
      <c r="A8" s="121" t="s">
        <v>153</v>
      </c>
      <c r="B8" s="114">
        <f t="shared" si="0"/>
        <v>80</v>
      </c>
      <c r="C8" s="114">
        <v>84</v>
      </c>
      <c r="D8" s="114">
        <f>C8+4</f>
        <v>88</v>
      </c>
      <c r="E8" s="114">
        <f t="shared" ref="E8:G8" si="3">D8+6</f>
        <v>94</v>
      </c>
      <c r="F8" s="114">
        <f t="shared" si="3"/>
        <v>100</v>
      </c>
      <c r="G8" s="114">
        <f t="shared" si="3"/>
        <v>106</v>
      </c>
      <c r="H8" s="236"/>
      <c r="I8" s="221"/>
      <c r="J8" s="229"/>
      <c r="K8" s="234"/>
      <c r="L8" s="234" t="s">
        <v>152</v>
      </c>
      <c r="M8" s="234" t="s">
        <v>149</v>
      </c>
      <c r="N8" s="234"/>
      <c r="O8" s="235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</row>
    <row r="9" s="94" customFormat="1" ht="25" customHeight="1" spans="1:256">
      <c r="A9" s="121" t="s">
        <v>154</v>
      </c>
      <c r="B9" s="114">
        <f>C9-1.5</f>
        <v>39.5</v>
      </c>
      <c r="C9" s="114">
        <v>41</v>
      </c>
      <c r="D9" s="114">
        <f t="shared" ref="D9:G9" si="4">C9+2.2</f>
        <v>43.2</v>
      </c>
      <c r="E9" s="114">
        <f t="shared" si="4"/>
        <v>45.4</v>
      </c>
      <c r="F9" s="114">
        <f t="shared" si="4"/>
        <v>47.6</v>
      </c>
      <c r="G9" s="114">
        <f t="shared" si="4"/>
        <v>49.8</v>
      </c>
      <c r="H9" s="233"/>
      <c r="I9" s="221"/>
      <c r="J9" s="229"/>
      <c r="K9" s="234"/>
      <c r="L9" s="234" t="s">
        <v>152</v>
      </c>
      <c r="M9" s="234" t="s">
        <v>155</v>
      </c>
      <c r="N9" s="234"/>
      <c r="O9" s="235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</row>
    <row r="10" s="94" customFormat="1" ht="25" customHeight="1" spans="1:256">
      <c r="A10" s="121" t="s">
        <v>156</v>
      </c>
      <c r="B10" s="120">
        <f>C10-1.5</f>
        <v>36.5</v>
      </c>
      <c r="C10" s="120">
        <v>38</v>
      </c>
      <c r="D10" s="120">
        <f t="shared" ref="D10:G10" si="5">C10+1.5</f>
        <v>39.5</v>
      </c>
      <c r="E10" s="120">
        <f t="shared" si="5"/>
        <v>41</v>
      </c>
      <c r="F10" s="120">
        <f t="shared" si="5"/>
        <v>42.5</v>
      </c>
      <c r="G10" s="120">
        <f t="shared" si="5"/>
        <v>44</v>
      </c>
      <c r="H10" s="233"/>
      <c r="I10" s="221"/>
      <c r="J10" s="229"/>
      <c r="K10" s="234"/>
      <c r="L10" s="234" t="s">
        <v>152</v>
      </c>
      <c r="M10" s="234" t="s">
        <v>152</v>
      </c>
      <c r="N10" s="234"/>
      <c r="O10" s="235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</row>
    <row r="11" s="94" customFormat="1" ht="25" customHeight="1" spans="1:256">
      <c r="A11" s="119" t="s">
        <v>157</v>
      </c>
      <c r="B11" s="120">
        <f>C11-1</f>
        <v>13.5</v>
      </c>
      <c r="C11" s="120">
        <v>14.5</v>
      </c>
      <c r="D11" s="120">
        <f t="shared" ref="D11:G11" si="6">C11+1</f>
        <v>15.5</v>
      </c>
      <c r="E11" s="120">
        <f t="shared" si="6"/>
        <v>16.5</v>
      </c>
      <c r="F11" s="120">
        <f t="shared" si="6"/>
        <v>17.5</v>
      </c>
      <c r="G11" s="120">
        <f t="shared" si="6"/>
        <v>18.5</v>
      </c>
      <c r="H11" s="237"/>
      <c r="I11" s="221"/>
      <c r="J11" s="229"/>
      <c r="K11" s="234"/>
      <c r="L11" s="234" t="s">
        <v>158</v>
      </c>
      <c r="M11" s="234" t="s">
        <v>152</v>
      </c>
      <c r="N11" s="234"/>
      <c r="O11" s="235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  <c r="IV11" s="97"/>
    </row>
    <row r="12" s="94" customFormat="1" ht="25" customHeight="1" spans="1:256">
      <c r="A12" s="119" t="s">
        <v>159</v>
      </c>
      <c r="B12" s="120">
        <f>C12-0.8</f>
        <v>18.4</v>
      </c>
      <c r="C12" s="120">
        <v>19.2</v>
      </c>
      <c r="D12" s="120">
        <f>C12+0.8</f>
        <v>20</v>
      </c>
      <c r="E12" s="120">
        <f t="shared" ref="E12:G12" si="7">D12+1.2</f>
        <v>21.2</v>
      </c>
      <c r="F12" s="120">
        <f t="shared" si="7"/>
        <v>22.4</v>
      </c>
      <c r="G12" s="120">
        <f t="shared" si="7"/>
        <v>23.6</v>
      </c>
      <c r="H12" s="238"/>
      <c r="I12" s="221"/>
      <c r="J12" s="229"/>
      <c r="K12" s="234"/>
      <c r="L12" s="234" t="s">
        <v>160</v>
      </c>
      <c r="M12" s="234" t="s">
        <v>149</v>
      </c>
      <c r="N12" s="234"/>
      <c r="O12" s="235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  <c r="IV12" s="97"/>
    </row>
    <row r="13" s="94" customFormat="1" ht="25" customHeight="1" spans="1:256">
      <c r="A13" s="119" t="s">
        <v>161</v>
      </c>
      <c r="B13" s="120">
        <f>C13-0.8</f>
        <v>15.9</v>
      </c>
      <c r="C13" s="120">
        <v>16.7</v>
      </c>
      <c r="D13" s="120">
        <f>C13+0.8</f>
        <v>17.5</v>
      </c>
      <c r="E13" s="120">
        <f t="shared" ref="E13:G13" si="8">D13+1</f>
        <v>18.5</v>
      </c>
      <c r="F13" s="120">
        <f t="shared" si="8"/>
        <v>19.5</v>
      </c>
      <c r="G13" s="120">
        <f t="shared" si="8"/>
        <v>20.5</v>
      </c>
      <c r="H13" s="239"/>
      <c r="I13" s="221"/>
      <c r="J13" s="229"/>
      <c r="K13" s="234"/>
      <c r="L13" s="234" t="s">
        <v>162</v>
      </c>
      <c r="M13" s="234" t="s">
        <v>155</v>
      </c>
      <c r="N13" s="234"/>
      <c r="O13" s="235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  <c r="IV13" s="97"/>
    </row>
    <row r="14" s="94" customFormat="1" ht="20" customHeight="1" spans="1:256">
      <c r="A14" s="240" t="s">
        <v>163</v>
      </c>
      <c r="B14" s="241">
        <v>1.6</v>
      </c>
      <c r="C14" s="241">
        <v>1.6</v>
      </c>
      <c r="D14" s="241">
        <v>1.6</v>
      </c>
      <c r="E14" s="241">
        <f t="shared" ref="E14:G14" si="9">D14</f>
        <v>1.6</v>
      </c>
      <c r="F14" s="241">
        <f t="shared" si="9"/>
        <v>1.6</v>
      </c>
      <c r="G14" s="114">
        <f t="shared" si="9"/>
        <v>1.6</v>
      </c>
      <c r="H14" s="239"/>
      <c r="I14" s="221"/>
      <c r="J14" s="229"/>
      <c r="K14" s="234"/>
      <c r="L14" s="234"/>
      <c r="M14" s="234"/>
      <c r="N14" s="234"/>
      <c r="O14" s="235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  <c r="IV14" s="97"/>
    </row>
    <row r="15" s="94" customFormat="1" ht="20" customHeight="1" spans="1:256">
      <c r="A15" s="122"/>
      <c r="B15" s="123"/>
      <c r="C15" s="123"/>
      <c r="D15" s="123"/>
      <c r="E15" s="124"/>
      <c r="F15" s="123"/>
      <c r="G15" s="123"/>
      <c r="H15" s="242"/>
      <c r="I15" s="243"/>
      <c r="J15" s="244"/>
      <c r="K15" s="245"/>
      <c r="L15" s="246"/>
      <c r="M15" s="245"/>
      <c r="N15" s="245"/>
      <c r="O15" s="24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</row>
    <row r="16" s="94" customFormat="1" ht="16.5" spans="1:256">
      <c r="A16" s="125"/>
      <c r="B16" s="125"/>
      <c r="C16" s="126"/>
      <c r="D16" s="126"/>
      <c r="E16" s="127"/>
      <c r="F16" s="126"/>
      <c r="G16" s="126"/>
      <c r="H16" s="126"/>
      <c r="O16" s="215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  <c r="IR16" s="97"/>
      <c r="IS16" s="97"/>
      <c r="IT16" s="97"/>
      <c r="IU16" s="97"/>
      <c r="IV16" s="97"/>
    </row>
    <row r="17" s="94" customFormat="1" spans="1:256">
      <c r="A17" s="128" t="s">
        <v>164</v>
      </c>
      <c r="B17" s="128"/>
      <c r="C17" s="129"/>
      <c r="D17" s="129"/>
      <c r="O17" s="215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  <c r="IR17" s="97"/>
      <c r="IS17" s="97"/>
      <c r="IT17" s="97"/>
      <c r="IU17" s="97"/>
      <c r="IV17" s="97"/>
    </row>
    <row r="18" s="94" customFormat="1" spans="1:256">
      <c r="C18" s="95"/>
      <c r="D18" s="95"/>
      <c r="J18" s="130" t="s">
        <v>165</v>
      </c>
      <c r="K18" s="248">
        <v>46014</v>
      </c>
      <c r="L18" s="130" t="s">
        <v>166</v>
      </c>
      <c r="M18" s="130" t="s">
        <v>131</v>
      </c>
      <c r="N18" s="130" t="s">
        <v>167</v>
      </c>
      <c r="O18" s="215" t="s">
        <v>134</v>
      </c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  <c r="IP18" s="97"/>
      <c r="IQ18" s="97"/>
      <c r="IR18" s="97"/>
      <c r="IS18" s="97"/>
      <c r="IT18" s="97"/>
      <c r="IU18" s="97"/>
      <c r="IV18" s="97"/>
    </row>
  </sheetData>
  <mergeCells count="8">
    <mergeCell ref="A1:N1"/>
    <mergeCell ref="B2:D2"/>
    <mergeCell ref="F2:H2"/>
    <mergeCell ref="K2:N2"/>
    <mergeCell ref="B3:H3"/>
    <mergeCell ref="J3:N3"/>
    <mergeCell ref="A3:A5"/>
    <mergeCell ref="I2:I15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44" sqref="M44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3">
      <c r="A1" s="135" t="s">
        <v>168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8" customHeight="1" spans="1:13">
      <c r="A2" s="136" t="s">
        <v>53</v>
      </c>
      <c r="B2" s="137" t="s">
        <v>54</v>
      </c>
      <c r="C2" s="137"/>
      <c r="D2" s="138" t="s">
        <v>61</v>
      </c>
      <c r="E2" s="397" t="str">
        <f>首期!B4</f>
        <v>QAJJAO85306</v>
      </c>
      <c r="F2" s="140" t="s">
        <v>169</v>
      </c>
      <c r="G2" s="141" t="str">
        <f>首期!B5</f>
        <v>儿童短袖T恤</v>
      </c>
      <c r="H2" s="142"/>
      <c r="I2" s="143" t="s">
        <v>57</v>
      </c>
      <c r="J2" s="144" t="s">
        <v>56</v>
      </c>
      <c r="K2" s="145"/>
    </row>
    <row r="3" ht="18" customHeight="1" spans="1:13">
      <c r="A3" s="146" t="s">
        <v>74</v>
      </c>
      <c r="B3" s="147">
        <v>1440</v>
      </c>
      <c r="C3" s="147"/>
      <c r="D3" s="148" t="s">
        <v>170</v>
      </c>
      <c r="E3" s="149">
        <v>45667</v>
      </c>
      <c r="F3" s="150"/>
      <c r="G3" s="150"/>
      <c r="H3" s="151" t="s">
        <v>171</v>
      </c>
      <c r="I3" s="151"/>
      <c r="J3" s="151"/>
      <c r="K3" s="152"/>
    </row>
    <row r="4" ht="18" customHeight="1" spans="1:13">
      <c r="A4" s="153" t="s">
        <v>71</v>
      </c>
      <c r="B4" s="147">
        <v>2</v>
      </c>
      <c r="C4" s="147">
        <v>6</v>
      </c>
      <c r="D4" s="154" t="s">
        <v>172</v>
      </c>
      <c r="E4" s="150" t="s">
        <v>173</v>
      </c>
      <c r="F4" s="150"/>
      <c r="G4" s="150"/>
      <c r="H4" s="154" t="s">
        <v>174</v>
      </c>
      <c r="I4" s="154"/>
      <c r="J4" s="155" t="s">
        <v>65</v>
      </c>
      <c r="K4" s="156" t="s">
        <v>66</v>
      </c>
    </row>
    <row r="5" ht="18" customHeight="1" spans="1:13">
      <c r="A5" s="153" t="s">
        <v>175</v>
      </c>
      <c r="B5" s="147">
        <v>1</v>
      </c>
      <c r="C5" s="147"/>
      <c r="D5" s="148" t="s">
        <v>176</v>
      </c>
      <c r="E5" s="148"/>
      <c r="G5" s="148"/>
      <c r="H5" s="154" t="s">
        <v>177</v>
      </c>
      <c r="I5" s="154"/>
      <c r="J5" s="155" t="s">
        <v>65</v>
      </c>
      <c r="K5" s="156" t="s">
        <v>66</v>
      </c>
    </row>
    <row r="6" ht="18" customHeight="1" spans="1:13">
      <c r="A6" s="157" t="s">
        <v>178</v>
      </c>
      <c r="B6" s="158">
        <v>125</v>
      </c>
      <c r="C6" s="158"/>
      <c r="D6" s="159" t="s">
        <v>179</v>
      </c>
      <c r="E6" s="160">
        <v>1440</v>
      </c>
      <c r="F6" s="160"/>
      <c r="G6" s="159"/>
      <c r="H6" s="161" t="s">
        <v>180</v>
      </c>
      <c r="I6" s="161"/>
      <c r="J6" s="160" t="s">
        <v>65</v>
      </c>
      <c r="K6" s="162" t="s">
        <v>66</v>
      </c>
      <c r="M6" s="163"/>
    </row>
    <row r="7" ht="18" customHeight="1" spans="1:13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3">
      <c r="A8" s="167" t="s">
        <v>181</v>
      </c>
      <c r="B8" s="140" t="s">
        <v>182</v>
      </c>
      <c r="C8" s="140" t="s">
        <v>183</v>
      </c>
      <c r="D8" s="140" t="s">
        <v>184</v>
      </c>
      <c r="E8" s="140" t="s">
        <v>185</v>
      </c>
      <c r="F8" s="140" t="s">
        <v>186</v>
      </c>
      <c r="G8" s="168" t="s">
        <v>77</v>
      </c>
      <c r="H8" s="169"/>
      <c r="I8" s="169" t="s">
        <v>78</v>
      </c>
      <c r="J8" s="169"/>
      <c r="K8" s="170"/>
    </row>
    <row r="9" ht="18" customHeight="1" spans="1:13">
      <c r="A9" s="153" t="s">
        <v>187</v>
      </c>
      <c r="B9" s="154"/>
      <c r="C9" s="155" t="s">
        <v>65</v>
      </c>
      <c r="D9" s="155" t="s">
        <v>66</v>
      </c>
      <c r="E9" s="148" t="s">
        <v>188</v>
      </c>
      <c r="F9" s="171" t="s">
        <v>189</v>
      </c>
      <c r="G9" s="172"/>
      <c r="H9" s="173"/>
      <c r="I9" s="173"/>
      <c r="J9" s="173"/>
      <c r="K9" s="174"/>
    </row>
    <row r="10" ht="18" customHeight="1" spans="1:13">
      <c r="A10" s="153" t="s">
        <v>190</v>
      </c>
      <c r="B10" s="154"/>
      <c r="C10" s="155" t="s">
        <v>65</v>
      </c>
      <c r="D10" s="155" t="s">
        <v>66</v>
      </c>
      <c r="E10" s="148" t="s">
        <v>191</v>
      </c>
      <c r="F10" s="171" t="s">
        <v>192</v>
      </c>
      <c r="G10" s="172" t="s">
        <v>193</v>
      </c>
      <c r="H10" s="173"/>
      <c r="I10" s="173"/>
      <c r="J10" s="173"/>
      <c r="K10" s="174"/>
    </row>
    <row r="11" ht="18" customHeight="1" spans="1:13">
      <c r="A11" s="175" t="s">
        <v>194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7"/>
    </row>
    <row r="12" ht="18" customHeight="1" spans="1:13">
      <c r="A12" s="146" t="s">
        <v>88</v>
      </c>
      <c r="B12" s="155" t="s">
        <v>84</v>
      </c>
      <c r="C12" s="155" t="s">
        <v>85</v>
      </c>
      <c r="D12" s="171"/>
      <c r="E12" s="148" t="s">
        <v>86</v>
      </c>
      <c r="F12" s="155" t="s">
        <v>84</v>
      </c>
      <c r="G12" s="155" t="s">
        <v>85</v>
      </c>
      <c r="H12" s="155"/>
      <c r="I12" s="148" t="s">
        <v>195</v>
      </c>
      <c r="J12" s="155" t="s">
        <v>84</v>
      </c>
      <c r="K12" s="156" t="s">
        <v>85</v>
      </c>
    </row>
    <row r="13" ht="18" customHeight="1" spans="1:13">
      <c r="A13" s="146" t="s">
        <v>91</v>
      </c>
      <c r="B13" s="155" t="s">
        <v>84</v>
      </c>
      <c r="C13" s="155" t="s">
        <v>85</v>
      </c>
      <c r="D13" s="171"/>
      <c r="E13" s="148" t="s">
        <v>96</v>
      </c>
      <c r="F13" s="155" t="s">
        <v>84</v>
      </c>
      <c r="G13" s="155" t="s">
        <v>85</v>
      </c>
      <c r="H13" s="155"/>
      <c r="I13" s="148" t="s">
        <v>196</v>
      </c>
      <c r="J13" s="155" t="s">
        <v>84</v>
      </c>
      <c r="K13" s="156" t="s">
        <v>85</v>
      </c>
    </row>
    <row r="14" ht="18" customHeight="1" spans="1:13">
      <c r="A14" s="157" t="s">
        <v>197</v>
      </c>
      <c r="B14" s="160" t="s">
        <v>84</v>
      </c>
      <c r="C14" s="160" t="s">
        <v>85</v>
      </c>
      <c r="D14" s="178"/>
      <c r="E14" s="159" t="s">
        <v>198</v>
      </c>
      <c r="F14" s="160" t="s">
        <v>84</v>
      </c>
      <c r="G14" s="160" t="s">
        <v>85</v>
      </c>
      <c r="H14" s="160"/>
      <c r="I14" s="159" t="s">
        <v>199</v>
      </c>
      <c r="J14" s="160" t="s">
        <v>84</v>
      </c>
      <c r="K14" s="162" t="s">
        <v>85</v>
      </c>
    </row>
    <row r="15" ht="18" customHeight="1" spans="1:13">
      <c r="A15" s="164"/>
      <c r="B15" s="179"/>
      <c r="C15" s="179"/>
      <c r="D15" s="165"/>
      <c r="E15" s="164"/>
      <c r="F15" s="179"/>
      <c r="G15" s="179"/>
      <c r="H15" s="179"/>
      <c r="I15" s="164"/>
      <c r="J15" s="179"/>
      <c r="K15" s="179"/>
    </row>
    <row r="16" s="132" customFormat="1" ht="18" customHeight="1" spans="1:13">
      <c r="A16" s="136" t="s">
        <v>200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80"/>
    </row>
    <row r="17" ht="18" customHeight="1" spans="1:11">
      <c r="A17" s="153" t="s">
        <v>201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81"/>
    </row>
    <row r="18" ht="18" customHeight="1" spans="1:11">
      <c r="A18" s="153" t="s">
        <v>202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81"/>
    </row>
    <row r="19" ht="22" customHeight="1" spans="1:11">
      <c r="A19" s="182"/>
      <c r="B19" s="155"/>
      <c r="C19" s="155"/>
      <c r="D19" s="155"/>
      <c r="E19" s="155"/>
      <c r="F19" s="155"/>
      <c r="G19" s="155"/>
      <c r="H19" s="155"/>
      <c r="I19" s="155"/>
      <c r="J19" s="155"/>
      <c r="K19" s="156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185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185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188"/>
    </row>
    <row r="24" ht="18" customHeight="1" spans="1:11">
      <c r="A24" s="153" t="s">
        <v>116</v>
      </c>
      <c r="B24" s="154"/>
      <c r="C24" s="155" t="s">
        <v>65</v>
      </c>
      <c r="D24" s="155" t="s">
        <v>66</v>
      </c>
      <c r="E24" s="151"/>
      <c r="F24" s="151"/>
      <c r="G24" s="151"/>
      <c r="H24" s="151"/>
      <c r="I24" s="151"/>
      <c r="J24" s="151"/>
      <c r="K24" s="152"/>
    </row>
    <row r="25" ht="18" customHeight="1" spans="1:11">
      <c r="A25" s="189" t="s">
        <v>203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ht="20" customHeight="1" spans="1:11">
      <c r="A27" s="193" t="s">
        <v>204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5" t="s">
        <v>205</v>
      </c>
    </row>
    <row r="28" ht="23" customHeight="1" spans="1:11">
      <c r="A28" s="183" t="s">
        <v>206</v>
      </c>
      <c r="B28" s="184"/>
      <c r="C28" s="184"/>
      <c r="D28" s="184"/>
      <c r="E28" s="184"/>
      <c r="F28" s="184"/>
      <c r="G28" s="184"/>
      <c r="H28" s="184"/>
      <c r="I28" s="184"/>
      <c r="J28" s="196"/>
      <c r="K28" s="197">
        <v>1</v>
      </c>
    </row>
    <row r="29" ht="23" customHeight="1" spans="1:11">
      <c r="A29" s="183" t="s">
        <v>207</v>
      </c>
      <c r="B29" s="184"/>
      <c r="C29" s="184"/>
      <c r="D29" s="184"/>
      <c r="E29" s="184"/>
      <c r="F29" s="184"/>
      <c r="G29" s="184"/>
      <c r="H29" s="184"/>
      <c r="I29" s="184"/>
      <c r="J29" s="196"/>
      <c r="K29" s="174">
        <v>2</v>
      </c>
    </row>
    <row r="30" ht="23" customHeight="1" spans="1:11">
      <c r="A30" s="183" t="s">
        <v>208</v>
      </c>
      <c r="B30" s="184"/>
      <c r="C30" s="184"/>
      <c r="D30" s="184"/>
      <c r="E30" s="184"/>
      <c r="F30" s="184"/>
      <c r="G30" s="184"/>
      <c r="H30" s="184"/>
      <c r="I30" s="184"/>
      <c r="J30" s="196"/>
      <c r="K30" s="174">
        <v>1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96"/>
      <c r="K31" s="174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96"/>
      <c r="K32" s="198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96"/>
      <c r="K33" s="199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196"/>
      <c r="K34" s="174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196"/>
      <c r="K35" s="200"/>
    </row>
    <row r="36" ht="23" customHeight="1" spans="1:11">
      <c r="A36" s="201" t="s">
        <v>209</v>
      </c>
      <c r="B36" s="202"/>
      <c r="C36" s="202"/>
      <c r="D36" s="202"/>
      <c r="E36" s="202"/>
      <c r="F36" s="202"/>
      <c r="G36" s="202"/>
      <c r="H36" s="202"/>
      <c r="I36" s="202"/>
      <c r="J36" s="203"/>
      <c r="K36" s="204">
        <f>SUM(K28:K35)</f>
        <v>4</v>
      </c>
    </row>
    <row r="37" ht="18.75" customHeight="1" spans="1:11">
      <c r="A37" s="205" t="s">
        <v>210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="133" customFormat="1" ht="18.75" customHeight="1" spans="1:11">
      <c r="A38" s="153" t="s">
        <v>211</v>
      </c>
      <c r="B38" s="154"/>
      <c r="C38" s="154"/>
      <c r="D38" s="151" t="s">
        <v>212</v>
      </c>
      <c r="E38" s="151"/>
      <c r="F38" s="208" t="s">
        <v>213</v>
      </c>
      <c r="G38" s="209"/>
      <c r="H38" s="154" t="s">
        <v>214</v>
      </c>
      <c r="I38" s="154"/>
      <c r="J38" s="154" t="s">
        <v>215</v>
      </c>
      <c r="K38" s="181"/>
    </row>
    <row r="39" ht="18.75" customHeight="1" spans="1:11">
      <c r="A39" s="153" t="s">
        <v>117</v>
      </c>
      <c r="B39" s="154" t="s">
        <v>216</v>
      </c>
      <c r="C39" s="154"/>
      <c r="D39" s="154"/>
      <c r="E39" s="154"/>
      <c r="F39" s="154"/>
      <c r="G39" s="154"/>
      <c r="H39" s="154"/>
      <c r="I39" s="154"/>
      <c r="J39" s="154"/>
      <c r="K39" s="181"/>
    </row>
    <row r="40" ht="24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81"/>
    </row>
    <row r="41" ht="24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81"/>
    </row>
    <row r="42" ht="32.1" customHeight="1" spans="1:11">
      <c r="A42" s="157" t="s">
        <v>128</v>
      </c>
      <c r="B42" s="210" t="s">
        <v>217</v>
      </c>
      <c r="C42" s="210"/>
      <c r="D42" s="159" t="s">
        <v>218</v>
      </c>
      <c r="E42" s="178" t="s">
        <v>131</v>
      </c>
      <c r="F42" s="159" t="s">
        <v>132</v>
      </c>
      <c r="G42" s="211">
        <v>46027</v>
      </c>
      <c r="H42" s="212" t="s">
        <v>133</v>
      </c>
      <c r="I42" s="212"/>
      <c r="J42" s="210" t="s">
        <v>134</v>
      </c>
      <c r="K42" s="21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tabSelected="1" workbookViewId="0">
      <selection activeCell="M13" sqref="M13"/>
    </sheetView>
  </sheetViews>
  <sheetFormatPr defaultColWidth="9" defaultRowHeight="14.25"/>
  <cols>
    <col min="1" max="1" width="11.75" style="94" customWidth="1"/>
    <col min="2" max="3" width="8.625" style="94" customWidth="1"/>
    <col min="4" max="4" width="8.625" style="95" customWidth="1"/>
    <col min="5" max="7" width="8.625" style="94" customWidth="1"/>
    <col min="8" max="8" width="2.75" style="94" customWidth="1"/>
    <col min="9" max="10" width="15.625" style="94" customWidth="1"/>
    <col min="11" max="11" width="17.875" style="94" customWidth="1"/>
    <col min="12" max="12" width="18.625" style="96" customWidth="1"/>
    <col min="13" max="14" width="15.625" style="96" customWidth="1"/>
    <col min="15" max="252" width="9" style="94"/>
    <col min="253" max="16384" width="9" style="97"/>
  </cols>
  <sheetData>
    <row r="1" s="94" customFormat="1" ht="29" customHeight="1" spans="1:255">
      <c r="A1" s="98" t="s">
        <v>137</v>
      </c>
      <c r="B1" s="98"/>
      <c r="C1" s="99"/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</row>
    <row r="2" s="94" customFormat="1" ht="20" customHeight="1" spans="1:255">
      <c r="A2" s="101" t="s">
        <v>61</v>
      </c>
      <c r="B2" s="396" t="str">
        <f>首期!B4</f>
        <v>QAJJAO85306</v>
      </c>
      <c r="C2" s="103"/>
      <c r="D2" s="104"/>
      <c r="E2" s="105" t="s">
        <v>67</v>
      </c>
      <c r="F2" s="106" t="str">
        <f>首期!B5</f>
        <v>儿童短袖T恤</v>
      </c>
      <c r="G2" s="106"/>
      <c r="H2" s="107"/>
      <c r="I2" s="108" t="s">
        <v>57</v>
      </c>
      <c r="J2" s="109" t="s">
        <v>56</v>
      </c>
      <c r="K2" s="109"/>
      <c r="L2" s="109"/>
      <c r="M2" s="109"/>
      <c r="N2" s="109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</row>
    <row r="3" s="94" customFormat="1" spans="1:255">
      <c r="A3" s="110" t="s">
        <v>138</v>
      </c>
      <c r="B3" s="111" t="s">
        <v>139</v>
      </c>
      <c r="C3" s="112"/>
      <c r="D3" s="111"/>
      <c r="E3" s="111"/>
      <c r="F3" s="111"/>
      <c r="G3" s="111"/>
      <c r="H3" s="107"/>
      <c r="I3" s="113"/>
      <c r="J3" s="113"/>
      <c r="K3" s="113"/>
      <c r="L3" s="113"/>
      <c r="M3" s="113"/>
      <c r="N3" s="113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</row>
    <row r="4" s="94" customFormat="1" spans="1:255">
      <c r="A4" s="110"/>
      <c r="B4" s="114" t="s">
        <v>140</v>
      </c>
      <c r="C4" s="114" t="s">
        <v>141</v>
      </c>
      <c r="D4" s="114" t="s">
        <v>142</v>
      </c>
      <c r="E4" s="114" t="s">
        <v>143</v>
      </c>
      <c r="F4" s="114" t="s">
        <v>144</v>
      </c>
      <c r="G4" s="114" t="s">
        <v>145</v>
      </c>
      <c r="H4" s="107"/>
      <c r="I4" s="115" t="s">
        <v>219</v>
      </c>
      <c r="J4" s="115" t="s">
        <v>220</v>
      </c>
      <c r="K4" s="115" t="s">
        <v>221</v>
      </c>
      <c r="L4" s="115" t="s">
        <v>222</v>
      </c>
      <c r="M4" s="115" t="s">
        <v>223</v>
      </c>
      <c r="N4" s="115" t="s">
        <v>224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</row>
    <row r="5" s="94" customFormat="1" ht="16.5" spans="1:255">
      <c r="A5" s="110"/>
      <c r="B5" s="116"/>
      <c r="C5" s="116"/>
      <c r="D5" s="117"/>
      <c r="E5" s="117"/>
      <c r="F5" s="117"/>
      <c r="G5" s="117"/>
      <c r="H5" s="107"/>
      <c r="I5" s="118" t="s">
        <v>111</v>
      </c>
      <c r="J5" s="118" t="s">
        <v>111</v>
      </c>
      <c r="K5" s="118" t="s">
        <v>110</v>
      </c>
      <c r="L5" s="118" t="s">
        <v>111</v>
      </c>
      <c r="M5" s="118" t="s">
        <v>110</v>
      </c>
      <c r="N5" s="118" t="s">
        <v>110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</row>
    <row r="6" s="94" customFormat="1" ht="21" customHeight="1" spans="1:255">
      <c r="A6" s="119" t="s">
        <v>148</v>
      </c>
      <c r="B6" s="120">
        <f t="shared" ref="B6:B8" si="0">C6-4</f>
        <v>45</v>
      </c>
      <c r="C6" s="120">
        <v>49</v>
      </c>
      <c r="D6" s="120">
        <f t="shared" ref="D6:G6" si="1">C6+4</f>
        <v>53</v>
      </c>
      <c r="E6" s="120">
        <f t="shared" si="1"/>
        <v>57</v>
      </c>
      <c r="F6" s="120">
        <f t="shared" si="1"/>
        <v>61</v>
      </c>
      <c r="G6" s="120">
        <f t="shared" si="1"/>
        <v>65</v>
      </c>
      <c r="H6" s="107"/>
      <c r="I6" s="118" t="s">
        <v>225</v>
      </c>
      <c r="J6" s="118" t="s">
        <v>226</v>
      </c>
      <c r="K6" s="118" t="s">
        <v>227</v>
      </c>
      <c r="L6" s="118" t="s">
        <v>228</v>
      </c>
      <c r="M6" s="118" t="s">
        <v>229</v>
      </c>
      <c r="N6" s="118" t="s">
        <v>230</v>
      </c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</row>
    <row r="7" s="94" customFormat="1" ht="21" customHeight="1" spans="1:255">
      <c r="A7" s="121" t="s">
        <v>151</v>
      </c>
      <c r="B7" s="114">
        <f t="shared" si="0"/>
        <v>84</v>
      </c>
      <c r="C7" s="114">
        <v>88</v>
      </c>
      <c r="D7" s="114">
        <f>C7+4</f>
        <v>92</v>
      </c>
      <c r="E7" s="114">
        <f t="shared" ref="E7:G7" si="2">D7+6</f>
        <v>98</v>
      </c>
      <c r="F7" s="114">
        <f t="shared" si="2"/>
        <v>104</v>
      </c>
      <c r="G7" s="114">
        <f t="shared" si="2"/>
        <v>110</v>
      </c>
      <c r="H7" s="107"/>
      <c r="I7" s="118" t="s">
        <v>231</v>
      </c>
      <c r="J7" s="118" t="s">
        <v>231</v>
      </c>
      <c r="K7" s="118" t="s">
        <v>231</v>
      </c>
      <c r="L7" s="118" t="s">
        <v>232</v>
      </c>
      <c r="M7" s="118" t="s">
        <v>233</v>
      </c>
      <c r="N7" s="118" t="s">
        <v>234</v>
      </c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</row>
    <row r="8" s="94" customFormat="1" ht="21" customHeight="1" spans="1:255">
      <c r="A8" s="121" t="s">
        <v>153</v>
      </c>
      <c r="B8" s="114">
        <f t="shared" si="0"/>
        <v>80</v>
      </c>
      <c r="C8" s="114">
        <v>84</v>
      </c>
      <c r="D8" s="114">
        <f>C8+4</f>
        <v>88</v>
      </c>
      <c r="E8" s="114">
        <f t="shared" ref="E8:G8" si="3">D8+6</f>
        <v>94</v>
      </c>
      <c r="F8" s="114">
        <f t="shared" si="3"/>
        <v>100</v>
      </c>
      <c r="G8" s="114">
        <f t="shared" si="3"/>
        <v>106</v>
      </c>
      <c r="H8" s="107"/>
      <c r="I8" s="118" t="s">
        <v>231</v>
      </c>
      <c r="J8" s="118" t="s">
        <v>231</v>
      </c>
      <c r="K8" s="118" t="s">
        <v>228</v>
      </c>
      <c r="L8" s="118" t="s">
        <v>228</v>
      </c>
      <c r="M8" s="118" t="s">
        <v>235</v>
      </c>
      <c r="N8" s="118" t="s">
        <v>232</v>
      </c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</row>
    <row r="9" s="94" customFormat="1" ht="21" customHeight="1" spans="1:255">
      <c r="A9" s="121" t="s">
        <v>154</v>
      </c>
      <c r="B9" s="114">
        <f>C9-1.5</f>
        <v>39.5</v>
      </c>
      <c r="C9" s="114">
        <v>41</v>
      </c>
      <c r="D9" s="114">
        <f t="shared" ref="D9:G9" si="4">C9+2.2</f>
        <v>43.2</v>
      </c>
      <c r="E9" s="114">
        <f t="shared" si="4"/>
        <v>45.4</v>
      </c>
      <c r="F9" s="114">
        <f t="shared" si="4"/>
        <v>47.6</v>
      </c>
      <c r="G9" s="114">
        <f t="shared" si="4"/>
        <v>49.8</v>
      </c>
      <c r="H9" s="107"/>
      <c r="I9" s="118" t="s">
        <v>236</v>
      </c>
      <c r="J9" s="118" t="s">
        <v>228</v>
      </c>
      <c r="K9" s="118" t="s">
        <v>229</v>
      </c>
      <c r="L9" s="118" t="s">
        <v>236</v>
      </c>
      <c r="M9" s="118" t="s">
        <v>228</v>
      </c>
      <c r="N9" s="118" t="s">
        <v>237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</row>
    <row r="10" s="94" customFormat="1" ht="21" customHeight="1" spans="1:255">
      <c r="A10" s="121" t="s">
        <v>156</v>
      </c>
      <c r="B10" s="120">
        <f>C10-1.5</f>
        <v>36.5</v>
      </c>
      <c r="C10" s="120">
        <v>38</v>
      </c>
      <c r="D10" s="120">
        <f t="shared" ref="D10:G10" si="5">C10+1.5</f>
        <v>39.5</v>
      </c>
      <c r="E10" s="120">
        <f t="shared" si="5"/>
        <v>41</v>
      </c>
      <c r="F10" s="120">
        <f t="shared" si="5"/>
        <v>42.5</v>
      </c>
      <c r="G10" s="120">
        <f t="shared" si="5"/>
        <v>44</v>
      </c>
      <c r="H10" s="107"/>
      <c r="I10" s="118" t="s">
        <v>238</v>
      </c>
      <c r="J10" s="118" t="s">
        <v>239</v>
      </c>
      <c r="K10" s="118" t="s">
        <v>240</v>
      </c>
      <c r="L10" s="118" t="s">
        <v>241</v>
      </c>
      <c r="M10" s="118" t="s">
        <v>238</v>
      </c>
      <c r="N10" s="118" t="s">
        <v>242</v>
      </c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</row>
    <row r="11" s="94" customFormat="1" ht="21" customHeight="1" spans="1:255">
      <c r="A11" s="119" t="s">
        <v>157</v>
      </c>
      <c r="B11" s="120">
        <f>C11-1</f>
        <v>13.5</v>
      </c>
      <c r="C11" s="120">
        <v>14.5</v>
      </c>
      <c r="D11" s="120">
        <f t="shared" ref="D11:G11" si="6">C11+1</f>
        <v>15.5</v>
      </c>
      <c r="E11" s="120">
        <f t="shared" si="6"/>
        <v>16.5</v>
      </c>
      <c r="F11" s="120">
        <f t="shared" si="6"/>
        <v>17.5</v>
      </c>
      <c r="G11" s="120">
        <f t="shared" si="6"/>
        <v>18.5</v>
      </c>
      <c r="H11" s="107"/>
      <c r="I11" s="118" t="s">
        <v>243</v>
      </c>
      <c r="J11" s="118" t="s">
        <v>228</v>
      </c>
      <c r="K11" s="118" t="s">
        <v>244</v>
      </c>
      <c r="L11" s="118" t="s">
        <v>228</v>
      </c>
      <c r="M11" s="118" t="s">
        <v>232</v>
      </c>
      <c r="N11" s="118" t="s">
        <v>245</v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</row>
    <row r="12" s="94" customFormat="1" ht="21" customHeight="1" spans="1:255">
      <c r="A12" s="119" t="s">
        <v>159</v>
      </c>
      <c r="B12" s="120">
        <f>C12-0.8</f>
        <v>18.4</v>
      </c>
      <c r="C12" s="120">
        <v>19.2</v>
      </c>
      <c r="D12" s="120">
        <f>C12+0.8</f>
        <v>20</v>
      </c>
      <c r="E12" s="120">
        <f t="shared" ref="E12:G12" si="7">D12+1.2</f>
        <v>21.2</v>
      </c>
      <c r="F12" s="120">
        <f t="shared" si="7"/>
        <v>22.4</v>
      </c>
      <c r="G12" s="120">
        <f t="shared" si="7"/>
        <v>23.6</v>
      </c>
      <c r="H12" s="107"/>
      <c r="I12" s="118" t="s">
        <v>246</v>
      </c>
      <c r="J12" s="118" t="s">
        <v>247</v>
      </c>
      <c r="K12" s="118" t="s">
        <v>248</v>
      </c>
      <c r="L12" s="118" t="s">
        <v>249</v>
      </c>
      <c r="M12" s="118" t="s">
        <v>250</v>
      </c>
      <c r="N12" s="118" t="s">
        <v>251</v>
      </c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</row>
    <row r="13" s="94" customFormat="1" ht="21" customHeight="1" spans="1:255">
      <c r="A13" s="119" t="s">
        <v>161</v>
      </c>
      <c r="B13" s="120">
        <f>C13-0.8</f>
        <v>15.9</v>
      </c>
      <c r="C13" s="120">
        <v>16.7</v>
      </c>
      <c r="D13" s="120">
        <f>C13+0.8</f>
        <v>17.5</v>
      </c>
      <c r="E13" s="120">
        <f t="shared" ref="E13:G13" si="8">D13+1</f>
        <v>18.5</v>
      </c>
      <c r="F13" s="120">
        <f t="shared" si="8"/>
        <v>19.5</v>
      </c>
      <c r="G13" s="120">
        <f t="shared" si="8"/>
        <v>20.5</v>
      </c>
      <c r="H13" s="107"/>
      <c r="I13" s="118" t="s">
        <v>251</v>
      </c>
      <c r="J13" s="118" t="s">
        <v>232</v>
      </c>
      <c r="K13" s="118" t="s">
        <v>232</v>
      </c>
      <c r="L13" s="118" t="s">
        <v>228</v>
      </c>
      <c r="M13" s="118" t="s">
        <v>232</v>
      </c>
      <c r="N13" s="118" t="s">
        <v>232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</row>
    <row r="14" s="94" customFormat="1" ht="21" customHeight="1" spans="1:255">
      <c r="A14" s="122"/>
      <c r="B14" s="123"/>
      <c r="C14" s="123"/>
      <c r="D14" s="123"/>
      <c r="E14" s="124"/>
      <c r="F14" s="123"/>
      <c r="G14" s="123"/>
      <c r="H14" s="107"/>
      <c r="I14" s="118"/>
      <c r="J14" s="118"/>
      <c r="K14" s="118"/>
      <c r="L14" s="118"/>
      <c r="M14" s="118"/>
      <c r="N14" s="118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</row>
    <row r="15" s="94" customFormat="1" ht="21" customHeight="1" spans="1:255">
      <c r="A15" s="122"/>
      <c r="B15" s="123"/>
      <c r="C15" s="123"/>
      <c r="D15" s="123"/>
      <c r="E15" s="124"/>
      <c r="F15" s="123"/>
      <c r="G15" s="123"/>
      <c r="H15" s="107"/>
      <c r="I15" s="118"/>
      <c r="J15" s="118"/>
      <c r="K15" s="118"/>
      <c r="L15" s="118"/>
      <c r="M15" s="118"/>
      <c r="N15" s="118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</row>
    <row r="16" ht="16.5" spans="1:255">
      <c r="A16" s="125"/>
      <c r="B16" s="125"/>
      <c r="C16" s="126"/>
      <c r="D16" s="126"/>
      <c r="E16" s="127"/>
      <c r="F16" s="126"/>
      <c r="G16" s="126"/>
      <c r="L16" s="94"/>
      <c r="M16" s="94"/>
      <c r="N16" s="94"/>
      <c r="O16" s="97"/>
    </row>
    <row r="17" spans="1:15">
      <c r="A17" s="128" t="s">
        <v>164</v>
      </c>
      <c r="B17" s="128"/>
      <c r="C17" s="129"/>
      <c r="D17" s="129"/>
      <c r="L17" s="94"/>
      <c r="M17" s="94"/>
      <c r="N17" s="94"/>
      <c r="O17" s="97"/>
    </row>
    <row r="18" spans="1:15">
      <c r="C18" s="95"/>
      <c r="I18" s="130" t="s">
        <v>165</v>
      </c>
      <c r="J18" s="131">
        <v>46027</v>
      </c>
      <c r="K18" s="130" t="s">
        <v>166</v>
      </c>
      <c r="L18" s="130" t="s">
        <v>131</v>
      </c>
      <c r="M18" s="130" t="s">
        <v>167</v>
      </c>
      <c r="N18" s="94" t="s">
        <v>134</v>
      </c>
      <c r="O18" s="97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20.6" style="82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83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8"/>
      <c r="C3" s="8"/>
      <c r="D3" s="8"/>
      <c r="E3" s="8"/>
      <c r="F3" s="8"/>
      <c r="G3" s="8"/>
      <c r="H3" s="84"/>
      <c r="I3" s="4" t="s">
        <v>205</v>
      </c>
      <c r="J3" s="4" t="s">
        <v>205</v>
      </c>
      <c r="K3" s="4" t="s">
        <v>205</v>
      </c>
      <c r="L3" s="4" t="s">
        <v>205</v>
      </c>
      <c r="M3" s="4" t="s">
        <v>205</v>
      </c>
      <c r="N3" s="8"/>
      <c r="O3" s="8"/>
    </row>
    <row r="4" s="81" customFormat="1" ht="20" customHeight="1" spans="1:15">
      <c r="A4" s="30">
        <v>1</v>
      </c>
      <c r="B4" s="27" t="s">
        <v>268</v>
      </c>
      <c r="C4" s="27" t="s">
        <v>269</v>
      </c>
      <c r="D4" s="27" t="s">
        <v>111</v>
      </c>
      <c r="E4" s="15" t="s">
        <v>62</v>
      </c>
      <c r="F4" s="26" t="s">
        <v>270</v>
      </c>
      <c r="G4" s="30" t="s">
        <v>65</v>
      </c>
      <c r="H4" s="30" t="s">
        <v>65</v>
      </c>
      <c r="I4" s="85">
        <v>2</v>
      </c>
      <c r="J4" s="86">
        <v>0</v>
      </c>
      <c r="K4" s="86">
        <v>2</v>
      </c>
      <c r="L4" s="86">
        <v>0</v>
      </c>
      <c r="M4" s="30">
        <v>0</v>
      </c>
      <c r="N4" s="30">
        <f>SUM(I4:M4)</f>
        <v>4</v>
      </c>
      <c r="O4" s="30"/>
    </row>
    <row r="5" s="81" customFormat="1" ht="20" customHeight="1" spans="1:15">
      <c r="A5" s="30">
        <v>2</v>
      </c>
      <c r="B5" s="27" t="s">
        <v>271</v>
      </c>
      <c r="C5" s="27" t="s">
        <v>269</v>
      </c>
      <c r="D5" s="27" t="s">
        <v>110</v>
      </c>
      <c r="E5" s="15" t="s">
        <v>62</v>
      </c>
      <c r="F5" s="26" t="s">
        <v>270</v>
      </c>
      <c r="G5" s="87" t="s">
        <v>65</v>
      </c>
      <c r="H5" s="87" t="s">
        <v>65</v>
      </c>
      <c r="I5" s="88">
        <v>1</v>
      </c>
      <c r="J5" s="86">
        <v>0</v>
      </c>
      <c r="K5" s="86">
        <v>3</v>
      </c>
      <c r="L5" s="86">
        <v>0</v>
      </c>
      <c r="M5" s="30">
        <v>0</v>
      </c>
      <c r="N5" s="30">
        <f>SUM(I5:M5)</f>
        <v>4</v>
      </c>
      <c r="O5" s="30"/>
    </row>
    <row r="6" s="81" customFormat="1" ht="20" customHeight="1" spans="1:15">
      <c r="A6" s="30"/>
      <c r="B6" s="27"/>
      <c r="C6" s="27"/>
      <c r="D6" s="27"/>
      <c r="E6" s="27"/>
      <c r="F6" s="26"/>
      <c r="G6" s="87"/>
      <c r="H6" s="87"/>
      <c r="I6" s="88"/>
      <c r="J6" s="86"/>
      <c r="K6" s="86"/>
      <c r="L6" s="86"/>
      <c r="M6" s="30"/>
      <c r="N6" s="30"/>
      <c r="O6" s="30"/>
    </row>
    <row r="7" s="81" customFormat="1" ht="20" customHeight="1" spans="1:15">
      <c r="A7" s="30"/>
      <c r="B7" s="27"/>
      <c r="C7" s="27"/>
      <c r="D7" s="27"/>
      <c r="E7" s="27"/>
      <c r="F7" s="26"/>
      <c r="G7" s="87"/>
      <c r="H7" s="87"/>
      <c r="I7" s="88"/>
      <c r="J7" s="86"/>
      <c r="K7" s="86"/>
      <c r="L7" s="86"/>
      <c r="M7" s="30"/>
      <c r="N7" s="30"/>
      <c r="O7" s="30"/>
    </row>
    <row r="8" ht="20" customHeight="1" spans="1:15">
      <c r="A8" s="11"/>
      <c r="B8" s="74"/>
      <c r="C8" s="74"/>
      <c r="D8" s="74"/>
      <c r="E8" s="75"/>
      <c r="F8" s="74"/>
      <c r="G8" s="11"/>
      <c r="H8" s="12"/>
      <c r="I8" s="89"/>
      <c r="J8" s="90"/>
      <c r="K8" s="90"/>
      <c r="L8" s="90"/>
      <c r="M8" s="11"/>
      <c r="N8" s="11"/>
      <c r="O8" s="12"/>
    </row>
    <row r="9" ht="20" customHeight="1" spans="1:15">
      <c r="A9" s="11"/>
      <c r="B9" s="74"/>
      <c r="C9" s="74"/>
      <c r="D9" s="74"/>
      <c r="E9" s="75"/>
      <c r="F9" s="74"/>
      <c r="G9" s="11"/>
      <c r="H9" s="12"/>
      <c r="I9" s="89"/>
      <c r="J9" s="90"/>
      <c r="K9" s="90"/>
      <c r="L9" s="90"/>
      <c r="M9" s="11"/>
      <c r="N9" s="11"/>
      <c r="O9" s="12"/>
    </row>
    <row r="10" s="2" customFormat="1" ht="18.75" spans="1:15">
      <c r="A10" s="18" t="s">
        <v>272</v>
      </c>
      <c r="B10" s="19"/>
      <c r="C10" s="74"/>
      <c r="D10" s="20"/>
      <c r="E10" s="21"/>
      <c r="F10" s="74"/>
      <c r="G10" s="11"/>
      <c r="H10" s="41"/>
      <c r="I10" s="36"/>
      <c r="J10" s="18" t="s">
        <v>273</v>
      </c>
      <c r="K10" s="19"/>
      <c r="L10" s="19"/>
      <c r="M10" s="20"/>
      <c r="N10" s="19"/>
      <c r="O10" s="22"/>
    </row>
    <row r="11" ht="61" customHeight="1" spans="1:15">
      <c r="A11" s="91" t="s">
        <v>274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276</v>
      </c>
      <c r="H2" s="4"/>
      <c r="I2" s="4" t="s">
        <v>277</v>
      </c>
      <c r="J2" s="4"/>
      <c r="K2" s="6" t="s">
        <v>278</v>
      </c>
      <c r="L2" s="65" t="s">
        <v>279</v>
      </c>
      <c r="M2" s="7" t="s">
        <v>280</v>
      </c>
    </row>
    <row r="3" s="1" customFormat="1" ht="16.5" spans="1:13">
      <c r="A3" s="4"/>
      <c r="B3" s="8"/>
      <c r="C3" s="8"/>
      <c r="D3" s="8"/>
      <c r="E3" s="8"/>
      <c r="F3" s="8"/>
      <c r="G3" s="4" t="s">
        <v>281</v>
      </c>
      <c r="H3" s="4" t="s">
        <v>282</v>
      </c>
      <c r="I3" s="4" t="s">
        <v>281</v>
      </c>
      <c r="J3" s="4" t="s">
        <v>282</v>
      </c>
      <c r="K3" s="9"/>
      <c r="L3" s="66"/>
      <c r="M3" s="10"/>
    </row>
    <row r="4" ht="22" customHeight="1" spans="1:13">
      <c r="A4" s="67">
        <v>1</v>
      </c>
      <c r="B4" s="26" t="s">
        <v>270</v>
      </c>
      <c r="C4" s="27" t="s">
        <v>268</v>
      </c>
      <c r="D4" s="27" t="s">
        <v>269</v>
      </c>
      <c r="E4" s="27" t="s">
        <v>111</v>
      </c>
      <c r="F4" s="15" t="s">
        <v>62</v>
      </c>
      <c r="G4" s="68">
        <v>-0.02</v>
      </c>
      <c r="H4" s="69">
        <v>-0.01</v>
      </c>
      <c r="I4" s="69">
        <v>-0.03</v>
      </c>
      <c r="J4" s="69">
        <v>-0.02</v>
      </c>
      <c r="K4" s="70"/>
      <c r="L4" s="11" t="s">
        <v>94</v>
      </c>
      <c r="M4" s="11" t="s">
        <v>283</v>
      </c>
    </row>
    <row r="5" ht="22" customHeight="1" spans="1:13">
      <c r="A5" s="67">
        <v>2</v>
      </c>
      <c r="B5" s="26" t="s">
        <v>270</v>
      </c>
      <c r="C5" s="27" t="s">
        <v>271</v>
      </c>
      <c r="D5" s="27" t="s">
        <v>269</v>
      </c>
      <c r="E5" s="27" t="s">
        <v>110</v>
      </c>
      <c r="F5" s="15" t="s">
        <v>62</v>
      </c>
      <c r="G5" s="68">
        <v>-0.02</v>
      </c>
      <c r="H5" s="69">
        <v>-0.03</v>
      </c>
      <c r="I5" s="68">
        <v>-0.02</v>
      </c>
      <c r="J5" s="69">
        <v>-0.03</v>
      </c>
      <c r="K5" s="70"/>
      <c r="L5" s="11" t="s">
        <v>94</v>
      </c>
      <c r="M5" s="11" t="s">
        <v>283</v>
      </c>
    </row>
    <row r="6" ht="22" customHeight="1" spans="1:13">
      <c r="A6" s="67">
        <v>3</v>
      </c>
      <c r="B6" s="26"/>
      <c r="C6" s="27"/>
      <c r="D6" s="27"/>
      <c r="E6" s="27"/>
      <c r="F6" s="27"/>
      <c r="G6" s="69"/>
      <c r="H6" s="69"/>
      <c r="I6" s="69"/>
      <c r="J6" s="69"/>
      <c r="K6" s="71"/>
      <c r="L6" s="72"/>
      <c r="M6" s="72"/>
    </row>
    <row r="7" ht="22" customHeight="1" spans="1:13">
      <c r="A7" s="67">
        <v>4</v>
      </c>
      <c r="B7" s="26"/>
      <c r="C7" s="27"/>
      <c r="D7" s="27"/>
      <c r="E7" s="27"/>
      <c r="F7" s="27"/>
      <c r="G7" s="69"/>
      <c r="H7" s="69"/>
      <c r="I7" s="68"/>
      <c r="J7" s="69"/>
      <c r="K7" s="71"/>
      <c r="L7" s="72"/>
      <c r="M7" s="72"/>
    </row>
    <row r="8" ht="22" customHeight="1" spans="1:13">
      <c r="A8" s="67"/>
      <c r="B8" s="73"/>
      <c r="C8" s="74"/>
      <c r="D8" s="74"/>
      <c r="E8" s="74"/>
      <c r="F8" s="75"/>
      <c r="G8" s="70"/>
      <c r="H8" s="76"/>
      <c r="I8" s="76"/>
      <c r="J8" s="76"/>
      <c r="K8" s="70"/>
      <c r="L8" s="12"/>
      <c r="M8" s="12"/>
    </row>
    <row r="9" ht="22" customHeight="1" spans="1:13">
      <c r="A9" s="67"/>
      <c r="B9" s="73"/>
      <c r="C9" s="74"/>
      <c r="D9" s="74"/>
      <c r="E9" s="74"/>
      <c r="F9" s="75"/>
      <c r="G9" s="70"/>
      <c r="H9" s="76"/>
      <c r="I9" s="76"/>
      <c r="J9" s="76"/>
      <c r="K9" s="70"/>
      <c r="L9" s="12"/>
      <c r="M9" s="12"/>
    </row>
    <row r="10" s="2" customFormat="1" ht="18.75" spans="1:13">
      <c r="A10" s="18" t="s">
        <v>284</v>
      </c>
      <c r="B10" s="19"/>
      <c r="C10" s="19"/>
      <c r="D10" s="74"/>
      <c r="E10" s="20"/>
      <c r="F10" s="75"/>
      <c r="G10" s="36"/>
      <c r="H10" s="18" t="s">
        <v>273</v>
      </c>
      <c r="I10" s="19"/>
      <c r="J10" s="19"/>
      <c r="K10" s="20"/>
      <c r="L10" s="77"/>
      <c r="M10" s="22"/>
    </row>
    <row r="11" ht="84" customHeight="1" spans="1:13">
      <c r="A11" s="78" t="s">
        <v>285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0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F4" sqref="F4:F5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287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2" t="s">
        <v>288</v>
      </c>
      <c r="H2" s="43"/>
      <c r="I2" s="44"/>
      <c r="J2" s="42" t="s">
        <v>289</v>
      </c>
      <c r="K2" s="43"/>
      <c r="L2" s="44"/>
      <c r="M2" s="42" t="s">
        <v>290</v>
      </c>
      <c r="N2" s="43"/>
      <c r="O2" s="44"/>
      <c r="P2" s="42" t="s">
        <v>291</v>
      </c>
      <c r="Q2" s="43"/>
      <c r="R2" s="44"/>
      <c r="S2" s="43" t="s">
        <v>292</v>
      </c>
      <c r="T2" s="43"/>
      <c r="U2" s="44"/>
      <c r="V2" s="38" t="s">
        <v>293</v>
      </c>
      <c r="W2" s="38" t="s">
        <v>267</v>
      </c>
    </row>
    <row r="3" s="1" customFormat="1" ht="16.5" spans="1:23">
      <c r="A3" s="8"/>
      <c r="B3" s="45"/>
      <c r="C3" s="45"/>
      <c r="D3" s="45"/>
      <c r="E3" s="45"/>
      <c r="F3" s="45"/>
      <c r="G3" s="4" t="s">
        <v>294</v>
      </c>
      <c r="H3" s="4" t="s">
        <v>67</v>
      </c>
      <c r="I3" s="4" t="s">
        <v>258</v>
      </c>
      <c r="J3" s="4" t="s">
        <v>294</v>
      </c>
      <c r="K3" s="4" t="s">
        <v>67</v>
      </c>
      <c r="L3" s="4" t="s">
        <v>258</v>
      </c>
      <c r="M3" s="4" t="s">
        <v>294</v>
      </c>
      <c r="N3" s="4" t="s">
        <v>67</v>
      </c>
      <c r="O3" s="4" t="s">
        <v>258</v>
      </c>
      <c r="P3" s="4" t="s">
        <v>294</v>
      </c>
      <c r="Q3" s="4" t="s">
        <v>67</v>
      </c>
      <c r="R3" s="4" t="s">
        <v>258</v>
      </c>
      <c r="S3" s="4" t="s">
        <v>294</v>
      </c>
      <c r="T3" s="4" t="s">
        <v>67</v>
      </c>
      <c r="U3" s="4" t="s">
        <v>258</v>
      </c>
      <c r="V3" s="46"/>
      <c r="W3" s="46"/>
    </row>
    <row r="4" ht="18.75" spans="1:23">
      <c r="A4" s="47" t="s">
        <v>295</v>
      </c>
      <c r="B4" s="26" t="s">
        <v>270</v>
      </c>
      <c r="C4" s="27" t="s">
        <v>268</v>
      </c>
      <c r="D4" s="27" t="s">
        <v>269</v>
      </c>
      <c r="E4" s="27" t="s">
        <v>111</v>
      </c>
      <c r="F4" s="15" t="s">
        <v>62</v>
      </c>
      <c r="G4" s="28" t="s">
        <v>296</v>
      </c>
      <c r="H4" s="48"/>
      <c r="I4" s="49" t="s">
        <v>297</v>
      </c>
      <c r="J4" s="48" t="s">
        <v>298</v>
      </c>
      <c r="K4" s="29"/>
      <c r="L4" s="49" t="s">
        <v>299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300</v>
      </c>
      <c r="W4" s="11"/>
    </row>
    <row r="5" ht="18.75" spans="1:23">
      <c r="A5" s="50"/>
      <c r="B5" s="26" t="s">
        <v>270</v>
      </c>
      <c r="C5" s="27" t="s">
        <v>271</v>
      </c>
      <c r="D5" s="27" t="s">
        <v>269</v>
      </c>
      <c r="E5" s="27" t="s">
        <v>110</v>
      </c>
      <c r="F5" s="15" t="s">
        <v>62</v>
      </c>
      <c r="G5" s="51" t="s">
        <v>301</v>
      </c>
      <c r="H5" s="52"/>
      <c r="I5" s="53"/>
      <c r="J5" s="51" t="s">
        <v>302</v>
      </c>
      <c r="K5" s="52"/>
      <c r="L5" s="53"/>
      <c r="M5" s="42" t="s">
        <v>303</v>
      </c>
      <c r="N5" s="43"/>
      <c r="O5" s="44"/>
      <c r="P5" s="42" t="s">
        <v>304</v>
      </c>
      <c r="Q5" s="43"/>
      <c r="R5" s="44"/>
      <c r="S5" s="43" t="s">
        <v>305</v>
      </c>
      <c r="T5" s="43"/>
      <c r="U5" s="44"/>
      <c r="V5" s="11"/>
      <c r="W5" s="11"/>
    </row>
    <row r="6" ht="18.75" spans="1:23">
      <c r="A6" s="50"/>
      <c r="B6" s="26"/>
      <c r="C6" s="27"/>
      <c r="D6" s="27"/>
      <c r="E6" s="27"/>
      <c r="F6" s="27"/>
      <c r="G6" s="54" t="s">
        <v>294</v>
      </c>
      <c r="H6" s="54" t="s">
        <v>67</v>
      </c>
      <c r="I6" s="54" t="s">
        <v>258</v>
      </c>
      <c r="J6" s="54" t="s">
        <v>294</v>
      </c>
      <c r="K6" s="54" t="s">
        <v>67</v>
      </c>
      <c r="L6" s="54" t="s">
        <v>258</v>
      </c>
      <c r="M6" s="4" t="s">
        <v>294</v>
      </c>
      <c r="N6" s="4" t="s">
        <v>67</v>
      </c>
      <c r="O6" s="4" t="s">
        <v>258</v>
      </c>
      <c r="P6" s="4" t="s">
        <v>294</v>
      </c>
      <c r="Q6" s="4" t="s">
        <v>67</v>
      </c>
      <c r="R6" s="4" t="s">
        <v>258</v>
      </c>
      <c r="S6" s="4" t="s">
        <v>294</v>
      </c>
      <c r="T6" s="4" t="s">
        <v>67</v>
      </c>
      <c r="U6" s="4" t="s">
        <v>258</v>
      </c>
      <c r="V6" s="11"/>
      <c r="W6" s="11"/>
    </row>
    <row r="7" ht="18.75" spans="1:23">
      <c r="A7" s="55"/>
      <c r="B7" s="26"/>
      <c r="C7" s="27"/>
      <c r="D7" s="27"/>
      <c r="E7" s="27"/>
      <c r="F7" s="27"/>
      <c r="G7" s="29"/>
      <c r="H7" s="48"/>
      <c r="I7" s="48"/>
      <c r="J7" s="48"/>
      <c r="K7" s="48"/>
      <c r="L7" s="2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7"/>
      <c r="B8" s="56"/>
      <c r="C8" s="57"/>
      <c r="D8" s="58"/>
      <c r="E8" s="57"/>
      <c r="F8" s="47"/>
      <c r="G8" s="11"/>
      <c r="H8" s="48"/>
      <c r="I8" s="4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9"/>
      <c r="C9" s="60"/>
      <c r="D9" s="61"/>
      <c r="E9" s="60"/>
      <c r="F9" s="5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2"/>
      <c r="B10" s="62"/>
      <c r="C10" s="62"/>
      <c r="D10" s="62"/>
      <c r="E10" s="62"/>
      <c r="F10" s="6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0"/>
      <c r="B11" s="60"/>
      <c r="C11" s="60"/>
      <c r="D11" s="60"/>
      <c r="E11" s="60"/>
      <c r="F11" s="6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2"/>
      <c r="B12" s="62"/>
      <c r="C12" s="62"/>
      <c r="D12" s="62"/>
      <c r="E12" s="62"/>
      <c r="F12" s="6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0"/>
      <c r="B13" s="60"/>
      <c r="C13" s="60"/>
      <c r="D13" s="60"/>
      <c r="E13" s="60"/>
      <c r="F13" s="6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8" t="s">
        <v>306</v>
      </c>
      <c r="B15" s="19"/>
      <c r="C15" s="19"/>
      <c r="D15" s="19"/>
      <c r="E15" s="20"/>
      <c r="F15" s="21"/>
      <c r="G15" s="36"/>
      <c r="H15" s="41"/>
      <c r="I15" s="41"/>
      <c r="J15" s="18" t="s">
        <v>273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19"/>
      <c r="W15" s="22"/>
    </row>
    <row r="16" ht="80" customHeight="1" spans="1:23">
      <c r="A16" s="63" t="s">
        <v>307</v>
      </c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2026-01-07T03:52:57Z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