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）洗水后" sheetId="16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<sst xmlns="http://schemas.openxmlformats.org/spreadsheetml/2006/main" count="1120" uniqueCount="425">
  <si>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</si>
  <si>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</si>
  <si>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</si>
  <si>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</si>
  <si>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</si>
  <si>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</si>
  <si>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</si>
  <si>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</si>
  <si>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</si>
  <si>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</si>
  <si>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</si>
  <si>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</si>
  <si>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</si>
  <si>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</si>
  <si>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</si>
  <si>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</si>
  <si>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</si>
  <si>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</si>
  <si>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</si>
  <si>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</si>
  <si>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</si>
  <si>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</si>
  <si>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</si>
  <si>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</si>
  <si>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</si>
  <si>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</si>
  <si>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</si>
  <si>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</si>
  <si>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</si>
  <si>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</si>
  <si>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</si>
  <si>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</si>
  <si>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</si>
  <si>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</si>
  <si>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</si>
  <si>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</si>
  <si>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</si>
  <si>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</si>
  <si>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</si>
  <si>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</si>
  <si>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</si>
  <si>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</si>
  <si>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</si>
  <si>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</si>
  <si>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</si>
  <si>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</si>
  <si>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</si>
  <si>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</si>
  <si>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</si>
  <si>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</si>
  <si>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</si>
  <si>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</si>
  <si>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</si>
  <si>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</si>
  <si>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</si>
  <si>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</si>
  <si>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</si>
  <si>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</si>
  <si>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</si>
  <si>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</si>
  <si>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</si>
  <si>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TAJJAO82242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</si>
  <si>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</si>
  <si>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</si>
  <si>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</si>
  <si>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</si>
  <si>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</si>
  <si>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</si>
  <si>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</si>
  <si>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</si>
  <si>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</si>
  <si>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</si>
  <si>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</si>
  <si>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</si>
  <si>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3989件</t>
  </si>
  <si>
    <t>包装预计完成日</t>
  </si>
  <si>
    <t>印花、刺绣确认样</t>
  </si>
  <si>
    <t>采购凭证编号：</t>
  </si>
  <si>
    <t>CGDD25110600042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</si>
  <si>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</si>
  <si>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</si>
  <si>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</si>
  <si>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</si>
  <si>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</si>
  <si>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</si>
  <si>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</si>
  <si>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</si>
  <si>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</si>
  <si>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</si>
  <si>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</si>
  <si>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</si>
  <si>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</si>
  <si>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</si>
  <si>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</si>
  <si>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</si>
  <si>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</si>
  <si>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</si>
  <si>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</si>
  <si>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</si>
  <si>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</si>
  <si>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</si>
  <si>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</si>
  <si>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</si>
  <si>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</si>
  <si>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</si>
  <si>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</si>
  <si>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</si>
  <si>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</si>
  <si>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</si>
  <si>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S/155/84B</t>
  </si>
  <si>
    <t>M/160/88B</t>
  </si>
  <si>
    <t>L/165/92B</t>
  </si>
  <si>
    <t>XL/170/96B</t>
  </si>
  <si>
    <t>XXL/175/100B</t>
  </si>
  <si>
    <t>未裁齐原因</t>
  </si>
  <si>
    <t>橘子橙B75X</t>
  </si>
  <si>
    <t>已裁齐</t>
  </si>
  <si>
    <t>陶泥棕FB8X</t>
  </si>
  <si>
    <t>电光紫EB6X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</si>
  <si>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</si>
  <si>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</si>
  <si>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</si>
  <si>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</si>
  <si>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</si>
  <si>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</si>
  <si>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</si>
  <si>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</si>
  <si>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</si>
  <si>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1.领形欠圆顺，左右领有高低，前领两侧直纹有起皱</t>
  </si>
  <si>
    <t>2.肩膊坑冚欠分中</t>
  </si>
  <si>
    <t>3.上袖走势不均，左袖有笑口</t>
  </si>
  <si>
    <t>4.包领捆偏肥，有起扭</t>
  </si>
  <si>
    <t>5.冚脚，袖口有宽窄，有外露止口</t>
  </si>
  <si>
    <t>6.车下脚织唛有脱针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</si>
  <si>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</si>
  <si>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</si>
  <si>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</si>
  <si>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</si>
  <si>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</si>
  <si>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</si>
  <si>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</si>
  <si>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</si>
  <si>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</si>
  <si>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</si>
  <si>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</si>
  <si>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</si>
  <si>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</si>
  <si>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</si>
  <si>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</si>
  <si>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</si>
  <si>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</si>
  <si>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</si>
  <si>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</si>
  <si>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部位名称</t>
  </si>
  <si>
    <t>指示规格  FINAL SPEC</t>
  </si>
  <si>
    <t>样品规格  SAMPLE SPEC</t>
  </si>
  <si>
    <t>L/洗前/洗后</t>
  </si>
  <si>
    <t>洗前</t>
  </si>
  <si>
    <t>后中长</t>
  </si>
  <si>
    <t>+0.5/+0.5</t>
  </si>
  <si>
    <t>+0.5</t>
  </si>
  <si>
    <t>胸围</t>
  </si>
  <si>
    <t>+2/+2</t>
  </si>
  <si>
    <t>+2</t>
  </si>
  <si>
    <t>+1.5</t>
  </si>
  <si>
    <t>腰围</t>
  </si>
  <si>
    <t>+1.7</t>
  </si>
  <si>
    <t>摆围</t>
  </si>
  <si>
    <t>+1/-</t>
  </si>
  <si>
    <t>+1</t>
  </si>
  <si>
    <t>+0.3</t>
  </si>
  <si>
    <t>肩宽</t>
  </si>
  <si>
    <t>+1.5/+1</t>
  </si>
  <si>
    <t>+0.7</t>
  </si>
  <si>
    <t>肩点短袖长</t>
  </si>
  <si>
    <t>袖肥/2（参考值）</t>
  </si>
  <si>
    <t>+0.3/+0.3</t>
  </si>
  <si>
    <t>+0.2</t>
  </si>
  <si>
    <t>+0.4</t>
  </si>
  <si>
    <t>短袖口/2</t>
  </si>
  <si>
    <t>+0.3/-</t>
  </si>
  <si>
    <t>-</t>
  </si>
  <si>
    <t>领深</t>
  </si>
  <si>
    <t>-/-</t>
  </si>
  <si>
    <t>领宽</t>
  </si>
  <si>
    <t>+0.5/+0.7</t>
  </si>
  <si>
    <t>领高</t>
  </si>
  <si>
    <t>备注：</t>
  </si>
  <si>
    <t xml:space="preserve">     初期请洗测2-3件，有问题的另加测量数量。</t>
  </si>
  <si>
    <t>验货时间：12-19</t>
  </si>
  <si>
    <t>跟单QC:代克荣</t>
  </si>
  <si>
    <t>工厂负责人：冯正莲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</si>
  <si>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</si>
  <si>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</si>
  <si>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</si>
  <si>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</si>
  <si>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</si>
  <si>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</si>
  <si>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</si>
  <si>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</si>
  <si>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</si>
  <si>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</si>
  <si>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</si>
  <si>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</si>
  <si>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电光紫S/25件、橘子橙M/20件、白色L/25、白色XL/30件、陶泥棕XXL/20件、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</si>
  <si>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</si>
  <si>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</si>
  <si>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</si>
  <si>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</si>
  <si>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1.领形不圆顺，左右高低，前领起“猫须”</t>
  </si>
  <si>
    <t>2.上袖不圆顺，袖口走前左右不对称</t>
  </si>
  <si>
    <t>3.脚唛歪斜，位置欠准确</t>
  </si>
  <si>
    <t>4.脏污、</t>
  </si>
  <si>
    <t>5.线头、</t>
  </si>
  <si>
    <t>6.冚袖夹线路不良，欠对中</t>
  </si>
  <si>
    <t>【整改的严重缺陷及整改复核时间】</t>
  </si>
  <si>
    <t>代克荣</t>
  </si>
  <si>
    <t>尾期复核品质情况</t>
  </si>
  <si>
    <t>洗前/S电光紫</t>
  </si>
  <si>
    <t>洗前/M橘子橙</t>
  </si>
  <si>
    <t>洗前/L白色</t>
  </si>
  <si>
    <t>洗前/XL白色</t>
  </si>
  <si>
    <t>洗前/XXL陶泥棕</t>
  </si>
  <si>
    <t>-/-0.5</t>
  </si>
  <si>
    <t>-/+0.5</t>
  </si>
  <si>
    <t>+0.6/+0.7</t>
  </si>
  <si>
    <t>+2/+1</t>
  </si>
  <si>
    <t>+1/+2</t>
  </si>
  <si>
    <t>+1/+1</t>
  </si>
  <si>
    <t>-/+1</t>
  </si>
  <si>
    <t>-/-1</t>
  </si>
  <si>
    <t>+0.5/+1</t>
  </si>
  <si>
    <t>+0.3/+0.5</t>
  </si>
  <si>
    <t>+0.5/-</t>
  </si>
  <si>
    <t>+0.5/+0.4</t>
  </si>
  <si>
    <t>-/+0.7</t>
  </si>
  <si>
    <t>验货时间：12-22</t>
  </si>
  <si>
    <t>洗前/后 S电光紫</t>
  </si>
  <si>
    <t>洗前/后M白色</t>
  </si>
  <si>
    <t>洗前/后M橘子橙</t>
  </si>
  <si>
    <t>洗前/后L电光紫</t>
  </si>
  <si>
    <t>洗前/后XL白色</t>
  </si>
  <si>
    <t>洗前/后XL陶泥棕</t>
  </si>
  <si>
    <t>洗前/后XXL橘子橙</t>
  </si>
  <si>
    <t>-0.5/-1</t>
  </si>
  <si>
    <t>+0.6/+0.6</t>
  </si>
  <si>
    <t>+0.5/-1</t>
  </si>
  <si>
    <t>+2/-</t>
  </si>
  <si>
    <t>-/-2</t>
  </si>
  <si>
    <t>+1/-2</t>
  </si>
  <si>
    <t>+2/-1</t>
  </si>
  <si>
    <t>+1/-1</t>
  </si>
  <si>
    <t>-1/-3</t>
  </si>
  <si>
    <t>+1/+0.5</t>
  </si>
  <si>
    <t>-0.5/-0.5</t>
  </si>
  <si>
    <t>+0.2/+0.2</t>
  </si>
  <si>
    <t>+0.6/-</t>
  </si>
  <si>
    <t>+0.4/+0.4</t>
  </si>
  <si>
    <t>+0.7/+0.7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</si>
  <si>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</si>
  <si>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</si>
  <si>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</si>
  <si>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</si>
  <si>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</si>
  <si>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</si>
  <si>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</si>
  <si>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</si>
  <si>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</si>
  <si>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</si>
  <si>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</si>
  <si>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</si>
  <si>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</si>
  <si>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</si>
  <si>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</si>
  <si>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</si>
  <si>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</si>
  <si>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</si>
  <si>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</si>
  <si>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</si>
  <si>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</si>
  <si>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采购凭证编号：CGDD25110600042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</si>
  <si>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</si>
  <si>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</si>
  <si>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</si>
  <si>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</si>
  <si>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</si>
  <si>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</si>
  <si>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</si>
  <si>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</si>
  <si>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</si>
  <si>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</si>
  <si>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</si>
  <si>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</si>
  <si>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</si>
  <si>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</si>
  <si>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</si>
  <si>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 S/10 M/10 L/10 XL/10 XXL/10</t>
  </si>
  <si>
    <t>电光紫 S/10 M/10 L/10 XL/10 XXL/10</t>
  </si>
  <si>
    <t>橘子橙 S/10 M/10 L/10 XL/10 XXL/10</t>
  </si>
  <si>
    <t>陶泥棕 S/10 M/10 L/10 XL/10 XXL/10</t>
  </si>
  <si>
    <t>情况说明：</t>
  </si>
  <si>
    <t xml:space="preserve">【问题点描述】  </t>
  </si>
  <si>
    <t>1.印唛歪斜</t>
  </si>
  <si>
    <t>2止口不均匀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</si>
  <si>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</si>
  <si>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</si>
  <si>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</si>
  <si>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</si>
  <si>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</si>
  <si>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</si>
  <si>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</si>
  <si>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</si>
  <si>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</si>
  <si>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</si>
  <si>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郭春花</t>
  </si>
  <si>
    <t>姓名</t>
  </si>
  <si>
    <t>洗前s/棕</t>
  </si>
  <si>
    <t>洗前m/橙</t>
  </si>
  <si>
    <t>洗前l/白</t>
  </si>
  <si>
    <t>洗前XL/白</t>
  </si>
  <si>
    <t>洗前xxl/紫</t>
  </si>
  <si>
    <t>-/+0.3</t>
  </si>
  <si>
    <t>-/+0.6</t>
  </si>
  <si>
    <t>验货时间：12-30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</si>
  <si>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</si>
  <si>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</si>
  <si>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</si>
  <si>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</si>
  <si>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</si>
  <si>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</si>
  <si>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</si>
  <si>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</si>
  <si>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</si>
  <si>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</si>
  <si>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</si>
  <si>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</si>
  <si>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</si>
  <si>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</si>
  <si>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</si>
  <si>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</si>
  <si>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</si>
  <si>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251020-116</t>
  </si>
  <si>
    <t>26B032</t>
  </si>
  <si>
    <t>G02X白色</t>
  </si>
  <si>
    <t>新诚</t>
  </si>
  <si>
    <t>合格</t>
  </si>
  <si>
    <t>YES</t>
  </si>
  <si>
    <t>251024-128</t>
  </si>
  <si>
    <t>FB8X陶泥棕</t>
  </si>
  <si>
    <t>251020-133</t>
  </si>
  <si>
    <t>EB6X电光紫</t>
  </si>
  <si>
    <t>250925-047</t>
  </si>
  <si>
    <t>B75X橘子橙</t>
  </si>
  <si>
    <t>制表时间：11-20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</si>
  <si>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</si>
  <si>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</si>
  <si>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</si>
  <si>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</si>
  <si>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</si>
  <si>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</si>
  <si>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</si>
  <si>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</si>
  <si>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</si>
  <si>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</si>
  <si>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径向：- 2.5纬向-3</t>
  </si>
  <si>
    <t>径向：- 1.5纬向-5</t>
  </si>
  <si>
    <t>径向：- 0.5纬向-2</t>
  </si>
  <si>
    <t>径向：- 2.5纬向-1.5</t>
  </si>
  <si>
    <t>制表时间：11-10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</si>
  <si>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</si>
  <si>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</si>
  <si>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</si>
  <si>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</si>
  <si>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</si>
  <si>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</si>
  <si>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</si>
  <si>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</si>
  <si>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</si>
  <si>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</si>
  <si>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</si>
  <si>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</si>
  <si>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</si>
  <si>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</si>
  <si>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</si>
  <si>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</si>
  <si>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</si>
  <si>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</si>
  <si>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</si>
  <si>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</si>
  <si>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</si>
  <si>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</si>
  <si>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</si>
  <si>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</si>
  <si>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</si>
  <si>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</si>
  <si>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</si>
  <si>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</si>
  <si>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</si>
  <si>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</si>
  <si>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</si>
  <si>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</si>
  <si>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</si>
  <si>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泰丰</t>
  </si>
  <si>
    <t>BB00019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</si>
  <si>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</si>
  <si>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</si>
  <si>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</si>
  <si>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</si>
  <si>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</si>
  <si>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</si>
  <si>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</si>
  <si>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</si>
  <si>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厚板胶浆</t>
  </si>
  <si>
    <t>洗测2次</t>
  </si>
  <si>
    <t>洗测3次</t>
  </si>
  <si>
    <t>洗测4次</t>
  </si>
  <si>
    <t>洗测5次</t>
  </si>
  <si>
    <t>后幅</t>
  </si>
  <si>
    <t>烫唛/印花</t>
  </si>
  <si>
    <t>洗测6次</t>
  </si>
  <si>
    <t>洗测7次</t>
  </si>
  <si>
    <t>洗测8次</t>
  </si>
  <si>
    <t>制表时间：12-5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</si>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</sst>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9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0" borderId="2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3" applyNumberFormat="1" applyFont="1" applyBorder="1">
      <alignment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6" fillId="0" borderId="2" xfId="56" applyFont="1" applyFill="1" applyBorder="1" applyAlignment="1">
      <alignment horizontal="center" vertical="center"/>
    </xf>
    <xf numFmtId="177" fontId="17" fillId="0" borderId="2" xfId="56" applyNumberFormat="1" applyFont="1" applyFill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7" fillId="0" borderId="2" xfId="56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17" xfId="49" applyFont="1" applyFill="1" applyBorder="1" applyAlignment="1">
      <alignment horizontal="center" vertical="top"/>
    </xf>
    <xf numFmtId="0" fontId="21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3" fillId="0" borderId="19" xfId="49" applyFont="1" applyBorder="1" applyAlignment="1">
      <alignment horizontal="left" vertical="center"/>
    </xf>
    <xf numFmtId="0" fontId="24" fillId="0" borderId="20" xfId="49" applyFont="1" applyFill="1" applyBorder="1" applyAlignment="1">
      <alignment vertical="center"/>
    </xf>
    <xf numFmtId="0" fontId="22" fillId="0" borderId="21" xfId="49" applyFont="1" applyFill="1" applyBorder="1" applyAlignment="1">
      <alignment horizontal="center" vertical="center"/>
    </xf>
    <xf numFmtId="0" fontId="24" fillId="0" borderId="21" xfId="49" applyFont="1" applyFill="1" applyBorder="1" applyAlignment="1">
      <alignment vertical="center"/>
    </xf>
    <xf numFmtId="58" fontId="25" fillId="0" borderId="21" xfId="49" applyNumberFormat="1" applyFont="1" applyFill="1" applyBorder="1" applyAlignment="1">
      <alignment horizontal="center" vertical="center"/>
    </xf>
    <xf numFmtId="0" fontId="25" fillId="0" borderId="21" xfId="49" applyFont="1" applyFill="1" applyBorder="1" applyAlignment="1">
      <alignment horizontal="center" vertical="center"/>
    </xf>
    <xf numFmtId="0" fontId="24" fillId="0" borderId="21" xfId="49" applyFont="1" applyFill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right" vertical="center"/>
    </xf>
    <xf numFmtId="0" fontId="24" fillId="0" borderId="21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vertical="center"/>
    </xf>
    <xf numFmtId="0" fontId="22" fillId="0" borderId="23" xfId="49" applyFont="1" applyFill="1" applyBorder="1" applyAlignment="1">
      <alignment horizontal="right" vertical="center"/>
    </xf>
    <xf numFmtId="0" fontId="24" fillId="0" borderId="23" xfId="49" applyFont="1" applyFill="1" applyBorder="1" applyAlignment="1">
      <alignment vertical="center"/>
    </xf>
    <xf numFmtId="0" fontId="26" fillId="0" borderId="23" xfId="49" applyFont="1" applyFill="1" applyBorder="1" applyAlignment="1">
      <alignment vertical="center"/>
    </xf>
    <xf numFmtId="0" fontId="25" fillId="0" borderId="23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4" fillId="0" borderId="24" xfId="49" applyFont="1" applyFill="1" applyBorder="1" applyAlignment="1">
      <alignment vertical="center"/>
    </xf>
    <xf numFmtId="0" fontId="24" fillId="0" borderId="25" xfId="49" applyFont="1" applyFill="1" applyBorder="1" applyAlignment="1">
      <alignment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1" xfId="49" applyFont="1" applyFill="1" applyBorder="1" applyAlignment="1">
      <alignment horizontal="left" vertical="center"/>
    </xf>
    <xf numFmtId="0" fontId="26" fillId="0" borderId="21" xfId="49" applyFont="1" applyFill="1" applyBorder="1" applyAlignment="1">
      <alignment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 wrapText="1"/>
    </xf>
    <xf numFmtId="0" fontId="26" fillId="0" borderId="21" xfId="49" applyFont="1" applyFill="1" applyBorder="1" applyAlignment="1">
      <alignment horizontal="left" vertical="center" wrapText="1"/>
    </xf>
    <xf numFmtId="0" fontId="24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7" fillId="0" borderId="21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center" vertical="center"/>
    </xf>
    <xf numFmtId="0" fontId="25" fillId="0" borderId="23" xfId="49" applyFont="1" applyFill="1" applyBorder="1" applyAlignment="1">
      <alignment vertical="center"/>
    </xf>
    <xf numFmtId="58" fontId="25" fillId="0" borderId="23" xfId="49" applyNumberFormat="1" applyFont="1" applyFill="1" applyBorder="1" applyAlignment="1">
      <alignment vertical="center"/>
    </xf>
    <xf numFmtId="0" fontId="24" fillId="0" borderId="23" xfId="49" applyFont="1" applyFill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36" xfId="49" applyFont="1" applyBorder="1" applyAlignment="1">
      <alignment horizontal="center" vertical="center"/>
    </xf>
    <xf numFmtId="0" fontId="24" fillId="0" borderId="37" xfId="49" applyFont="1" applyFill="1" applyBorder="1" applyAlignment="1">
      <alignment horizontal="center" vertical="center"/>
    </xf>
    <xf numFmtId="0" fontId="26" fillId="0" borderId="37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6" fillId="0" borderId="42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3" fillId="0" borderId="24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3" fillId="0" borderId="20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14" fontId="22" fillId="0" borderId="21" xfId="49" applyNumberFormat="1" applyFont="1" applyBorder="1" applyAlignment="1">
      <alignment horizontal="center" vertical="center"/>
    </xf>
    <xf numFmtId="14" fontId="22" fillId="0" borderId="37" xfId="49" applyNumberFormat="1" applyFont="1" applyBorder="1" applyAlignment="1">
      <alignment horizontal="center" vertical="center"/>
    </xf>
    <xf numFmtId="0" fontId="23" fillId="0" borderId="20" xfId="49" applyFont="1" applyBorder="1" applyAlignment="1">
      <alignment vertical="center"/>
    </xf>
    <xf numFmtId="9" fontId="22" fillId="0" borderId="21" xfId="49" applyNumberFormat="1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0" fontId="22" fillId="0" borderId="37" xfId="49" applyFont="1" applyBorder="1" applyAlignment="1">
      <alignment vertical="center"/>
    </xf>
    <xf numFmtId="0" fontId="23" fillId="0" borderId="20" xfId="49" applyFont="1" applyBorder="1" applyAlignment="1">
      <alignment horizontal="center" vertical="center"/>
    </xf>
    <xf numFmtId="0" fontId="22" fillId="0" borderId="28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9" fillId="0" borderId="22" xfId="49" applyFont="1" applyBorder="1" applyAlignment="1">
      <alignment vertical="center"/>
    </xf>
    <xf numFmtId="0" fontId="22" fillId="0" borderId="23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14" fontId="22" fillId="0" borderId="23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23" fillId="0" borderId="24" xfId="49" applyFont="1" applyBorder="1" applyAlignment="1">
      <alignment vertical="center"/>
    </xf>
    <xf numFmtId="0" fontId="19" fillId="0" borderId="25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19" fillId="0" borderId="25" xfId="49" applyFont="1" applyBorder="1" applyAlignment="1">
      <alignment vertical="center"/>
    </xf>
    <xf numFmtId="0" fontId="23" fillId="0" borderId="25" xfId="49" applyFont="1" applyBorder="1" applyAlignment="1">
      <alignment vertical="center"/>
    </xf>
    <xf numFmtId="0" fontId="19" fillId="0" borderId="21" xfId="49" applyFont="1" applyBorder="1" applyAlignment="1">
      <alignment horizontal="left" vertical="center"/>
    </xf>
    <xf numFmtId="0" fontId="30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23" fillId="0" borderId="21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30" fillId="0" borderId="22" xfId="49" applyFont="1" applyBorder="1" applyAlignment="1">
      <alignment horizontal="left" vertical="center"/>
    </xf>
    <xf numFmtId="0" fontId="30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30" fillId="0" borderId="21" xfId="49" applyFont="1" applyFill="1" applyBorder="1" applyAlignment="1">
      <alignment horizontal="left" vertical="center"/>
    </xf>
    <xf numFmtId="0" fontId="23" fillId="0" borderId="22" xfId="49" applyFont="1" applyBorder="1" applyAlignment="1">
      <alignment horizontal="center" vertical="center"/>
    </xf>
    <xf numFmtId="0" fontId="23" fillId="0" borderId="23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0" fillId="0" borderId="27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22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vertical="center"/>
    </xf>
    <xf numFmtId="0" fontId="22" fillId="0" borderId="45" xfId="49" applyFont="1" applyBorder="1" applyAlignment="1">
      <alignment vertical="center"/>
    </xf>
    <xf numFmtId="58" fontId="14" fillId="0" borderId="45" xfId="49" applyNumberFormat="1" applyFont="1" applyBorder="1" applyAlignment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center" vertical="center"/>
    </xf>
    <xf numFmtId="0" fontId="30" fillId="0" borderId="45" xfId="49" applyFont="1" applyBorder="1" applyAlignment="1">
      <alignment horizontal="center" vertical="center"/>
    </xf>
    <xf numFmtId="0" fontId="30" fillId="0" borderId="37" xfId="49" applyFont="1" applyBorder="1" applyAlignment="1">
      <alignment horizontal="left" vertical="center"/>
    </xf>
    <xf numFmtId="0" fontId="23" fillId="0" borderId="37" xfId="49" applyFont="1" applyBorder="1" applyAlignment="1">
      <alignment horizontal="center" vertical="center"/>
    </xf>
    <xf numFmtId="0" fontId="23" fillId="0" borderId="38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30" fillId="0" borderId="38" xfId="49" applyFont="1" applyBorder="1" applyAlignment="1">
      <alignment horizontal="left" vertical="center"/>
    </xf>
    <xf numFmtId="0" fontId="30" fillId="0" borderId="37" xfId="49" applyFont="1" applyFill="1" applyBorder="1" applyAlignment="1">
      <alignment horizontal="left" vertical="center"/>
    </xf>
    <xf numFmtId="0" fontId="23" fillId="0" borderId="38" xfId="49" applyFont="1" applyBorder="1" applyAlignment="1">
      <alignment horizontal="center" vertical="center"/>
    </xf>
    <xf numFmtId="0" fontId="24" fillId="0" borderId="37" xfId="49" applyFont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30" fillId="0" borderId="39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2" fillId="0" borderId="49" xfId="49" applyFont="1" applyBorder="1" applyAlignment="1">
      <alignment horizontal="center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3" fillId="0" borderId="52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3" fillId="0" borderId="47" xfId="49" applyFont="1" applyBorder="1" applyAlignment="1">
      <alignment vertical="center"/>
    </xf>
    <xf numFmtId="0" fontId="19" fillId="0" borderId="48" xfId="49" applyFont="1" applyBorder="1" applyAlignment="1">
      <alignment horizontal="left" vertical="center"/>
    </xf>
    <xf numFmtId="0" fontId="30" fillId="0" borderId="48" xfId="49" applyFont="1" applyBorder="1" applyAlignment="1">
      <alignment horizontal="left" vertical="center"/>
    </xf>
    <xf numFmtId="0" fontId="19" fillId="0" borderId="48" xfId="49" applyFont="1" applyBorder="1" applyAlignment="1">
      <alignment vertical="center"/>
    </xf>
    <xf numFmtId="0" fontId="23" fillId="0" borderId="48" xfId="49" applyFont="1" applyBorder="1" applyAlignment="1">
      <alignment vertical="center"/>
    </xf>
    <xf numFmtId="0" fontId="23" fillId="0" borderId="47" xfId="49" applyFont="1" applyBorder="1" applyAlignment="1">
      <alignment horizontal="center" vertical="center"/>
    </xf>
    <xf numFmtId="0" fontId="30" fillId="0" borderId="48" xfId="49" applyFont="1" applyBorder="1" applyAlignment="1">
      <alignment horizontal="center" vertical="center"/>
    </xf>
    <xf numFmtId="0" fontId="23" fillId="0" borderId="48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30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 wrapText="1"/>
    </xf>
    <xf numFmtId="0" fontId="23" fillId="0" borderId="34" xfId="49" applyFont="1" applyBorder="1" applyAlignment="1">
      <alignment horizontal="left" vertical="center" wrapText="1"/>
    </xf>
    <xf numFmtId="0" fontId="23" fillId="0" borderId="47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32" fillId="0" borderId="53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2" fillId="0" borderId="35" xfId="49" applyNumberFormat="1" applyFont="1" applyBorder="1" applyAlignment="1">
      <alignment horizontal="center" vertical="center"/>
    </xf>
    <xf numFmtId="9" fontId="30" fillId="0" borderId="21" xfId="49" applyNumberFormat="1" applyFont="1" applyBorder="1" applyAlignment="1">
      <alignment horizontal="center" vertical="center"/>
    </xf>
    <xf numFmtId="0" fontId="30" fillId="0" borderId="47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22" fillId="0" borderId="32" xfId="49" applyNumberFormat="1" applyFont="1" applyBorder="1" applyAlignment="1">
      <alignment horizontal="left" vertical="center"/>
    </xf>
    <xf numFmtId="9" fontId="30" fillId="0" borderId="27" xfId="49" applyNumberFormat="1" applyFont="1" applyBorder="1" applyAlignment="1">
      <alignment horizontal="left" vertical="center"/>
    </xf>
    <xf numFmtId="9" fontId="30" fillId="0" borderId="33" xfId="49" applyNumberFormat="1" applyFont="1" applyBorder="1" applyAlignment="1">
      <alignment horizontal="left" vertical="center"/>
    </xf>
    <xf numFmtId="9" fontId="30" fillId="0" borderId="34" xfId="49" applyNumberFormat="1" applyFont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48" xfId="49" applyFont="1" applyFill="1" applyBorder="1" applyAlignment="1">
      <alignment horizontal="left" vertical="center"/>
    </xf>
    <xf numFmtId="0" fontId="24" fillId="0" borderId="54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30" fillId="0" borderId="56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1" fillId="0" borderId="18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0" fontId="21" fillId="0" borderId="57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1" fillId="0" borderId="31" xfId="49" applyFont="1" applyBorder="1" applyAlignment="1">
      <alignment horizontal="center" vertical="center"/>
    </xf>
    <xf numFmtId="0" fontId="30" fillId="0" borderId="52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33" fillId="0" borderId="45" xfId="49" applyFont="1" applyBorder="1" applyAlignment="1">
      <alignment horizontal="center" vertical="center"/>
    </xf>
    <xf numFmtId="0" fontId="19" fillId="0" borderId="57" xfId="49" applyFont="1" applyBorder="1" applyAlignment="1">
      <alignment vertical="center"/>
    </xf>
    <xf numFmtId="58" fontId="19" fillId="0" borderId="19" xfId="49" applyNumberFormat="1" applyFont="1" applyBorder="1" applyAlignment="1">
      <alignment vertical="center"/>
    </xf>
    <xf numFmtId="0" fontId="23" fillId="0" borderId="58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30" fillId="0" borderId="51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42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5" fillId="0" borderId="37" xfId="49" applyFont="1" applyBorder="1" applyAlignment="1">
      <alignment horizontal="left" vertical="center" wrapText="1"/>
    </xf>
    <xf numFmtId="0" fontId="26" fillId="0" borderId="37" xfId="49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30" fillId="0" borderId="39" xfId="49" applyNumberFormat="1" applyFont="1" applyBorder="1" applyAlignment="1">
      <alignment horizontal="left" vertical="center"/>
    </xf>
    <xf numFmtId="9" fontId="30" fillId="0" borderId="42" xfId="49" applyNumberFormat="1" applyFont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2" fillId="0" borderId="59" xfId="49" applyFont="1" applyFill="1" applyBorder="1" applyAlignment="1">
      <alignment horizontal="left" vertical="center"/>
    </xf>
    <xf numFmtId="0" fontId="30" fillId="0" borderId="59" xfId="49" applyFont="1" applyFill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30" fillId="0" borderId="58" xfId="49" applyFont="1" applyFill="1" applyBorder="1" applyAlignment="1">
      <alignment horizontal="left" vertical="center"/>
    </xf>
    <xf numFmtId="0" fontId="30" fillId="0" borderId="57" xfId="49" applyFont="1" applyBorder="1" applyAlignment="1">
      <alignment horizontal="center" vertical="center"/>
    </xf>
    <xf numFmtId="0" fontId="30" fillId="0" borderId="58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596900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596900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15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19225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15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15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278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6855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56075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241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0175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86860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596900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1" customWidth="1"/>
    <col min="3" max="3" width="10.1666666666667" customWidth="1"/>
  </cols>
  <sheetData>
    <row r="1" ht="21" customHeight="1" spans="1:2">
      <c r="A1" s="382"/>
      <c r="B1" s="383" t="s">
        <v>0</v>
      </c>
    </row>
    <row r="2" spans="1:2">
      <c r="A2" s="23">
        <v>1</v>
      </c>
      <c r="B2" s="384" t="s">
        <v>1</v>
      </c>
    </row>
    <row r="3" spans="1:2">
      <c r="A3" s="23">
        <v>2</v>
      </c>
      <c r="B3" s="384" t="s">
        <v>2</v>
      </c>
    </row>
    <row r="4" spans="1:2">
      <c r="A4" s="23">
        <v>3</v>
      </c>
      <c r="B4" s="384" t="s">
        <v>3</v>
      </c>
    </row>
    <row r="5" spans="1:2">
      <c r="A5" s="23">
        <v>4</v>
      </c>
      <c r="B5" s="384" t="s">
        <v>4</v>
      </c>
    </row>
    <row r="6" spans="1:2">
      <c r="A6" s="23">
        <v>5</v>
      </c>
      <c r="B6" s="384" t="s">
        <v>5</v>
      </c>
    </row>
    <row r="7" spans="1:2">
      <c r="A7" s="23">
        <v>6</v>
      </c>
      <c r="B7" s="384" t="s">
        <v>6</v>
      </c>
    </row>
    <row r="8" s="380" customFormat="1" ht="15" customHeight="1" spans="1:2">
      <c r="A8" s="385">
        <v>7</v>
      </c>
      <c r="B8" s="386" t="s">
        <v>7</v>
      </c>
    </row>
    <row r="9" ht="19" customHeight="1" spans="1:2">
      <c r="A9" s="382"/>
      <c r="B9" s="387" t="s">
        <v>8</v>
      </c>
    </row>
    <row r="10" ht="16" customHeight="1" spans="1:2">
      <c r="A10" s="23">
        <v>1</v>
      </c>
      <c r="B10" s="388" t="s">
        <v>9</v>
      </c>
    </row>
    <row r="11" spans="1:2">
      <c r="A11" s="23">
        <v>2</v>
      </c>
      <c r="B11" s="384" t="s">
        <v>10</v>
      </c>
    </row>
    <row r="12" spans="1:2">
      <c r="A12" s="23">
        <v>3</v>
      </c>
      <c r="B12" s="386" t="s">
        <v>11</v>
      </c>
    </row>
    <row r="13" spans="1:2">
      <c r="A13" s="23">
        <v>4</v>
      </c>
      <c r="B13" s="384" t="s">
        <v>12</v>
      </c>
    </row>
    <row r="14" spans="1:2">
      <c r="A14" s="23">
        <v>5</v>
      </c>
      <c r="B14" s="384" t="s">
        <v>13</v>
      </c>
    </row>
    <row r="15" spans="1:2">
      <c r="A15" s="23">
        <v>6</v>
      </c>
      <c r="B15" s="384" t="s">
        <v>14</v>
      </c>
    </row>
    <row r="16" spans="1:2">
      <c r="A16" s="23">
        <v>7</v>
      </c>
      <c r="B16" s="384" t="s">
        <v>15</v>
      </c>
    </row>
    <row r="17" spans="1:2">
      <c r="A17" s="23">
        <v>8</v>
      </c>
      <c r="B17" s="384" t="s">
        <v>16</v>
      </c>
    </row>
    <row r="18" spans="1:2">
      <c r="A18" s="23">
        <v>9</v>
      </c>
      <c r="B18" s="384" t="s">
        <v>17</v>
      </c>
    </row>
    <row r="19" spans="1:2">
      <c r="A19" s="23"/>
      <c r="B19" s="384"/>
    </row>
    <row r="20" ht="20.25" spans="1:2">
      <c r="A20" s="382"/>
      <c r="B20" s="383" t="s">
        <v>18</v>
      </c>
    </row>
    <row r="21" spans="1:2">
      <c r="A21" s="23">
        <v>1</v>
      </c>
      <c r="B21" s="389" t="s">
        <v>19</v>
      </c>
    </row>
    <row r="22" spans="1:2">
      <c r="A22" s="23">
        <v>2</v>
      </c>
      <c r="B22" s="384" t="s">
        <v>20</v>
      </c>
    </row>
    <row r="23" spans="1:2">
      <c r="A23" s="23">
        <v>3</v>
      </c>
      <c r="B23" s="384" t="s">
        <v>21</v>
      </c>
    </row>
    <row r="24" spans="1:2">
      <c r="A24" s="23">
        <v>4</v>
      </c>
      <c r="B24" s="384" t="s">
        <v>22</v>
      </c>
    </row>
    <row r="25" spans="1:2">
      <c r="A25" s="23">
        <v>5</v>
      </c>
      <c r="B25" s="384" t="s">
        <v>23</v>
      </c>
    </row>
    <row r="26" spans="1:2">
      <c r="A26" s="23">
        <v>6</v>
      </c>
      <c r="B26" s="384" t="s">
        <v>24</v>
      </c>
    </row>
    <row r="27" spans="1:2">
      <c r="A27" s="23">
        <v>7</v>
      </c>
      <c r="B27" s="384" t="s">
        <v>25</v>
      </c>
    </row>
    <row r="28" spans="1:2">
      <c r="A28" s="23"/>
      <c r="B28" s="384"/>
    </row>
    <row r="29" ht="20.25" spans="1:2">
      <c r="A29" s="382"/>
      <c r="B29" s="383" t="s">
        <v>26</v>
      </c>
    </row>
    <row r="30" spans="1:2">
      <c r="A30" s="23">
        <v>1</v>
      </c>
      <c r="B30" s="389" t="s">
        <v>27</v>
      </c>
    </row>
    <row r="31" spans="1:2">
      <c r="A31" s="23">
        <v>2</v>
      </c>
      <c r="B31" s="384" t="s">
        <v>28</v>
      </c>
    </row>
    <row r="32" spans="1:2">
      <c r="A32" s="23">
        <v>3</v>
      </c>
      <c r="B32" s="384" t="s">
        <v>29</v>
      </c>
    </row>
    <row r="33" ht="28.5" spans="1:2">
      <c r="A33" s="23">
        <v>4</v>
      </c>
      <c r="B33" s="384" t="s">
        <v>30</v>
      </c>
    </row>
    <row r="34" spans="1:2">
      <c r="A34" s="23">
        <v>5</v>
      </c>
      <c r="B34" s="384" t="s">
        <v>31</v>
      </c>
    </row>
    <row r="35" spans="1:2">
      <c r="A35" s="23">
        <v>6</v>
      </c>
      <c r="B35" s="384" t="s">
        <v>32</v>
      </c>
    </row>
    <row r="36" spans="1:2">
      <c r="A36" s="23">
        <v>7</v>
      </c>
      <c r="B36" s="384" t="s">
        <v>33</v>
      </c>
    </row>
    <row r="37" spans="1:2">
      <c r="A37" s="23"/>
      <c r="B37" s="384"/>
    </row>
    <row r="39" spans="1:2">
      <c r="A39" s="390" t="s">
        <v>34</v>
      </c>
      <c r="B39" s="3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325</v>
      </c>
      <c r="B2" s="5" t="s">
        <v>326</v>
      </c>
      <c r="C2" s="5" t="s">
        <v>327</v>
      </c>
      <c r="D2" s="5" t="s">
        <v>328</v>
      </c>
      <c r="E2" s="5" t="s">
        <v>329</v>
      </c>
      <c r="F2" s="5" t="s">
        <v>330</v>
      </c>
      <c r="G2" s="5" t="s">
        <v>331</v>
      </c>
      <c r="H2" s="5" t="s">
        <v>332</v>
      </c>
      <c r="I2" s="4" t="s">
        <v>333</v>
      </c>
      <c r="J2" s="4" t="s">
        <v>334</v>
      </c>
      <c r="K2" s="4" t="s">
        <v>335</v>
      </c>
      <c r="L2" s="4" t="s">
        <v>336</v>
      </c>
      <c r="M2" s="4" t="s">
        <v>337</v>
      </c>
      <c r="N2" s="57" t="s">
        <v>338</v>
      </c>
      <c r="O2" s="5" t="s">
        <v>339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340</v>
      </c>
      <c r="J3" s="4" t="s">
        <v>340</v>
      </c>
      <c r="K3" s="4" t="s">
        <v>340</v>
      </c>
      <c r="L3" s="4" t="s">
        <v>340</v>
      </c>
      <c r="M3" s="4" t="s">
        <v>340</v>
      </c>
      <c r="N3" s="58"/>
      <c r="O3" s="21"/>
    </row>
    <row r="4" s="55" customFormat="1" spans="1:16">
      <c r="A4" s="7">
        <v>1</v>
      </c>
      <c r="B4" s="8" t="s">
        <v>341</v>
      </c>
      <c r="C4" s="7" t="s">
        <v>342</v>
      </c>
      <c r="D4" s="7" t="s">
        <v>343</v>
      </c>
      <c r="E4" s="7" t="s">
        <v>61</v>
      </c>
      <c r="F4" s="7" t="s">
        <v>344</v>
      </c>
      <c r="G4" s="7" t="s">
        <v>345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346</v>
      </c>
      <c r="P4" s="60"/>
    </row>
    <row r="5" s="55" customFormat="1" spans="1:16">
      <c r="A5" s="7">
        <v>2</v>
      </c>
      <c r="B5" s="8" t="s">
        <v>347</v>
      </c>
      <c r="C5" s="7" t="s">
        <v>342</v>
      </c>
      <c r="D5" s="7" t="s">
        <v>348</v>
      </c>
      <c r="E5" s="7" t="s">
        <v>61</v>
      </c>
      <c r="F5" s="7" t="s">
        <v>344</v>
      </c>
      <c r="G5" s="7" t="s">
        <v>345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346</v>
      </c>
      <c r="P5" s="60"/>
    </row>
    <row r="6" s="55" customFormat="1" spans="1:16">
      <c r="A6" s="7">
        <v>3</v>
      </c>
      <c r="B6" s="8" t="s">
        <v>349</v>
      </c>
      <c r="C6" s="7" t="s">
        <v>342</v>
      </c>
      <c r="D6" s="7" t="s">
        <v>350</v>
      </c>
      <c r="E6" s="7" t="s">
        <v>61</v>
      </c>
      <c r="F6" s="7" t="s">
        <v>344</v>
      </c>
      <c r="G6" s="7" t="s">
        <v>345</v>
      </c>
      <c r="H6" s="9"/>
      <c r="I6" s="9">
        <v>1</v>
      </c>
      <c r="J6" s="9">
        <v>0</v>
      </c>
      <c r="K6" s="9">
        <v>1</v>
      </c>
      <c r="L6" s="9">
        <v>0</v>
      </c>
      <c r="M6" s="9">
        <v>0</v>
      </c>
      <c r="N6" s="59"/>
      <c r="O6" s="7" t="s">
        <v>346</v>
      </c>
      <c r="P6" s="60"/>
    </row>
    <row r="7" s="55" customFormat="1" spans="1:16">
      <c r="A7" s="7">
        <v>4</v>
      </c>
      <c r="B7" s="10" t="s">
        <v>351</v>
      </c>
      <c r="C7" s="7" t="s">
        <v>342</v>
      </c>
      <c r="D7" s="7" t="s">
        <v>352</v>
      </c>
      <c r="E7" s="7" t="s">
        <v>61</v>
      </c>
      <c r="F7" s="7" t="s">
        <v>344</v>
      </c>
      <c r="G7" s="7" t="s">
        <v>345</v>
      </c>
      <c r="H7" s="9"/>
      <c r="I7" s="9">
        <v>0</v>
      </c>
      <c r="J7" s="9">
        <v>1</v>
      </c>
      <c r="K7" s="9">
        <v>0</v>
      </c>
      <c r="L7" s="9">
        <v>0</v>
      </c>
      <c r="M7" s="9">
        <v>1</v>
      </c>
      <c r="N7" s="59"/>
      <c r="O7" s="7" t="s">
        <v>346</v>
      </c>
      <c r="P7" s="60"/>
    </row>
    <row r="8" spans="1:1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61"/>
      <c r="O8" s="23"/>
    </row>
    <row r="9" spans="1: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61"/>
      <c r="O9" s="23"/>
    </row>
    <row r="10" spans="1:1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61"/>
      <c r="O10" s="23"/>
    </row>
    <row r="11" spans="1: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61"/>
      <c r="O11" s="23"/>
    </row>
    <row r="12" s="2" customFormat="1" ht="18.75" spans="1:15">
      <c r="A12" s="11" t="s">
        <v>353</v>
      </c>
      <c r="B12" s="12"/>
      <c r="C12" s="12"/>
      <c r="D12" s="13"/>
      <c r="E12" s="14"/>
      <c r="F12" s="31"/>
      <c r="G12" s="31"/>
      <c r="H12" s="31"/>
      <c r="I12" s="15"/>
      <c r="J12" s="11" t="s">
        <v>354</v>
      </c>
      <c r="K12" s="12"/>
      <c r="L12" s="12"/>
      <c r="M12" s="13"/>
      <c r="N12" s="62"/>
      <c r="O12" s="19"/>
    </row>
    <row r="13" ht="33" customHeight="1" spans="1:15">
      <c r="A13" s="16" t="s">
        <v>355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325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357</v>
      </c>
      <c r="H2" s="4"/>
      <c r="I2" s="4" t="s">
        <v>358</v>
      </c>
      <c r="J2" s="4"/>
      <c r="K2" s="20" t="s">
        <v>359</v>
      </c>
      <c r="L2" s="52" t="s">
        <v>360</v>
      </c>
      <c r="M2" s="24" t="s">
        <v>361</v>
      </c>
    </row>
    <row r="3" s="1" customFormat="1" ht="16.5" spans="1:13">
      <c r="A3" s="4"/>
      <c r="B3" s="21"/>
      <c r="C3" s="21"/>
      <c r="D3" s="21"/>
      <c r="E3" s="21"/>
      <c r="F3" s="21"/>
      <c r="G3" s="4" t="s">
        <v>362</v>
      </c>
      <c r="H3" s="4" t="s">
        <v>363</v>
      </c>
      <c r="I3" s="4" t="s">
        <v>362</v>
      </c>
      <c r="J3" s="4" t="s">
        <v>363</v>
      </c>
      <c r="K3" s="22"/>
      <c r="L3" s="53"/>
      <c r="M3" s="25"/>
    </row>
    <row r="4" spans="1:13">
      <c r="A4" s="6">
        <v>1</v>
      </c>
      <c r="B4" s="7"/>
      <c r="C4" s="8" t="s">
        <v>341</v>
      </c>
      <c r="D4" s="7" t="s">
        <v>342</v>
      </c>
      <c r="E4" s="7" t="s">
        <v>343</v>
      </c>
      <c r="F4" s="7" t="s">
        <v>61</v>
      </c>
      <c r="G4" s="51">
        <v>-0.5</v>
      </c>
      <c r="H4" s="51">
        <v>0</v>
      </c>
      <c r="I4" s="51">
        <v>-2</v>
      </c>
      <c r="J4" s="51">
        <v>-3</v>
      </c>
      <c r="K4" s="9" t="s">
        <v>364</v>
      </c>
      <c r="L4" s="9" t="s">
        <v>346</v>
      </c>
      <c r="M4" s="9" t="s">
        <v>346</v>
      </c>
    </row>
    <row r="5" spans="1:13">
      <c r="A5" s="6">
        <v>2</v>
      </c>
      <c r="B5" s="7"/>
      <c r="C5" s="8" t="s">
        <v>347</v>
      </c>
      <c r="D5" s="7" t="s">
        <v>342</v>
      </c>
      <c r="E5" s="7" t="s">
        <v>348</v>
      </c>
      <c r="F5" s="7" t="s">
        <v>61</v>
      </c>
      <c r="G5" s="51">
        <v>0</v>
      </c>
      <c r="H5" s="51">
        <v>-0.5</v>
      </c>
      <c r="I5" s="51">
        <v>-1.5</v>
      </c>
      <c r="J5" s="51">
        <v>-4.5</v>
      </c>
      <c r="K5" s="9" t="s">
        <v>365</v>
      </c>
      <c r="L5" s="9" t="s">
        <v>346</v>
      </c>
      <c r="M5" s="9" t="s">
        <v>346</v>
      </c>
    </row>
    <row r="6" spans="1:13">
      <c r="A6" s="6">
        <v>3</v>
      </c>
      <c r="B6" s="7"/>
      <c r="C6" s="8" t="s">
        <v>349</v>
      </c>
      <c r="D6" s="7" t="s">
        <v>342</v>
      </c>
      <c r="E6" s="7" t="s">
        <v>350</v>
      </c>
      <c r="F6" s="7" t="s">
        <v>61</v>
      </c>
      <c r="G6" s="51">
        <v>-0.5</v>
      </c>
      <c r="H6" s="51">
        <v>0</v>
      </c>
      <c r="I6" s="51">
        <v>0</v>
      </c>
      <c r="J6" s="51">
        <v>-2</v>
      </c>
      <c r="K6" s="9" t="s">
        <v>366</v>
      </c>
      <c r="L6" s="9" t="s">
        <v>346</v>
      </c>
      <c r="M6" s="9" t="s">
        <v>346</v>
      </c>
    </row>
    <row r="7" spans="1:13">
      <c r="A7" s="6">
        <v>4</v>
      </c>
      <c r="B7" s="7"/>
      <c r="C7" s="10" t="s">
        <v>351</v>
      </c>
      <c r="D7" s="7" t="s">
        <v>342</v>
      </c>
      <c r="E7" s="7" t="s">
        <v>352</v>
      </c>
      <c r="F7" s="7" t="s">
        <v>61</v>
      </c>
      <c r="G7" s="51">
        <v>-1</v>
      </c>
      <c r="H7" s="51">
        <v>0</v>
      </c>
      <c r="I7" s="51">
        <v>-1.5</v>
      </c>
      <c r="J7" s="51">
        <v>-1.5</v>
      </c>
      <c r="K7" s="9" t="s">
        <v>367</v>
      </c>
      <c r="L7" s="9" t="s">
        <v>346</v>
      </c>
      <c r="M7" s="9" t="s">
        <v>346</v>
      </c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="2" customFormat="1" ht="18.75" spans="1:13">
      <c r="A12" s="11" t="s">
        <v>368</v>
      </c>
      <c r="B12" s="12"/>
      <c r="C12" s="12"/>
      <c r="D12" s="12"/>
      <c r="E12" s="13"/>
      <c r="F12" s="14"/>
      <c r="G12" s="15"/>
      <c r="H12" s="11" t="s">
        <v>354</v>
      </c>
      <c r="I12" s="12"/>
      <c r="J12" s="12"/>
      <c r="K12" s="13"/>
      <c r="L12" s="54"/>
      <c r="M12" s="19"/>
    </row>
    <row r="13" ht="32" customHeight="1" spans="1:13">
      <c r="A13" s="16" t="s">
        <v>369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H27" sqref="H2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371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32" t="s">
        <v>372</v>
      </c>
      <c r="H2" s="33"/>
      <c r="I2" s="49"/>
      <c r="J2" s="32" t="s">
        <v>373</v>
      </c>
      <c r="K2" s="33"/>
      <c r="L2" s="49"/>
      <c r="M2" s="32" t="s">
        <v>374</v>
      </c>
      <c r="N2" s="33"/>
      <c r="O2" s="49"/>
      <c r="P2" s="32" t="s">
        <v>375</v>
      </c>
      <c r="Q2" s="33"/>
      <c r="R2" s="49"/>
      <c r="S2" s="33" t="s">
        <v>376</v>
      </c>
      <c r="T2" s="33"/>
      <c r="U2" s="49"/>
      <c r="V2" s="27" t="s">
        <v>377</v>
      </c>
      <c r="W2" s="27" t="s">
        <v>339</v>
      </c>
    </row>
    <row r="3" s="1" customFormat="1" ht="16.5" spans="1:23">
      <c r="A3" s="21"/>
      <c r="B3" s="34"/>
      <c r="C3" s="34"/>
      <c r="D3" s="34"/>
      <c r="E3" s="34"/>
      <c r="F3" s="34"/>
      <c r="G3" s="4" t="s">
        <v>378</v>
      </c>
      <c r="H3" s="4" t="s">
        <v>66</v>
      </c>
      <c r="I3" s="4" t="s">
        <v>330</v>
      </c>
      <c r="J3" s="4" t="s">
        <v>378</v>
      </c>
      <c r="K3" s="4" t="s">
        <v>66</v>
      </c>
      <c r="L3" s="4" t="s">
        <v>330</v>
      </c>
      <c r="M3" s="4" t="s">
        <v>378</v>
      </c>
      <c r="N3" s="4" t="s">
        <v>66</v>
      </c>
      <c r="O3" s="4" t="s">
        <v>330</v>
      </c>
      <c r="P3" s="4" t="s">
        <v>378</v>
      </c>
      <c r="Q3" s="4" t="s">
        <v>66</v>
      </c>
      <c r="R3" s="4" t="s">
        <v>330</v>
      </c>
      <c r="S3" s="4" t="s">
        <v>378</v>
      </c>
      <c r="T3" s="4" t="s">
        <v>66</v>
      </c>
      <c r="U3" s="4" t="s">
        <v>330</v>
      </c>
      <c r="V3" s="50"/>
      <c r="W3" s="50"/>
    </row>
    <row r="4" spans="1:23">
      <c r="A4" s="35" t="s">
        <v>379</v>
      </c>
      <c r="B4" s="36" t="s">
        <v>380</v>
      </c>
      <c r="C4" s="37"/>
      <c r="D4" s="37"/>
      <c r="E4" s="37"/>
      <c r="F4" s="3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9"/>
      <c r="B5" s="40"/>
      <c r="C5" s="41"/>
      <c r="D5" s="41"/>
      <c r="E5" s="41"/>
      <c r="F5" s="42"/>
      <c r="G5" s="32" t="s">
        <v>381</v>
      </c>
      <c r="H5" s="33"/>
      <c r="I5" s="49"/>
      <c r="J5" s="32" t="s">
        <v>382</v>
      </c>
      <c r="K5" s="33"/>
      <c r="L5" s="49"/>
      <c r="M5" s="32" t="s">
        <v>383</v>
      </c>
      <c r="N5" s="33"/>
      <c r="O5" s="49"/>
      <c r="P5" s="32" t="s">
        <v>384</v>
      </c>
      <c r="Q5" s="33"/>
      <c r="R5" s="49"/>
      <c r="S5" s="33" t="s">
        <v>385</v>
      </c>
      <c r="T5" s="33"/>
      <c r="U5" s="49"/>
      <c r="V5" s="18"/>
      <c r="W5" s="18"/>
    </row>
    <row r="6" ht="16.5" spans="1:23">
      <c r="A6" s="39"/>
      <c r="B6" s="40"/>
      <c r="C6" s="41"/>
      <c r="D6" s="41"/>
      <c r="E6" s="41"/>
      <c r="F6" s="42"/>
      <c r="G6" s="4" t="s">
        <v>378</v>
      </c>
      <c r="H6" s="4" t="s">
        <v>66</v>
      </c>
      <c r="I6" s="4" t="s">
        <v>330</v>
      </c>
      <c r="J6" s="4" t="s">
        <v>378</v>
      </c>
      <c r="K6" s="4" t="s">
        <v>66</v>
      </c>
      <c r="L6" s="4" t="s">
        <v>330</v>
      </c>
      <c r="M6" s="4" t="s">
        <v>378</v>
      </c>
      <c r="N6" s="4" t="s">
        <v>66</v>
      </c>
      <c r="O6" s="4" t="s">
        <v>330</v>
      </c>
      <c r="P6" s="4" t="s">
        <v>378</v>
      </c>
      <c r="Q6" s="4" t="s">
        <v>66</v>
      </c>
      <c r="R6" s="4" t="s">
        <v>330</v>
      </c>
      <c r="S6" s="4" t="s">
        <v>378</v>
      </c>
      <c r="T6" s="4" t="s">
        <v>66</v>
      </c>
      <c r="U6" s="4" t="s">
        <v>330</v>
      </c>
      <c r="V6" s="18"/>
      <c r="W6" s="18"/>
    </row>
    <row r="7" spans="1:23">
      <c r="A7" s="43"/>
      <c r="B7" s="44"/>
      <c r="C7" s="45"/>
      <c r="D7" s="45"/>
      <c r="E7" s="45"/>
      <c r="F7" s="46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7"/>
      <c r="B8" s="47"/>
      <c r="C8" s="47"/>
      <c r="D8" s="47"/>
      <c r="E8" s="47"/>
      <c r="F8" s="47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48"/>
      <c r="B9" s="48"/>
      <c r="C9" s="48"/>
      <c r="D9" s="48"/>
      <c r="E9" s="48"/>
      <c r="F9" s="48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="2" customFormat="1" ht="18.75" spans="1:23">
      <c r="A11" s="11" t="s">
        <v>386</v>
      </c>
      <c r="B11" s="12"/>
      <c r="C11" s="12"/>
      <c r="D11" s="12"/>
      <c r="E11" s="13"/>
      <c r="F11" s="14"/>
      <c r="G11" s="15"/>
      <c r="H11" s="31"/>
      <c r="I11" s="31"/>
      <c r="J11" s="11" t="s">
        <v>387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388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390</v>
      </c>
      <c r="B2" s="27" t="s">
        <v>326</v>
      </c>
      <c r="C2" s="27" t="s">
        <v>327</v>
      </c>
      <c r="D2" s="27" t="s">
        <v>328</v>
      </c>
      <c r="E2" s="27" t="s">
        <v>329</v>
      </c>
      <c r="F2" s="27" t="s">
        <v>330</v>
      </c>
      <c r="G2" s="26" t="s">
        <v>391</v>
      </c>
      <c r="H2" s="26" t="s">
        <v>392</v>
      </c>
      <c r="I2" s="26" t="s">
        <v>393</v>
      </c>
      <c r="J2" s="26" t="s">
        <v>392</v>
      </c>
      <c r="K2" s="26" t="s">
        <v>394</v>
      </c>
      <c r="L2" s="26" t="s">
        <v>392</v>
      </c>
      <c r="M2" s="27" t="s">
        <v>377</v>
      </c>
      <c r="N2" s="27" t="s">
        <v>339</v>
      </c>
    </row>
    <row r="3" spans="1:14">
      <c r="A3" s="23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8" t="s">
        <v>390</v>
      </c>
      <c r="B4" s="29" t="s">
        <v>395</v>
      </c>
      <c r="C4" s="29" t="s">
        <v>378</v>
      </c>
      <c r="D4" s="29" t="s">
        <v>328</v>
      </c>
      <c r="E4" s="27" t="s">
        <v>329</v>
      </c>
      <c r="F4" s="27" t="s">
        <v>330</v>
      </c>
      <c r="G4" s="26" t="s">
        <v>391</v>
      </c>
      <c r="H4" s="26" t="s">
        <v>392</v>
      </c>
      <c r="I4" s="26" t="s">
        <v>393</v>
      </c>
      <c r="J4" s="26" t="s">
        <v>392</v>
      </c>
      <c r="K4" s="26" t="s">
        <v>394</v>
      </c>
      <c r="L4" s="26" t="s">
        <v>392</v>
      </c>
      <c r="M4" s="27" t="s">
        <v>377</v>
      </c>
      <c r="N4" s="27" t="s">
        <v>339</v>
      </c>
    </row>
    <row r="5" spans="1:14">
      <c r="A5" s="23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23"/>
      <c r="B6" s="18"/>
      <c r="C6" s="30" t="s">
        <v>396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2" customFormat="1" ht="18.75" spans="1:14">
      <c r="A11" s="11" t="s">
        <v>386</v>
      </c>
      <c r="B11" s="12"/>
      <c r="C11" s="12"/>
      <c r="D11" s="13"/>
      <c r="E11" s="14"/>
      <c r="F11" s="31"/>
      <c r="G11" s="15"/>
      <c r="H11" s="31"/>
      <c r="I11" s="11" t="s">
        <v>397</v>
      </c>
      <c r="J11" s="12"/>
      <c r="K11" s="12"/>
      <c r="L11" s="12"/>
      <c r="M11" s="12"/>
      <c r="N11" s="19"/>
    </row>
    <row r="12" ht="48" customHeight="1" spans="1:14">
      <c r="A12" s="16" t="s">
        <v>398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325</v>
      </c>
      <c r="B2" s="5" t="s">
        <v>330</v>
      </c>
      <c r="C2" s="5" t="s">
        <v>378</v>
      </c>
      <c r="D2" s="5" t="s">
        <v>328</v>
      </c>
      <c r="E2" s="5" t="s">
        <v>329</v>
      </c>
      <c r="F2" s="4" t="s">
        <v>400</v>
      </c>
      <c r="G2" s="4" t="s">
        <v>358</v>
      </c>
      <c r="H2" s="20" t="s">
        <v>359</v>
      </c>
      <c r="I2" s="24" t="s">
        <v>361</v>
      </c>
    </row>
    <row r="3" s="1" customFormat="1" ht="16.5" spans="1:9">
      <c r="A3" s="4"/>
      <c r="B3" s="21"/>
      <c r="C3" s="21"/>
      <c r="D3" s="21"/>
      <c r="E3" s="21"/>
      <c r="F3" s="4" t="s">
        <v>401</v>
      </c>
      <c r="G3" s="4" t="s">
        <v>362</v>
      </c>
      <c r="H3" s="22"/>
      <c r="I3" s="25"/>
    </row>
    <row r="4" spans="1:9">
      <c r="A4" s="6">
        <v>1</v>
      </c>
      <c r="B4" s="6" t="s">
        <v>402</v>
      </c>
      <c r="C4" s="9" t="s">
        <v>403</v>
      </c>
      <c r="D4" s="7" t="s">
        <v>343</v>
      </c>
      <c r="E4" s="7" t="s">
        <v>61</v>
      </c>
      <c r="F4" s="9">
        <v>-1</v>
      </c>
      <c r="G4" s="9">
        <v>-1</v>
      </c>
      <c r="H4" s="9">
        <v>2</v>
      </c>
      <c r="I4" s="9" t="s">
        <v>346</v>
      </c>
    </row>
    <row r="5" spans="1:9">
      <c r="A5" s="6">
        <v>2</v>
      </c>
      <c r="B5" s="6" t="s">
        <v>402</v>
      </c>
      <c r="C5" s="9" t="s">
        <v>403</v>
      </c>
      <c r="D5" s="7" t="s">
        <v>348</v>
      </c>
      <c r="E5" s="7" t="s">
        <v>61</v>
      </c>
      <c r="F5" s="9">
        <v>-1</v>
      </c>
      <c r="G5" s="9">
        <v>-1</v>
      </c>
      <c r="H5" s="9">
        <v>2</v>
      </c>
      <c r="I5" s="9" t="s">
        <v>346</v>
      </c>
    </row>
    <row r="6" spans="1:9">
      <c r="A6" s="6">
        <v>3</v>
      </c>
      <c r="B6" s="6" t="s">
        <v>402</v>
      </c>
      <c r="C6" s="9" t="s">
        <v>403</v>
      </c>
      <c r="D6" s="7" t="s">
        <v>350</v>
      </c>
      <c r="E6" s="7" t="s">
        <v>61</v>
      </c>
      <c r="F6" s="9">
        <v>-1</v>
      </c>
      <c r="G6" s="9">
        <v>-1</v>
      </c>
      <c r="H6" s="9">
        <v>2</v>
      </c>
      <c r="I6" s="9" t="s">
        <v>346</v>
      </c>
    </row>
    <row r="7" spans="1:9">
      <c r="A7" s="6">
        <v>4</v>
      </c>
      <c r="B7" s="6" t="s">
        <v>402</v>
      </c>
      <c r="C7" s="9" t="s">
        <v>403</v>
      </c>
      <c r="D7" s="7" t="s">
        <v>352</v>
      </c>
      <c r="E7" s="7" t="s">
        <v>61</v>
      </c>
      <c r="F7" s="9">
        <v>-1</v>
      </c>
      <c r="G7" s="9">
        <v>-1</v>
      </c>
      <c r="H7" s="9">
        <v>2</v>
      </c>
      <c r="I7" s="9" t="s">
        <v>346</v>
      </c>
    </row>
    <row r="8" spans="1:9">
      <c r="A8" s="23"/>
      <c r="B8" s="23"/>
      <c r="C8" s="23"/>
      <c r="D8" s="23"/>
      <c r="E8" s="23"/>
      <c r="F8" s="23"/>
      <c r="G8" s="23"/>
      <c r="H8" s="23"/>
      <c r="I8" s="23"/>
    </row>
    <row r="9" spans="1:9">
      <c r="A9" s="23"/>
      <c r="B9" s="23"/>
      <c r="C9" s="23"/>
      <c r="D9" s="23"/>
      <c r="E9" s="23"/>
      <c r="F9" s="23"/>
      <c r="G9" s="23"/>
      <c r="H9" s="23"/>
      <c r="I9" s="23"/>
    </row>
    <row r="10" spans="1:9">
      <c r="A10" s="23"/>
      <c r="B10" s="23"/>
      <c r="C10" s="23"/>
      <c r="D10" s="23"/>
      <c r="E10" s="23"/>
      <c r="F10" s="23"/>
      <c r="G10" s="23"/>
      <c r="H10" s="23"/>
      <c r="I10" s="23"/>
    </row>
    <row r="11" spans="1:9">
      <c r="A11" s="23"/>
      <c r="B11" s="23"/>
      <c r="C11" s="23"/>
      <c r="D11" s="23"/>
      <c r="E11" s="23"/>
      <c r="F11" s="23"/>
      <c r="G11" s="23"/>
      <c r="H11" s="23"/>
      <c r="I11" s="23"/>
    </row>
    <row r="12" s="2" customFormat="1" ht="18.75" spans="1:9">
      <c r="A12" s="11" t="s">
        <v>353</v>
      </c>
      <c r="B12" s="12"/>
      <c r="C12" s="12"/>
      <c r="D12" s="13"/>
      <c r="E12" s="14"/>
      <c r="F12" s="11" t="s">
        <v>404</v>
      </c>
      <c r="G12" s="12"/>
      <c r="H12" s="13"/>
      <c r="I12" s="19"/>
    </row>
    <row r="13" ht="32" customHeight="1" spans="1:9">
      <c r="A13" s="16" t="s">
        <v>405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D24" sqref="D2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371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407</v>
      </c>
      <c r="H2" s="4" t="s">
        <v>408</v>
      </c>
      <c r="I2" s="4" t="s">
        <v>409</v>
      </c>
      <c r="J2" s="4" t="s">
        <v>410</v>
      </c>
      <c r="K2" s="5" t="s">
        <v>377</v>
      </c>
      <c r="L2" s="5" t="s">
        <v>339</v>
      </c>
    </row>
    <row r="3" spans="1:12">
      <c r="A3" s="6" t="s">
        <v>379</v>
      </c>
      <c r="B3" s="7" t="s">
        <v>344</v>
      </c>
      <c r="C3" s="8" t="s">
        <v>341</v>
      </c>
      <c r="D3" s="7" t="s">
        <v>342</v>
      </c>
      <c r="E3" s="7" t="s">
        <v>343</v>
      </c>
      <c r="F3" s="7" t="s">
        <v>61</v>
      </c>
      <c r="G3" s="9" t="s">
        <v>411</v>
      </c>
      <c r="H3" s="9" t="s">
        <v>412</v>
      </c>
      <c r="I3" s="18"/>
      <c r="J3" s="18"/>
      <c r="K3" s="9" t="s">
        <v>345</v>
      </c>
      <c r="L3" s="9" t="s">
        <v>346</v>
      </c>
    </row>
    <row r="4" spans="1:12">
      <c r="A4" s="6" t="s">
        <v>413</v>
      </c>
      <c r="B4" s="7" t="s">
        <v>344</v>
      </c>
      <c r="C4" s="8" t="s">
        <v>347</v>
      </c>
      <c r="D4" s="7" t="s">
        <v>342</v>
      </c>
      <c r="E4" s="7" t="s">
        <v>348</v>
      </c>
      <c r="F4" s="7" t="s">
        <v>61</v>
      </c>
      <c r="G4" s="9" t="s">
        <v>411</v>
      </c>
      <c r="H4" s="9" t="s">
        <v>412</v>
      </c>
      <c r="I4" s="18"/>
      <c r="J4" s="18"/>
      <c r="K4" s="9" t="s">
        <v>345</v>
      </c>
      <c r="L4" s="9" t="s">
        <v>346</v>
      </c>
    </row>
    <row r="5" spans="1:12">
      <c r="A5" s="6" t="s">
        <v>414</v>
      </c>
      <c r="B5" s="7" t="s">
        <v>344</v>
      </c>
      <c r="C5" s="8" t="s">
        <v>349</v>
      </c>
      <c r="D5" s="7" t="s">
        <v>342</v>
      </c>
      <c r="E5" s="7" t="s">
        <v>350</v>
      </c>
      <c r="F5" s="7" t="s">
        <v>61</v>
      </c>
      <c r="G5" s="9" t="s">
        <v>411</v>
      </c>
      <c r="H5" s="9" t="s">
        <v>412</v>
      </c>
      <c r="I5" s="18"/>
      <c r="J5" s="18"/>
      <c r="K5" s="9" t="s">
        <v>345</v>
      </c>
      <c r="L5" s="9" t="s">
        <v>346</v>
      </c>
    </row>
    <row r="6" spans="1:12">
      <c r="A6" s="6" t="s">
        <v>415</v>
      </c>
      <c r="B6" s="7" t="s">
        <v>344</v>
      </c>
      <c r="C6" s="10" t="s">
        <v>351</v>
      </c>
      <c r="D6" s="7" t="s">
        <v>342</v>
      </c>
      <c r="E6" s="7" t="s">
        <v>352</v>
      </c>
      <c r="F6" s="7" t="s">
        <v>61</v>
      </c>
      <c r="G6" s="9" t="s">
        <v>411</v>
      </c>
      <c r="H6" s="9" t="s">
        <v>412</v>
      </c>
      <c r="I6" s="18"/>
      <c r="J6" s="18"/>
      <c r="K6" s="9" t="s">
        <v>345</v>
      </c>
      <c r="L6" s="9" t="s">
        <v>346</v>
      </c>
    </row>
    <row r="7" spans="1:12">
      <c r="A7" s="6" t="s">
        <v>416</v>
      </c>
      <c r="B7" s="7" t="s">
        <v>344</v>
      </c>
      <c r="C7" s="8" t="s">
        <v>341</v>
      </c>
      <c r="D7" s="7" t="s">
        <v>342</v>
      </c>
      <c r="E7" s="7" t="s">
        <v>343</v>
      </c>
      <c r="F7" s="7" t="s">
        <v>61</v>
      </c>
      <c r="G7" s="9" t="s">
        <v>417</v>
      </c>
      <c r="H7" s="9" t="s">
        <v>418</v>
      </c>
      <c r="I7" s="18"/>
      <c r="J7" s="18"/>
      <c r="K7" s="9" t="s">
        <v>345</v>
      </c>
      <c r="L7" s="9" t="s">
        <v>346</v>
      </c>
    </row>
    <row r="8" spans="1:12">
      <c r="A8" s="6" t="s">
        <v>419</v>
      </c>
      <c r="B8" s="7" t="s">
        <v>344</v>
      </c>
      <c r="C8" s="8" t="s">
        <v>347</v>
      </c>
      <c r="D8" s="7" t="s">
        <v>342</v>
      </c>
      <c r="E8" s="7" t="s">
        <v>348</v>
      </c>
      <c r="F8" s="7" t="s">
        <v>61</v>
      </c>
      <c r="G8" s="9" t="s">
        <v>417</v>
      </c>
      <c r="H8" s="9" t="s">
        <v>418</v>
      </c>
      <c r="I8" s="18"/>
      <c r="J8" s="18"/>
      <c r="K8" s="9" t="s">
        <v>345</v>
      </c>
      <c r="L8" s="9" t="s">
        <v>346</v>
      </c>
    </row>
    <row r="9" spans="1:12">
      <c r="A9" s="6" t="s">
        <v>420</v>
      </c>
      <c r="B9" s="7" t="s">
        <v>344</v>
      </c>
      <c r="C9" s="8" t="s">
        <v>349</v>
      </c>
      <c r="D9" s="7" t="s">
        <v>342</v>
      </c>
      <c r="E9" s="7" t="s">
        <v>350</v>
      </c>
      <c r="F9" s="7" t="s">
        <v>61</v>
      </c>
      <c r="G9" s="9" t="s">
        <v>417</v>
      </c>
      <c r="H9" s="9" t="s">
        <v>418</v>
      </c>
      <c r="I9" s="18"/>
      <c r="J9" s="18"/>
      <c r="K9" s="9" t="s">
        <v>345</v>
      </c>
      <c r="L9" s="9" t="s">
        <v>346</v>
      </c>
    </row>
    <row r="10" spans="1:12">
      <c r="A10" s="6" t="s">
        <v>421</v>
      </c>
      <c r="B10" s="7" t="s">
        <v>344</v>
      </c>
      <c r="C10" s="10" t="s">
        <v>351</v>
      </c>
      <c r="D10" s="7" t="s">
        <v>342</v>
      </c>
      <c r="E10" s="7" t="s">
        <v>352</v>
      </c>
      <c r="F10" s="7" t="s">
        <v>61</v>
      </c>
      <c r="G10" s="9" t="s">
        <v>417</v>
      </c>
      <c r="H10" s="9" t="s">
        <v>418</v>
      </c>
      <c r="I10" s="18"/>
      <c r="J10" s="18"/>
      <c r="K10" s="9" t="s">
        <v>345</v>
      </c>
      <c r="L10" s="9" t="s">
        <v>346</v>
      </c>
    </row>
    <row r="11" s="2" customFormat="1" ht="18.75" spans="1:12">
      <c r="A11" s="11" t="s">
        <v>422</v>
      </c>
      <c r="B11" s="12"/>
      <c r="C11" s="12"/>
      <c r="D11" s="12"/>
      <c r="E11" s="13"/>
      <c r="F11" s="14"/>
      <c r="G11" s="15"/>
      <c r="H11" s="11" t="s">
        <v>423</v>
      </c>
      <c r="I11" s="12"/>
      <c r="J11" s="12"/>
      <c r="K11" s="12"/>
      <c r="L11" s="19"/>
    </row>
    <row r="12" ht="67" customHeight="1" spans="1:12">
      <c r="A12" s="16" t="s">
        <v>424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0" t="s">
        <v>35</v>
      </c>
      <c r="C2" s="361"/>
      <c r="D2" s="361"/>
      <c r="E2" s="361"/>
      <c r="F2" s="361"/>
      <c r="G2" s="361"/>
      <c r="H2" s="361"/>
      <c r="I2" s="375"/>
    </row>
    <row r="3" ht="28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76"/>
    </row>
    <row r="4" ht="28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8" t="s">
        <v>41</v>
      </c>
      <c r="G4" s="368" t="s">
        <v>42</v>
      </c>
      <c r="H4" s="363" t="s">
        <v>41</v>
      </c>
      <c r="I4" s="377" t="s">
        <v>42</v>
      </c>
    </row>
    <row r="5" ht="28" customHeight="1" spans="2:9">
      <c r="B5" s="369" t="s">
        <v>43</v>
      </c>
      <c r="C5" s="23">
        <v>13</v>
      </c>
      <c r="D5" s="23">
        <v>0</v>
      </c>
      <c r="E5" s="23">
        <v>1</v>
      </c>
      <c r="F5" s="370">
        <v>0</v>
      </c>
      <c r="G5" s="370">
        <v>1</v>
      </c>
      <c r="H5" s="23">
        <v>1</v>
      </c>
      <c r="I5" s="378">
        <v>2</v>
      </c>
    </row>
    <row r="6" ht="28" customHeight="1" spans="2:9">
      <c r="B6" s="369" t="s">
        <v>44</v>
      </c>
      <c r="C6" s="23">
        <v>20</v>
      </c>
      <c r="D6" s="23">
        <v>0</v>
      </c>
      <c r="E6" s="23">
        <v>1</v>
      </c>
      <c r="F6" s="370">
        <v>1</v>
      </c>
      <c r="G6" s="370">
        <v>2</v>
      </c>
      <c r="H6" s="23">
        <v>2</v>
      </c>
      <c r="I6" s="378">
        <v>3</v>
      </c>
    </row>
    <row r="7" ht="28" customHeight="1" spans="2:9">
      <c r="B7" s="369" t="s">
        <v>45</v>
      </c>
      <c r="C7" s="23">
        <v>32</v>
      </c>
      <c r="D7" s="23">
        <v>0</v>
      </c>
      <c r="E7" s="23">
        <v>1</v>
      </c>
      <c r="F7" s="370">
        <v>2</v>
      </c>
      <c r="G7" s="370">
        <v>3</v>
      </c>
      <c r="H7" s="23">
        <v>3</v>
      </c>
      <c r="I7" s="378">
        <v>4</v>
      </c>
    </row>
    <row r="8" ht="28" customHeight="1" spans="2:9">
      <c r="B8" s="369" t="s">
        <v>46</v>
      </c>
      <c r="C8" s="23">
        <v>50</v>
      </c>
      <c r="D8" s="23">
        <v>1</v>
      </c>
      <c r="E8" s="23">
        <v>2</v>
      </c>
      <c r="F8" s="370">
        <v>3</v>
      </c>
      <c r="G8" s="370">
        <v>4</v>
      </c>
      <c r="H8" s="23">
        <v>5</v>
      </c>
      <c r="I8" s="378">
        <v>6</v>
      </c>
    </row>
    <row r="9" ht="28" customHeight="1" spans="2:9">
      <c r="B9" s="369" t="s">
        <v>47</v>
      </c>
      <c r="C9" s="23">
        <v>80</v>
      </c>
      <c r="D9" s="23">
        <v>2</v>
      </c>
      <c r="E9" s="23">
        <v>3</v>
      </c>
      <c r="F9" s="370">
        <v>5</v>
      </c>
      <c r="G9" s="370">
        <v>6</v>
      </c>
      <c r="H9" s="23">
        <v>7</v>
      </c>
      <c r="I9" s="378">
        <v>8</v>
      </c>
    </row>
    <row r="10" ht="28" customHeight="1" spans="2:9">
      <c r="B10" s="369" t="s">
        <v>48</v>
      </c>
      <c r="C10" s="23">
        <v>125</v>
      </c>
      <c r="D10" s="23">
        <v>3</v>
      </c>
      <c r="E10" s="23">
        <v>4</v>
      </c>
      <c r="F10" s="370">
        <v>7</v>
      </c>
      <c r="G10" s="370">
        <v>8</v>
      </c>
      <c r="H10" s="23">
        <v>10</v>
      </c>
      <c r="I10" s="378">
        <v>11</v>
      </c>
    </row>
    <row r="11" ht="28" customHeight="1" spans="2:9">
      <c r="B11" s="369" t="s">
        <v>49</v>
      </c>
      <c r="C11" s="23">
        <v>200</v>
      </c>
      <c r="D11" s="23">
        <v>5</v>
      </c>
      <c r="E11" s="23">
        <v>6</v>
      </c>
      <c r="F11" s="370">
        <v>10</v>
      </c>
      <c r="G11" s="370">
        <v>11</v>
      </c>
      <c r="H11" s="23">
        <v>14</v>
      </c>
      <c r="I11" s="378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51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0833333333333" style="173" customWidth="1"/>
    <col min="2" max="9" width="10.3333333333333" style="173"/>
    <col min="10" max="10" width="8.83333333333333" style="173" customWidth="1"/>
    <col min="11" max="11" width="12" style="173" customWidth="1"/>
    <col min="12" max="16384" width="10.3333333333333" style="173"/>
  </cols>
  <sheetData>
    <row r="1" ht="21" spans="1:11">
      <c r="A1" s="286" t="s">
        <v>52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5" spans="1:11">
      <c r="A2" s="89" t="s">
        <v>53</v>
      </c>
      <c r="B2" s="90"/>
      <c r="C2" s="90"/>
      <c r="D2" s="91" t="s">
        <v>54</v>
      </c>
      <c r="E2" s="91"/>
      <c r="F2" s="90" t="s">
        <v>55</v>
      </c>
      <c r="G2" s="90"/>
      <c r="H2" s="92" t="s">
        <v>56</v>
      </c>
      <c r="I2" s="153" t="s">
        <v>55</v>
      </c>
      <c r="J2" s="153"/>
      <c r="K2" s="154"/>
    </row>
    <row r="3" ht="14.25" spans="1:11">
      <c r="A3" s="175" t="s">
        <v>57</v>
      </c>
      <c r="B3" s="176"/>
      <c r="C3" s="177"/>
      <c r="D3" s="178" t="s">
        <v>58</v>
      </c>
      <c r="E3" s="179"/>
      <c r="F3" s="179"/>
      <c r="G3" s="180"/>
      <c r="H3" s="178" t="s">
        <v>59</v>
      </c>
      <c r="I3" s="179"/>
      <c r="J3" s="179"/>
      <c r="K3" s="180"/>
    </row>
    <row r="4" ht="14.25" spans="1:11">
      <c r="A4" s="181" t="s">
        <v>60</v>
      </c>
      <c r="B4" s="182" t="s">
        <v>61</v>
      </c>
      <c r="C4" s="183"/>
      <c r="D4" s="181" t="s">
        <v>62</v>
      </c>
      <c r="E4" s="184"/>
      <c r="F4" s="185">
        <v>45686</v>
      </c>
      <c r="G4" s="186"/>
      <c r="H4" s="181" t="s">
        <v>63</v>
      </c>
      <c r="I4" s="184"/>
      <c r="J4" s="210" t="s">
        <v>64</v>
      </c>
      <c r="K4" s="257" t="s">
        <v>65</v>
      </c>
    </row>
    <row r="5" ht="14.25" spans="1:11">
      <c r="A5" s="187" t="s">
        <v>66</v>
      </c>
      <c r="B5" s="182" t="s">
        <v>67</v>
      </c>
      <c r="C5" s="183"/>
      <c r="D5" s="181" t="s">
        <v>68</v>
      </c>
      <c r="E5" s="184"/>
      <c r="F5" s="185">
        <v>46006</v>
      </c>
      <c r="G5" s="186"/>
      <c r="H5" s="181" t="s">
        <v>69</v>
      </c>
      <c r="I5" s="184"/>
      <c r="J5" s="210" t="s">
        <v>64</v>
      </c>
      <c r="K5" s="257" t="s">
        <v>65</v>
      </c>
    </row>
    <row r="6" ht="14.25" spans="1:11">
      <c r="A6" s="181" t="s">
        <v>70</v>
      </c>
      <c r="B6" s="190">
        <v>4</v>
      </c>
      <c r="C6" s="191">
        <v>5</v>
      </c>
      <c r="D6" s="187" t="s">
        <v>71</v>
      </c>
      <c r="E6" s="212"/>
      <c r="F6" s="185">
        <v>46014</v>
      </c>
      <c r="G6" s="186"/>
      <c r="H6" s="181" t="s">
        <v>72</v>
      </c>
      <c r="I6" s="184"/>
      <c r="J6" s="210" t="s">
        <v>64</v>
      </c>
      <c r="K6" s="257" t="s">
        <v>65</v>
      </c>
    </row>
    <row r="7" ht="14.25" spans="1:11">
      <c r="A7" s="181" t="s">
        <v>73</v>
      </c>
      <c r="B7" s="193" t="s">
        <v>74</v>
      </c>
      <c r="C7" s="194"/>
      <c r="D7" s="187" t="s">
        <v>75</v>
      </c>
      <c r="E7" s="211"/>
      <c r="F7" s="185">
        <v>46020</v>
      </c>
      <c r="G7" s="186"/>
      <c r="H7" s="181" t="s">
        <v>76</v>
      </c>
      <c r="I7" s="184"/>
      <c r="J7" s="210" t="s">
        <v>64</v>
      </c>
      <c r="K7" s="257" t="s">
        <v>65</v>
      </c>
    </row>
    <row r="8" ht="15" spans="1:11">
      <c r="A8" s="196" t="s">
        <v>77</v>
      </c>
      <c r="B8" s="197" t="s">
        <v>78</v>
      </c>
      <c r="C8" s="198"/>
      <c r="D8" s="199" t="s">
        <v>79</v>
      </c>
      <c r="E8" s="200"/>
      <c r="F8" s="201">
        <v>46021</v>
      </c>
      <c r="G8" s="202"/>
      <c r="H8" s="199" t="s">
        <v>80</v>
      </c>
      <c r="I8" s="200"/>
      <c r="J8" s="218" t="s">
        <v>64</v>
      </c>
      <c r="K8" s="266" t="s">
        <v>65</v>
      </c>
    </row>
    <row r="9" ht="15" spans="1:11">
      <c r="A9" s="287" t="s">
        <v>81</v>
      </c>
      <c r="B9" s="288"/>
      <c r="C9" s="288"/>
      <c r="D9" s="288"/>
      <c r="E9" s="288"/>
      <c r="F9" s="288"/>
      <c r="G9" s="288"/>
      <c r="H9" s="288"/>
      <c r="I9" s="288"/>
      <c r="J9" s="288"/>
      <c r="K9" s="339"/>
    </row>
    <row r="10" ht="15" spans="1:11">
      <c r="A10" s="289" t="s">
        <v>82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40"/>
    </row>
    <row r="11" ht="14.25" spans="1:11">
      <c r="A11" s="291" t="s">
        <v>83</v>
      </c>
      <c r="B11" s="292" t="s">
        <v>84</v>
      </c>
      <c r="C11" s="293" t="s">
        <v>85</v>
      </c>
      <c r="D11" s="294"/>
      <c r="E11" s="295" t="s">
        <v>86</v>
      </c>
      <c r="F11" s="292" t="s">
        <v>84</v>
      </c>
      <c r="G11" s="293" t="s">
        <v>85</v>
      </c>
      <c r="H11" s="293" t="s">
        <v>87</v>
      </c>
      <c r="I11" s="295" t="s">
        <v>88</v>
      </c>
      <c r="J11" s="292" t="s">
        <v>84</v>
      </c>
      <c r="K11" s="341" t="s">
        <v>85</v>
      </c>
    </row>
    <row r="12" ht="14.25" spans="1:11">
      <c r="A12" s="187" t="s">
        <v>89</v>
      </c>
      <c r="B12" s="209" t="s">
        <v>84</v>
      </c>
      <c r="C12" s="210" t="s">
        <v>85</v>
      </c>
      <c r="D12" s="211"/>
      <c r="E12" s="212" t="s">
        <v>90</v>
      </c>
      <c r="F12" s="209" t="s">
        <v>84</v>
      </c>
      <c r="G12" s="210" t="s">
        <v>85</v>
      </c>
      <c r="H12" s="210" t="s">
        <v>87</v>
      </c>
      <c r="I12" s="212" t="s">
        <v>91</v>
      </c>
      <c r="J12" s="209" t="s">
        <v>84</v>
      </c>
      <c r="K12" s="257" t="s">
        <v>85</v>
      </c>
    </row>
    <row r="13" ht="14.25" spans="1:11">
      <c r="A13" s="187" t="s">
        <v>92</v>
      </c>
      <c r="B13" s="209" t="s">
        <v>84</v>
      </c>
      <c r="C13" s="210" t="s">
        <v>85</v>
      </c>
      <c r="D13" s="211"/>
      <c r="E13" s="212" t="s">
        <v>93</v>
      </c>
      <c r="F13" s="210" t="s">
        <v>94</v>
      </c>
      <c r="G13" s="210" t="s">
        <v>95</v>
      </c>
      <c r="H13" s="210" t="s">
        <v>87</v>
      </c>
      <c r="I13" s="212" t="s">
        <v>96</v>
      </c>
      <c r="J13" s="209" t="s">
        <v>84</v>
      </c>
      <c r="K13" s="257" t="s">
        <v>85</v>
      </c>
    </row>
    <row r="14" ht="15" spans="1:11">
      <c r="A14" s="199" t="s">
        <v>97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59"/>
    </row>
    <row r="15" ht="15" spans="1:11">
      <c r="A15" s="289" t="s">
        <v>98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40"/>
    </row>
    <row r="16" ht="14.25" spans="1:11">
      <c r="A16" s="296" t="s">
        <v>99</v>
      </c>
      <c r="B16" s="293" t="s">
        <v>94</v>
      </c>
      <c r="C16" s="293" t="s">
        <v>95</v>
      </c>
      <c r="D16" s="297"/>
      <c r="E16" s="298" t="s">
        <v>100</v>
      </c>
      <c r="F16" s="293" t="s">
        <v>94</v>
      </c>
      <c r="G16" s="293" t="s">
        <v>95</v>
      </c>
      <c r="H16" s="299"/>
      <c r="I16" s="298" t="s">
        <v>101</v>
      </c>
      <c r="J16" s="293" t="s">
        <v>94</v>
      </c>
      <c r="K16" s="341" t="s">
        <v>95</v>
      </c>
    </row>
    <row r="17" customHeight="1" spans="1:22">
      <c r="A17" s="192" t="s">
        <v>102</v>
      </c>
      <c r="B17" s="210" t="s">
        <v>94</v>
      </c>
      <c r="C17" s="210" t="s">
        <v>95</v>
      </c>
      <c r="D17" s="300"/>
      <c r="E17" s="233" t="s">
        <v>103</v>
      </c>
      <c r="F17" s="210" t="s">
        <v>94</v>
      </c>
      <c r="G17" s="210" t="s">
        <v>95</v>
      </c>
      <c r="H17" s="301"/>
      <c r="I17" s="233" t="s">
        <v>104</v>
      </c>
      <c r="J17" s="210" t="s">
        <v>94</v>
      </c>
      <c r="K17" s="257" t="s">
        <v>95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02" t="s">
        <v>105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43"/>
    </row>
    <row r="19" s="285" customFormat="1" ht="18" customHeight="1" spans="1:11">
      <c r="A19" s="289" t="s">
        <v>106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40"/>
    </row>
    <row r="20" customHeight="1" spans="1:11">
      <c r="A20" s="304" t="s">
        <v>107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44"/>
    </row>
    <row r="21" ht="21.75" customHeight="1" spans="1:11">
      <c r="A21" s="306" t="s">
        <v>108</v>
      </c>
      <c r="B21" s="307" t="s">
        <v>109</v>
      </c>
      <c r="C21" s="307" t="s">
        <v>110</v>
      </c>
      <c r="D21" s="307" t="s">
        <v>111</v>
      </c>
      <c r="E21" s="307" t="s">
        <v>112</v>
      </c>
      <c r="F21" s="307" t="s">
        <v>113</v>
      </c>
      <c r="G21" s="307"/>
      <c r="H21" s="233"/>
      <c r="I21" s="233"/>
      <c r="J21" s="233"/>
      <c r="K21" s="269" t="s">
        <v>114</v>
      </c>
    </row>
    <row r="22" customHeight="1" spans="1:11">
      <c r="A22" s="308" t="s">
        <v>115</v>
      </c>
      <c r="B22" s="309">
        <v>1</v>
      </c>
      <c r="C22" s="309">
        <v>1</v>
      </c>
      <c r="D22" s="309">
        <v>1</v>
      </c>
      <c r="E22" s="309">
        <v>1</v>
      </c>
      <c r="F22" s="309">
        <v>1</v>
      </c>
      <c r="G22" s="309"/>
      <c r="H22" s="310"/>
      <c r="I22" s="310"/>
      <c r="J22" s="310"/>
      <c r="K22" s="345" t="s">
        <v>116</v>
      </c>
    </row>
    <row r="23" customHeight="1" spans="1:11">
      <c r="A23" s="308" t="s">
        <v>117</v>
      </c>
      <c r="B23" s="309">
        <v>1</v>
      </c>
      <c r="C23" s="309">
        <v>1</v>
      </c>
      <c r="D23" s="309">
        <v>1</v>
      </c>
      <c r="E23" s="309">
        <v>1</v>
      </c>
      <c r="F23" s="309">
        <v>1</v>
      </c>
      <c r="G23" s="309"/>
      <c r="H23" s="310"/>
      <c r="I23" s="310"/>
      <c r="J23" s="310"/>
      <c r="K23" s="345" t="s">
        <v>116</v>
      </c>
    </row>
    <row r="24" customHeight="1" spans="1:11">
      <c r="A24" s="308" t="s">
        <v>118</v>
      </c>
      <c r="B24" s="309">
        <v>1</v>
      </c>
      <c r="C24" s="309">
        <v>1</v>
      </c>
      <c r="D24" s="309">
        <v>1</v>
      </c>
      <c r="E24" s="309">
        <v>1</v>
      </c>
      <c r="F24" s="309">
        <v>1</v>
      </c>
      <c r="G24" s="309"/>
      <c r="H24" s="310"/>
      <c r="I24" s="310"/>
      <c r="J24" s="310"/>
      <c r="K24" s="345" t="s">
        <v>116</v>
      </c>
    </row>
    <row r="25" customHeight="1" spans="1:11">
      <c r="A25" s="308" t="s">
        <v>119</v>
      </c>
      <c r="B25" s="309">
        <v>1</v>
      </c>
      <c r="C25" s="309">
        <v>1</v>
      </c>
      <c r="D25" s="309">
        <v>1</v>
      </c>
      <c r="E25" s="309">
        <v>1</v>
      </c>
      <c r="F25" s="309">
        <v>1</v>
      </c>
      <c r="G25" s="309"/>
      <c r="H25" s="310"/>
      <c r="I25" s="310"/>
      <c r="J25" s="310"/>
      <c r="K25" s="345" t="s">
        <v>116</v>
      </c>
    </row>
    <row r="26" customHeight="1" spans="1:11">
      <c r="A26" s="311"/>
      <c r="B26" s="310"/>
      <c r="C26" s="310"/>
      <c r="D26" s="310"/>
      <c r="E26" s="310"/>
      <c r="F26" s="310"/>
      <c r="G26" s="310"/>
      <c r="H26" s="310"/>
      <c r="I26" s="310"/>
      <c r="J26" s="310"/>
      <c r="K26" s="346"/>
    </row>
    <row r="27" customHeight="1" spans="1:11">
      <c r="A27" s="312"/>
      <c r="B27" s="310"/>
      <c r="C27" s="310"/>
      <c r="D27" s="310"/>
      <c r="E27" s="310"/>
      <c r="F27" s="310"/>
      <c r="G27" s="310"/>
      <c r="H27" s="310"/>
      <c r="I27" s="310"/>
      <c r="J27" s="310"/>
      <c r="K27" s="346"/>
    </row>
    <row r="28" customHeight="1" spans="1:11">
      <c r="A28" s="312"/>
      <c r="B28" s="310"/>
      <c r="C28" s="310"/>
      <c r="D28" s="310"/>
      <c r="E28" s="310"/>
      <c r="F28" s="310"/>
      <c r="G28" s="310"/>
      <c r="H28" s="310"/>
      <c r="I28" s="310"/>
      <c r="J28" s="310"/>
      <c r="K28" s="346"/>
    </row>
    <row r="29" ht="18" customHeight="1" spans="1:11">
      <c r="A29" s="313" t="s">
        <v>120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7"/>
    </row>
    <row r="30" ht="18.75" customHeight="1" spans="1:11">
      <c r="A30" s="315" t="s">
        <v>121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48"/>
    </row>
    <row r="3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9"/>
    </row>
    <row r="32" ht="18" customHeight="1" spans="1:11">
      <c r="A32" s="313" t="s">
        <v>122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7"/>
    </row>
    <row r="33" ht="14.25" spans="1:11">
      <c r="A33" s="319" t="s">
        <v>123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50"/>
    </row>
    <row r="34" ht="15" spans="1:11">
      <c r="A34" s="99" t="s">
        <v>124</v>
      </c>
      <c r="B34" s="101"/>
      <c r="C34" s="210" t="s">
        <v>64</v>
      </c>
      <c r="D34" s="210" t="s">
        <v>65</v>
      </c>
      <c r="E34" s="321" t="s">
        <v>125</v>
      </c>
      <c r="F34" s="322"/>
      <c r="G34" s="322"/>
      <c r="H34" s="322"/>
      <c r="I34" s="322"/>
      <c r="J34" s="322"/>
      <c r="K34" s="351"/>
    </row>
    <row r="35" ht="15" spans="1:11">
      <c r="A35" s="323" t="s">
        <v>126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ht="14.25" spans="1:11">
      <c r="A36" s="324" t="s">
        <v>127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52"/>
    </row>
    <row r="37" ht="14.25" spans="1:11">
      <c r="A37" s="324" t="s">
        <v>128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52"/>
    </row>
    <row r="38" ht="14.25" spans="1:11">
      <c r="A38" s="324" t="s">
        <v>129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53"/>
    </row>
    <row r="39" ht="14.25" spans="1:11">
      <c r="A39" s="327" t="s">
        <v>130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ht="14.25" spans="1:11">
      <c r="A40" s="327" t="s">
        <v>131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ht="14.25" spans="1:11">
      <c r="A41" s="327" t="s">
        <v>132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ht="14.25" spans="1:11">
      <c r="A42" s="327" t="s">
        <v>133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ht="15" spans="1:11">
      <c r="A43" s="235" t="s">
        <v>134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ht="15" spans="1:11">
      <c r="A44" s="289" t="s">
        <v>135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40"/>
    </row>
    <row r="45" ht="14.25" spans="1:11">
      <c r="A45" s="296" t="s">
        <v>136</v>
      </c>
      <c r="B45" s="293" t="s">
        <v>94</v>
      </c>
      <c r="C45" s="293" t="s">
        <v>95</v>
      </c>
      <c r="D45" s="293" t="s">
        <v>87</v>
      </c>
      <c r="E45" s="298" t="s">
        <v>137</v>
      </c>
      <c r="F45" s="293" t="s">
        <v>94</v>
      </c>
      <c r="G45" s="293" t="s">
        <v>95</v>
      </c>
      <c r="H45" s="293" t="s">
        <v>87</v>
      </c>
      <c r="I45" s="298" t="s">
        <v>138</v>
      </c>
      <c r="J45" s="293" t="s">
        <v>94</v>
      </c>
      <c r="K45" s="341" t="s">
        <v>95</v>
      </c>
    </row>
    <row r="46" ht="14.25" spans="1:11">
      <c r="A46" s="192" t="s">
        <v>86</v>
      </c>
      <c r="B46" s="210" t="s">
        <v>94</v>
      </c>
      <c r="C46" s="210" t="s">
        <v>95</v>
      </c>
      <c r="D46" s="210" t="s">
        <v>87</v>
      </c>
      <c r="E46" s="233" t="s">
        <v>93</v>
      </c>
      <c r="F46" s="210" t="s">
        <v>94</v>
      </c>
      <c r="G46" s="210" t="s">
        <v>95</v>
      </c>
      <c r="H46" s="210" t="s">
        <v>87</v>
      </c>
      <c r="I46" s="233" t="s">
        <v>104</v>
      </c>
      <c r="J46" s="210" t="s">
        <v>94</v>
      </c>
      <c r="K46" s="257" t="s">
        <v>95</v>
      </c>
    </row>
    <row r="47" ht="15" spans="1:11">
      <c r="A47" s="199" t="s">
        <v>139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59"/>
    </row>
    <row r="48" ht="15" spans="1:11">
      <c r="A48" s="323" t="s">
        <v>140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ht="15" spans="1:11">
      <c r="A49" s="324" t="s">
        <v>141</v>
      </c>
      <c r="B49" s="326"/>
      <c r="C49" s="326"/>
      <c r="D49" s="326"/>
      <c r="E49" s="326"/>
      <c r="F49" s="326"/>
      <c r="G49" s="326"/>
      <c r="H49" s="326"/>
      <c r="I49" s="326"/>
      <c r="J49" s="326"/>
      <c r="K49" s="353"/>
    </row>
    <row r="50" ht="15" spans="1:11">
      <c r="A50" s="328" t="s">
        <v>142</v>
      </c>
      <c r="B50" s="245" t="s">
        <v>143</v>
      </c>
      <c r="C50" s="245"/>
      <c r="D50" s="329" t="s">
        <v>144</v>
      </c>
      <c r="E50" s="330" t="s">
        <v>145</v>
      </c>
      <c r="F50" s="331" t="s">
        <v>146</v>
      </c>
      <c r="G50" s="332">
        <v>46010</v>
      </c>
      <c r="H50" s="333" t="s">
        <v>147</v>
      </c>
      <c r="I50" s="354"/>
      <c r="J50" s="355" t="s">
        <v>148</v>
      </c>
      <c r="K50" s="356"/>
    </row>
    <row r="51" ht="15" spans="1:11">
      <c r="A51" s="323" t="s">
        <v>149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7"/>
    </row>
    <row r="53" ht="15" spans="1:11">
      <c r="A53" s="328" t="s">
        <v>142</v>
      </c>
      <c r="B53" s="336"/>
      <c r="C53" s="336"/>
      <c r="D53" s="329" t="s">
        <v>144</v>
      </c>
      <c r="E53" s="337"/>
      <c r="F53" s="331" t="s">
        <v>150</v>
      </c>
      <c r="G53" s="338"/>
      <c r="H53" s="333" t="s">
        <v>147</v>
      </c>
      <c r="I53" s="354"/>
      <c r="J53" s="358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1"/>
  <sheetViews>
    <sheetView zoomScale="115" zoomScaleNormal="115" workbookViewId="0">
      <selection activeCell="E19" sqref="E19"/>
    </sheetView>
  </sheetViews>
  <sheetFormatPr defaultColWidth="9" defaultRowHeight="26" customHeight="1"/>
  <cols>
    <col min="1" max="1" width="17.1666666666667" style="63" customWidth="1"/>
    <col min="2" max="6" width="9.33333333333333" style="63" customWidth="1"/>
    <col min="7" max="7" width="1.33333333333333" style="63" customWidth="1"/>
    <col min="8" max="8" width="16.5" style="64" customWidth="1"/>
    <col min="9" max="9" width="17" style="64" customWidth="1"/>
    <col min="10" max="10" width="18.5" style="63" customWidth="1"/>
    <col min="11" max="11" width="16.6666666666667" style="63" customWidth="1"/>
    <col min="12" max="12" width="14.1666666666667" style="63" customWidth="1"/>
    <col min="13" max="13" width="16.3333333333333" style="63" customWidth="1"/>
    <col min="14" max="16384" width="9" style="63"/>
  </cols>
  <sheetData>
    <row r="1" ht="19.5" customHeight="1" spans="1:13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ht="19.5" customHeight="1" spans="1:13">
      <c r="A2" s="67" t="s">
        <v>60</v>
      </c>
      <c r="B2" s="68" t="s">
        <v>152</v>
      </c>
      <c r="C2" s="68"/>
      <c r="D2" s="69" t="s">
        <v>66</v>
      </c>
      <c r="E2" s="68" t="s">
        <v>67</v>
      </c>
      <c r="F2" s="68"/>
      <c r="G2" s="70"/>
      <c r="H2" s="71" t="s">
        <v>56</v>
      </c>
      <c r="I2" s="68" t="s">
        <v>56</v>
      </c>
      <c r="J2" s="68"/>
      <c r="K2" s="68"/>
      <c r="L2" s="68"/>
      <c r="M2" s="68"/>
    </row>
    <row r="3" ht="19.5" customHeight="1" spans="1:13">
      <c r="A3" s="72" t="s">
        <v>153</v>
      </c>
      <c r="B3" s="73" t="s">
        <v>154</v>
      </c>
      <c r="C3" s="73"/>
      <c r="D3" s="73"/>
      <c r="E3" s="73"/>
      <c r="F3" s="73"/>
      <c r="G3" s="70"/>
      <c r="H3" s="72" t="s">
        <v>155</v>
      </c>
      <c r="I3" s="72"/>
      <c r="J3" s="72"/>
      <c r="K3" s="72"/>
      <c r="L3" s="72"/>
      <c r="M3" s="72"/>
    </row>
    <row r="4" ht="19.5" customHeight="1" spans="1:13">
      <c r="A4" s="72"/>
      <c r="B4" s="74" t="s">
        <v>109</v>
      </c>
      <c r="C4" s="74" t="s">
        <v>110</v>
      </c>
      <c r="D4" s="74" t="s">
        <v>111</v>
      </c>
      <c r="E4" s="74" t="s">
        <v>112</v>
      </c>
      <c r="F4" s="74" t="s">
        <v>113</v>
      </c>
      <c r="G4" s="70"/>
      <c r="H4" s="75" t="s">
        <v>156</v>
      </c>
      <c r="I4" s="75" t="s">
        <v>157</v>
      </c>
      <c r="J4" s="75" t="s">
        <v>157</v>
      </c>
      <c r="K4" s="75" t="s">
        <v>157</v>
      </c>
      <c r="L4" s="280"/>
      <c r="M4" s="280"/>
    </row>
    <row r="5" ht="19.5" customHeight="1" spans="1:13">
      <c r="A5" s="76" t="s">
        <v>158</v>
      </c>
      <c r="B5" s="77">
        <f>C5-2</f>
        <v>54</v>
      </c>
      <c r="C5" s="77">
        <v>56</v>
      </c>
      <c r="D5" s="77">
        <f>C5+2</f>
        <v>58</v>
      </c>
      <c r="E5" s="77">
        <f>D5+2</f>
        <v>60</v>
      </c>
      <c r="F5" s="77">
        <f>E5+1</f>
        <v>61</v>
      </c>
      <c r="G5" s="70"/>
      <c r="H5" s="78" t="s">
        <v>159</v>
      </c>
      <c r="I5" s="78" t="s">
        <v>160</v>
      </c>
      <c r="J5" s="78">
        <v>0.7</v>
      </c>
      <c r="K5" s="78">
        <v>0.5</v>
      </c>
      <c r="L5" s="281"/>
      <c r="M5" s="281"/>
    </row>
    <row r="6" ht="19.5" customHeight="1" spans="1:13">
      <c r="A6" s="76" t="s">
        <v>161</v>
      </c>
      <c r="B6" s="77">
        <f t="shared" ref="B6:B8" si="0">C6-4</f>
        <v>96</v>
      </c>
      <c r="C6" s="77">
        <v>100</v>
      </c>
      <c r="D6" s="77">
        <f t="shared" ref="D6:D8" si="1">C6+4</f>
        <v>104</v>
      </c>
      <c r="E6" s="77">
        <f>D6+4</f>
        <v>108</v>
      </c>
      <c r="F6" s="77">
        <f t="shared" ref="F6:F8" si="2">E6+6</f>
        <v>114</v>
      </c>
      <c r="G6" s="70"/>
      <c r="H6" s="78" t="s">
        <v>162</v>
      </c>
      <c r="I6" s="78" t="s">
        <v>163</v>
      </c>
      <c r="J6" s="78" t="s">
        <v>163</v>
      </c>
      <c r="K6" s="78" t="s">
        <v>164</v>
      </c>
      <c r="L6" s="281"/>
      <c r="M6" s="281"/>
    </row>
    <row r="7" ht="19.5" customHeight="1" spans="1:13">
      <c r="A7" s="76" t="s">
        <v>165</v>
      </c>
      <c r="B7" s="79">
        <f t="shared" si="0"/>
        <v>92</v>
      </c>
      <c r="C7" s="79">
        <v>96</v>
      </c>
      <c r="D7" s="79">
        <f t="shared" si="1"/>
        <v>100</v>
      </c>
      <c r="E7" s="79">
        <f>D7+5</f>
        <v>105</v>
      </c>
      <c r="F7" s="79">
        <f t="shared" si="2"/>
        <v>111</v>
      </c>
      <c r="G7" s="70"/>
      <c r="H7" s="78"/>
      <c r="I7" s="78" t="s">
        <v>163</v>
      </c>
      <c r="J7" s="78" t="s">
        <v>164</v>
      </c>
      <c r="K7" s="78" t="s">
        <v>166</v>
      </c>
      <c r="L7" s="281"/>
      <c r="M7" s="281"/>
    </row>
    <row r="8" ht="19.5" customHeight="1" spans="1:13">
      <c r="A8" s="76" t="s">
        <v>167</v>
      </c>
      <c r="B8" s="77">
        <f t="shared" si="0"/>
        <v>98</v>
      </c>
      <c r="C8" s="77">
        <v>102</v>
      </c>
      <c r="D8" s="77">
        <f t="shared" si="1"/>
        <v>106</v>
      </c>
      <c r="E8" s="77">
        <f>D8+5</f>
        <v>111</v>
      </c>
      <c r="F8" s="77">
        <f t="shared" si="2"/>
        <v>117</v>
      </c>
      <c r="G8" s="70"/>
      <c r="H8" s="78" t="s">
        <v>168</v>
      </c>
      <c r="I8" s="78" t="s">
        <v>169</v>
      </c>
      <c r="J8" s="78" t="s">
        <v>160</v>
      </c>
      <c r="K8" s="78" t="s">
        <v>170</v>
      </c>
      <c r="L8" s="281"/>
      <c r="M8" s="281"/>
    </row>
    <row r="9" ht="19.5" customHeight="1" spans="1:13">
      <c r="A9" s="76" t="s">
        <v>171</v>
      </c>
      <c r="B9" s="77">
        <f>C9-1</f>
        <v>41.5</v>
      </c>
      <c r="C9" s="77">
        <v>42.5</v>
      </c>
      <c r="D9" s="77">
        <f>C9+1</f>
        <v>43.5</v>
      </c>
      <c r="E9" s="77">
        <f>D9+1</f>
        <v>44.5</v>
      </c>
      <c r="F9" s="77">
        <f>E9+1.2</f>
        <v>45.7</v>
      </c>
      <c r="G9" s="70"/>
      <c r="H9" s="78" t="s">
        <v>172</v>
      </c>
      <c r="I9" s="78" t="s">
        <v>169</v>
      </c>
      <c r="J9" s="78" t="s">
        <v>160</v>
      </c>
      <c r="K9" s="78" t="s">
        <v>173</v>
      </c>
      <c r="L9" s="281"/>
      <c r="M9" s="281"/>
    </row>
    <row r="10" ht="19.5" customHeight="1" spans="1:13">
      <c r="A10" s="76" t="s">
        <v>174</v>
      </c>
      <c r="B10" s="77">
        <f>C10-0.5</f>
        <v>21</v>
      </c>
      <c r="C10" s="77">
        <v>21.5</v>
      </c>
      <c r="D10" s="77">
        <f>C10+0.5</f>
        <v>22</v>
      </c>
      <c r="E10" s="77">
        <f>D10+0.5</f>
        <v>22.5</v>
      </c>
      <c r="F10" s="77">
        <f>E10+0.5</f>
        <v>23</v>
      </c>
      <c r="G10" s="70"/>
      <c r="H10" s="80" t="s">
        <v>159</v>
      </c>
      <c r="I10" s="78" t="s">
        <v>160</v>
      </c>
      <c r="J10" s="78" t="s">
        <v>170</v>
      </c>
      <c r="K10" s="78" t="s">
        <v>160</v>
      </c>
      <c r="L10" s="282"/>
      <c r="M10" s="282"/>
    </row>
    <row r="11" ht="19.5" customHeight="1" spans="1:13">
      <c r="A11" s="76" t="s">
        <v>175</v>
      </c>
      <c r="B11" s="77">
        <f>C11-0.7</f>
        <v>19.3</v>
      </c>
      <c r="C11" s="77">
        <v>20</v>
      </c>
      <c r="D11" s="77">
        <f>C11+0.7</f>
        <v>20.7</v>
      </c>
      <c r="E11" s="77">
        <f>D11+0.7</f>
        <v>21.4</v>
      </c>
      <c r="F11" s="77">
        <f>E11+0.95</f>
        <v>22.35</v>
      </c>
      <c r="G11" s="70"/>
      <c r="H11" s="80" t="s">
        <v>176</v>
      </c>
      <c r="I11" s="78" t="s">
        <v>170</v>
      </c>
      <c r="J11" s="78" t="s">
        <v>177</v>
      </c>
      <c r="K11" s="78" t="s">
        <v>178</v>
      </c>
      <c r="L11" s="282"/>
      <c r="M11" s="282"/>
    </row>
    <row r="12" ht="19.5" customHeight="1" spans="1:13">
      <c r="A12" s="76" t="s">
        <v>179</v>
      </c>
      <c r="B12" s="77">
        <f>C12-0.7</f>
        <v>18.3</v>
      </c>
      <c r="C12" s="81">
        <v>19</v>
      </c>
      <c r="D12" s="77">
        <f>C12+0.7</f>
        <v>19.7</v>
      </c>
      <c r="E12" s="77">
        <f>D12+0.7</f>
        <v>20.4</v>
      </c>
      <c r="F12" s="77">
        <f>E12+0.95</f>
        <v>21.35</v>
      </c>
      <c r="G12" s="70"/>
      <c r="H12" s="80" t="s">
        <v>180</v>
      </c>
      <c r="I12" s="78" t="s">
        <v>181</v>
      </c>
      <c r="J12" s="78" t="s">
        <v>181</v>
      </c>
      <c r="K12" s="78" t="s">
        <v>181</v>
      </c>
      <c r="L12" s="283"/>
      <c r="M12" s="283"/>
    </row>
    <row r="13" ht="19.5" customHeight="1" spans="1:13">
      <c r="A13" s="76" t="s">
        <v>182</v>
      </c>
      <c r="B13" s="82">
        <f>C13-0.2</f>
        <v>10.8</v>
      </c>
      <c r="C13" s="82">
        <v>11</v>
      </c>
      <c r="D13" s="82">
        <f>C13+0.2</f>
        <v>11.2</v>
      </c>
      <c r="E13" s="82">
        <f>D13+0.2</f>
        <v>11.4</v>
      </c>
      <c r="F13" s="82">
        <f>E13+0.25</f>
        <v>11.65</v>
      </c>
      <c r="G13" s="70"/>
      <c r="H13" s="80" t="s">
        <v>183</v>
      </c>
      <c r="I13" s="78" t="s">
        <v>170</v>
      </c>
      <c r="J13" s="78" t="s">
        <v>160</v>
      </c>
      <c r="K13" s="78" t="s">
        <v>178</v>
      </c>
      <c r="L13" s="283"/>
      <c r="M13" s="283"/>
    </row>
    <row r="14" ht="19.5" customHeight="1" spans="1:13">
      <c r="A14" s="76" t="s">
        <v>184</v>
      </c>
      <c r="B14" s="82">
        <f>C14-0.4</f>
        <v>20.6</v>
      </c>
      <c r="C14" s="82">
        <v>21</v>
      </c>
      <c r="D14" s="82">
        <f>C14+0.4</f>
        <v>21.4</v>
      </c>
      <c r="E14" s="82">
        <f>D14+0.4</f>
        <v>21.8</v>
      </c>
      <c r="F14" s="82">
        <f>E14+0.6</f>
        <v>22.4</v>
      </c>
      <c r="G14" s="70"/>
      <c r="H14" s="80" t="s">
        <v>185</v>
      </c>
      <c r="I14" s="78" t="s">
        <v>177</v>
      </c>
      <c r="J14" s="78" t="s">
        <v>177</v>
      </c>
      <c r="K14" s="78" t="s">
        <v>170</v>
      </c>
      <c r="L14" s="282"/>
      <c r="M14" s="282"/>
    </row>
    <row r="15" ht="19.5" customHeight="1" spans="1:13">
      <c r="A15" s="76" t="s">
        <v>186</v>
      </c>
      <c r="B15" s="82">
        <f>C15</f>
        <v>2.5</v>
      </c>
      <c r="C15" s="82">
        <v>2.5</v>
      </c>
      <c r="D15" s="82">
        <f>C15</f>
        <v>2.5</v>
      </c>
      <c r="E15" s="82">
        <f>D15</f>
        <v>2.5</v>
      </c>
      <c r="F15" s="82">
        <f>E15</f>
        <v>2.5</v>
      </c>
      <c r="G15" s="70"/>
      <c r="H15" s="78"/>
      <c r="I15" s="78" t="s">
        <v>181</v>
      </c>
      <c r="J15" s="78" t="s">
        <v>181</v>
      </c>
      <c r="K15" s="78" t="s">
        <v>181</v>
      </c>
      <c r="L15" s="284"/>
      <c r="M15" s="284"/>
    </row>
    <row r="16" ht="14.25" spans="1:13">
      <c r="A16" s="83"/>
      <c r="D16" s="84"/>
      <c r="E16" s="84"/>
      <c r="F16" s="84"/>
      <c r="G16" s="84"/>
      <c r="H16" s="85"/>
      <c r="I16" s="85"/>
      <c r="J16" s="84"/>
      <c r="K16" s="84"/>
      <c r="L16" s="84"/>
      <c r="M16" s="84"/>
    </row>
    <row r="17" ht="14.25" spans="1:13">
      <c r="A17" s="83" t="s">
        <v>187</v>
      </c>
      <c r="D17" s="84"/>
      <c r="E17" s="84"/>
      <c r="F17" s="84"/>
      <c r="G17" s="84"/>
      <c r="H17" s="85"/>
      <c r="I17" s="85"/>
      <c r="J17" s="84"/>
      <c r="K17" s="84"/>
      <c r="L17" s="84"/>
      <c r="M17" s="84"/>
    </row>
    <row r="18" ht="14.25" spans="1:13">
      <c r="A18" s="63" t="s">
        <v>188</v>
      </c>
      <c r="D18" s="84"/>
      <c r="E18" s="84"/>
      <c r="F18" s="84"/>
      <c r="G18" s="84"/>
      <c r="H18" s="85"/>
      <c r="I18" s="85"/>
      <c r="J18" s="84"/>
      <c r="K18" s="84"/>
      <c r="L18" s="84"/>
      <c r="M18" s="84"/>
    </row>
    <row r="19" ht="14.25" spans="1:12">
      <c r="A19" s="84"/>
      <c r="B19" s="84"/>
      <c r="C19" s="84"/>
      <c r="D19" s="84"/>
      <c r="E19" s="84"/>
      <c r="F19" s="84"/>
      <c r="G19" s="84"/>
      <c r="H19" s="86" t="s">
        <v>189</v>
      </c>
      <c r="I19" s="86"/>
      <c r="J19" s="83" t="s">
        <v>190</v>
      </c>
      <c r="K19" s="83"/>
      <c r="L19" s="83" t="s">
        <v>191</v>
      </c>
    </row>
    <row r="21" customHeight="1" spans="5:6">
      <c r="E21" s="68" t="s">
        <v>152</v>
      </c>
      <c r="F21" s="68"/>
    </row>
  </sheetData>
  <mergeCells count="9">
    <mergeCell ref="A1:M1"/>
    <mergeCell ref="B2:C2"/>
    <mergeCell ref="E2:F2"/>
    <mergeCell ref="I2:M2"/>
    <mergeCell ref="B3:F3"/>
    <mergeCell ref="H3:M3"/>
    <mergeCell ref="E21:F21"/>
    <mergeCell ref="A3:A4"/>
    <mergeCell ref="G2:G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33333333333" style="173" customWidth="1"/>
    <col min="2" max="16384" width="10" style="173"/>
  </cols>
  <sheetData>
    <row r="1" ht="22.5" customHeight="1" spans="1:11">
      <c r="A1" s="174" t="s">
        <v>192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89" t="s">
        <v>53</v>
      </c>
      <c r="B2" s="90" t="s">
        <v>193</v>
      </c>
      <c r="C2" s="90"/>
      <c r="D2" s="91" t="s">
        <v>54</v>
      </c>
      <c r="E2" s="91"/>
      <c r="F2" s="90" t="s">
        <v>55</v>
      </c>
      <c r="G2" s="90"/>
      <c r="H2" s="92" t="s">
        <v>56</v>
      </c>
      <c r="I2" s="153" t="s">
        <v>55</v>
      </c>
      <c r="J2" s="153"/>
      <c r="K2" s="154"/>
    </row>
    <row r="3" customHeight="1" spans="1:11">
      <c r="A3" s="175" t="s">
        <v>57</v>
      </c>
      <c r="B3" s="176"/>
      <c r="C3" s="177"/>
      <c r="D3" s="178" t="s">
        <v>58</v>
      </c>
      <c r="E3" s="179"/>
      <c r="F3" s="179"/>
      <c r="G3" s="180"/>
      <c r="H3" s="178" t="s">
        <v>59</v>
      </c>
      <c r="I3" s="179"/>
      <c r="J3" s="179"/>
      <c r="K3" s="180"/>
    </row>
    <row r="4" customHeight="1" spans="1:11">
      <c r="A4" s="181" t="s">
        <v>60</v>
      </c>
      <c r="B4" s="182" t="s">
        <v>61</v>
      </c>
      <c r="C4" s="183"/>
      <c r="D4" s="181" t="s">
        <v>62</v>
      </c>
      <c r="E4" s="184"/>
      <c r="F4" s="185">
        <v>45686</v>
      </c>
      <c r="G4" s="186"/>
      <c r="H4" s="181" t="s">
        <v>194</v>
      </c>
      <c r="I4" s="184"/>
      <c r="J4" s="210" t="s">
        <v>64</v>
      </c>
      <c r="K4" s="257" t="s">
        <v>65</v>
      </c>
    </row>
    <row r="5" customHeight="1" spans="1:11">
      <c r="A5" s="187" t="s">
        <v>66</v>
      </c>
      <c r="B5" s="182" t="s">
        <v>67</v>
      </c>
      <c r="C5" s="183"/>
      <c r="D5" s="181" t="s">
        <v>195</v>
      </c>
      <c r="E5" s="184"/>
      <c r="F5" s="188">
        <v>1</v>
      </c>
      <c r="G5" s="189"/>
      <c r="H5" s="181" t="s">
        <v>196</v>
      </c>
      <c r="I5" s="184"/>
      <c r="J5" s="210" t="s">
        <v>64</v>
      </c>
      <c r="K5" s="257" t="s">
        <v>65</v>
      </c>
    </row>
    <row r="6" customHeight="1" spans="1:11">
      <c r="A6" s="181" t="s">
        <v>70</v>
      </c>
      <c r="B6" s="190">
        <v>4</v>
      </c>
      <c r="C6" s="191">
        <v>5</v>
      </c>
      <c r="D6" s="181" t="s">
        <v>197</v>
      </c>
      <c r="E6" s="184"/>
      <c r="F6" s="188">
        <v>0.5</v>
      </c>
      <c r="G6" s="189"/>
      <c r="H6" s="192" t="s">
        <v>198</v>
      </c>
      <c r="I6" s="233"/>
      <c r="J6" s="233"/>
      <c r="K6" s="258"/>
    </row>
    <row r="7" customHeight="1" spans="1:11">
      <c r="A7" s="181" t="s">
        <v>73</v>
      </c>
      <c r="B7" s="193" t="s">
        <v>74</v>
      </c>
      <c r="C7" s="194"/>
      <c r="D7" s="181" t="s">
        <v>199</v>
      </c>
      <c r="E7" s="184"/>
      <c r="F7" s="188">
        <v>0.3</v>
      </c>
      <c r="G7" s="189"/>
      <c r="H7" s="195" t="s">
        <v>200</v>
      </c>
      <c r="I7" s="210"/>
      <c r="J7" s="210"/>
      <c r="K7" s="257"/>
    </row>
    <row r="8" customHeight="1" spans="1:11">
      <c r="A8" s="196" t="s">
        <v>77</v>
      </c>
      <c r="B8" s="197" t="s">
        <v>78</v>
      </c>
      <c r="C8" s="198"/>
      <c r="D8" s="199" t="s">
        <v>79</v>
      </c>
      <c r="E8" s="200"/>
      <c r="F8" s="201">
        <v>45662</v>
      </c>
      <c r="G8" s="202"/>
      <c r="H8" s="199"/>
      <c r="I8" s="200"/>
      <c r="J8" s="200"/>
      <c r="K8" s="259"/>
    </row>
    <row r="9" customHeight="1" spans="1:11">
      <c r="A9" s="203" t="s">
        <v>201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83</v>
      </c>
      <c r="B10" s="205" t="s">
        <v>84</v>
      </c>
      <c r="C10" s="206" t="s">
        <v>85</v>
      </c>
      <c r="D10" s="207"/>
      <c r="E10" s="208" t="s">
        <v>88</v>
      </c>
      <c r="F10" s="205" t="s">
        <v>84</v>
      </c>
      <c r="G10" s="206" t="s">
        <v>85</v>
      </c>
      <c r="H10" s="205"/>
      <c r="I10" s="208" t="s">
        <v>86</v>
      </c>
      <c r="J10" s="205" t="s">
        <v>84</v>
      </c>
      <c r="K10" s="260" t="s">
        <v>85</v>
      </c>
    </row>
    <row r="11" customHeight="1" spans="1:11">
      <c r="A11" s="187" t="s">
        <v>89</v>
      </c>
      <c r="B11" s="209" t="s">
        <v>84</v>
      </c>
      <c r="C11" s="210" t="s">
        <v>85</v>
      </c>
      <c r="D11" s="211"/>
      <c r="E11" s="212" t="s">
        <v>91</v>
      </c>
      <c r="F11" s="209" t="s">
        <v>84</v>
      </c>
      <c r="G11" s="210" t="s">
        <v>85</v>
      </c>
      <c r="H11" s="209"/>
      <c r="I11" s="212" t="s">
        <v>96</v>
      </c>
      <c r="J11" s="209" t="s">
        <v>84</v>
      </c>
      <c r="K11" s="257" t="s">
        <v>85</v>
      </c>
    </row>
    <row r="12" customHeight="1" spans="1:11">
      <c r="A12" s="199" t="s">
        <v>202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59"/>
    </row>
    <row r="13" customHeight="1" spans="1:11">
      <c r="A13" s="213" t="s">
        <v>203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 t="s">
        <v>204</v>
      </c>
      <c r="B14" s="215"/>
      <c r="C14" s="215"/>
      <c r="D14" s="215"/>
      <c r="E14" s="215"/>
      <c r="F14" s="215"/>
      <c r="G14" s="215"/>
      <c r="H14" s="216"/>
      <c r="I14" s="261"/>
      <c r="J14" s="261"/>
      <c r="K14" s="262"/>
    </row>
    <row r="15" customHeight="1" spans="1:11">
      <c r="A15" s="214"/>
      <c r="B15" s="215"/>
      <c r="C15" s="215"/>
      <c r="D15" s="215"/>
      <c r="E15" s="215"/>
      <c r="F15" s="215"/>
      <c r="G15" s="215"/>
      <c r="H15" s="216"/>
      <c r="I15" s="263"/>
      <c r="J15" s="264"/>
      <c r="K15" s="265"/>
    </row>
    <row r="16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66"/>
    </row>
    <row r="17" customHeight="1" spans="1:11">
      <c r="A17" s="213" t="s">
        <v>205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219"/>
      <c r="B18" s="220"/>
      <c r="C18" s="220"/>
      <c r="D18" s="220"/>
      <c r="E18" s="221"/>
      <c r="F18" s="221"/>
      <c r="G18" s="221"/>
      <c r="H18" s="221"/>
      <c r="I18" s="261"/>
      <c r="J18" s="261"/>
      <c r="K18" s="262"/>
    </row>
    <row r="19" customHeight="1" spans="1:11">
      <c r="A19" s="222"/>
      <c r="B19" s="223"/>
      <c r="C19" s="223"/>
      <c r="D19" s="224"/>
      <c r="E19" s="225"/>
      <c r="F19" s="226"/>
      <c r="G19" s="226"/>
      <c r="H19" s="227"/>
      <c r="I19" s="263"/>
      <c r="J19" s="264"/>
      <c r="K19" s="265"/>
    </row>
    <row r="20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66"/>
    </row>
    <row r="21" customHeight="1" spans="1:11">
      <c r="A21" s="228" t="s">
        <v>122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124" t="s">
        <v>123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61"/>
    </row>
    <row r="23" customHeight="1" spans="1:11">
      <c r="A23" s="99" t="s">
        <v>124</v>
      </c>
      <c r="B23" s="101"/>
      <c r="C23" s="210" t="s">
        <v>64</v>
      </c>
      <c r="D23" s="210" t="s">
        <v>65</v>
      </c>
      <c r="E23" s="98"/>
      <c r="F23" s="98"/>
      <c r="G23" s="98"/>
      <c r="H23" s="98"/>
      <c r="I23" s="98"/>
      <c r="J23" s="98"/>
      <c r="K23" s="155"/>
    </row>
    <row r="24" customHeight="1" spans="1:11">
      <c r="A24" s="229" t="s">
        <v>206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7"/>
    </row>
    <row r="25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8"/>
    </row>
    <row r="26" customHeight="1" spans="1:11">
      <c r="A26" s="203" t="s">
        <v>135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5" t="s">
        <v>136</v>
      </c>
      <c r="B27" s="206" t="s">
        <v>94</v>
      </c>
      <c r="C27" s="206" t="s">
        <v>95</v>
      </c>
      <c r="D27" s="206" t="s">
        <v>87</v>
      </c>
      <c r="E27" s="176" t="s">
        <v>137</v>
      </c>
      <c r="F27" s="206" t="s">
        <v>94</v>
      </c>
      <c r="G27" s="206" t="s">
        <v>95</v>
      </c>
      <c r="H27" s="206" t="s">
        <v>87</v>
      </c>
      <c r="I27" s="176" t="s">
        <v>138</v>
      </c>
      <c r="J27" s="206" t="s">
        <v>94</v>
      </c>
      <c r="K27" s="260" t="s">
        <v>95</v>
      </c>
    </row>
    <row r="28" customHeight="1" spans="1:11">
      <c r="A28" s="192" t="s">
        <v>86</v>
      </c>
      <c r="B28" s="210" t="s">
        <v>94</v>
      </c>
      <c r="C28" s="210" t="s">
        <v>95</v>
      </c>
      <c r="D28" s="210" t="s">
        <v>87</v>
      </c>
      <c r="E28" s="233" t="s">
        <v>93</v>
      </c>
      <c r="F28" s="210" t="s">
        <v>94</v>
      </c>
      <c r="G28" s="210" t="s">
        <v>95</v>
      </c>
      <c r="H28" s="210" t="s">
        <v>87</v>
      </c>
      <c r="I28" s="233" t="s">
        <v>104</v>
      </c>
      <c r="J28" s="210" t="s">
        <v>94</v>
      </c>
      <c r="K28" s="257" t="s">
        <v>95</v>
      </c>
    </row>
    <row r="29" customHeight="1" spans="1:11">
      <c r="A29" s="181" t="s">
        <v>207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9"/>
    </row>
    <row r="30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0"/>
    </row>
    <row r="31" customHeight="1" spans="1:11">
      <c r="A31" s="237" t="s">
        <v>208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ht="17.25" customHeigh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71"/>
    </row>
    <row r="33" ht="17.25" customHeight="1" spans="1:11">
      <c r="A33" s="240" t="s">
        <v>209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2"/>
    </row>
    <row r="34" ht="17.25" customHeight="1" spans="1:11">
      <c r="A34" s="240" t="s">
        <v>210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72"/>
    </row>
    <row r="35" ht="17.25" customHeight="1" spans="1:11">
      <c r="A35" s="240" t="s">
        <v>211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72"/>
    </row>
    <row r="36" ht="17.25" customHeight="1" spans="1:11">
      <c r="A36" s="240" t="s">
        <v>212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72"/>
    </row>
    <row r="37" ht="17.25" customHeight="1" spans="1:11">
      <c r="A37" s="240" t="s">
        <v>213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ht="17.25" customHeight="1" spans="1:11">
      <c r="A38" s="240" t="s">
        <v>214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ht="17.25" customHeight="1" spans="1:11">
      <c r="A43" s="235" t="s">
        <v>134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customHeight="1" spans="1:11">
      <c r="A44" s="237" t="s">
        <v>215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ht="18" customHeight="1" spans="1:11">
      <c r="A45" s="242" t="s">
        <v>202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3"/>
    </row>
    <row r="46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3"/>
    </row>
    <row r="47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8"/>
    </row>
    <row r="48" ht="21" customHeight="1" spans="1:11">
      <c r="A48" s="244" t="s">
        <v>142</v>
      </c>
      <c r="B48" s="245" t="s">
        <v>143</v>
      </c>
      <c r="C48" s="245"/>
      <c r="D48" s="246" t="s">
        <v>144</v>
      </c>
      <c r="E48" s="247" t="s">
        <v>216</v>
      </c>
      <c r="F48" s="246" t="s">
        <v>146</v>
      </c>
      <c r="G48" s="248">
        <v>45710</v>
      </c>
      <c r="H48" s="249" t="s">
        <v>147</v>
      </c>
      <c r="I48" s="249"/>
      <c r="J48" s="245" t="s">
        <v>148</v>
      </c>
      <c r="K48" s="274"/>
    </row>
    <row r="49" customHeight="1" spans="1:11">
      <c r="A49" s="250" t="s">
        <v>149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5"/>
    </row>
    <row r="50" customHeight="1" spans="1:11">
      <c r="A50" s="252" t="s">
        <v>217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76"/>
    </row>
    <row r="5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7"/>
    </row>
    <row r="52" ht="21" customHeight="1" spans="1:11">
      <c r="A52" s="244" t="s">
        <v>142</v>
      </c>
      <c r="B52" s="256"/>
      <c r="C52" s="256"/>
      <c r="D52" s="246" t="s">
        <v>144</v>
      </c>
      <c r="E52" s="246"/>
      <c r="F52" s="246" t="s">
        <v>146</v>
      </c>
      <c r="G52" s="246"/>
      <c r="H52" s="249" t="s">
        <v>147</v>
      </c>
      <c r="I52" s="249"/>
      <c r="J52" s="278"/>
      <c r="K52" s="27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19"/>
  <sheetViews>
    <sheetView zoomScale="80" zoomScaleNormal="80" workbookViewId="0">
      <selection activeCell="O13" sqref="O13"/>
    </sheetView>
  </sheetViews>
  <sheetFormatPr defaultColWidth="9" defaultRowHeight="26" customHeight="1"/>
  <cols>
    <col min="1" max="1" width="17.1666666666667" style="63" customWidth="1"/>
    <col min="2" max="6" width="9.33333333333333" style="63" customWidth="1"/>
    <col min="7" max="7" width="1.33333333333333" style="63" customWidth="1"/>
    <col min="8" max="8" width="16.5" style="64" customWidth="1"/>
    <col min="9" max="9" width="17" style="64" customWidth="1"/>
    <col min="10" max="10" width="18.5" style="63" customWidth="1"/>
    <col min="11" max="11" width="16.6666666666667" style="63" customWidth="1"/>
    <col min="12" max="12" width="16.5583333333333" style="63" customWidth="1"/>
    <col min="13" max="16384" width="9" style="63"/>
  </cols>
  <sheetData>
    <row r="1" s="63" customFormat="1" ht="19.5" customHeight="1" spans="1:12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="63" customFormat="1" ht="19.5" customHeight="1" spans="1:12">
      <c r="A2" s="67" t="s">
        <v>60</v>
      </c>
      <c r="B2" s="68" t="s">
        <v>61</v>
      </c>
      <c r="C2" s="68"/>
      <c r="D2" s="69" t="s">
        <v>66</v>
      </c>
      <c r="E2" s="68" t="s">
        <v>67</v>
      </c>
      <c r="F2" s="68"/>
      <c r="G2" s="70"/>
      <c r="H2" s="71" t="s">
        <v>56</v>
      </c>
      <c r="I2" s="68" t="s">
        <v>56</v>
      </c>
      <c r="J2" s="68"/>
      <c r="K2" s="68"/>
      <c r="L2" s="68"/>
    </row>
    <row r="3" s="63" customFormat="1" ht="19.5" customHeight="1" spans="1:12">
      <c r="A3" s="72" t="s">
        <v>153</v>
      </c>
      <c r="B3" s="73" t="s">
        <v>154</v>
      </c>
      <c r="C3" s="73"/>
      <c r="D3" s="73"/>
      <c r="E3" s="73"/>
      <c r="F3" s="73"/>
      <c r="G3" s="70"/>
      <c r="H3" s="72" t="s">
        <v>155</v>
      </c>
      <c r="I3" s="72"/>
      <c r="J3" s="72"/>
      <c r="K3" s="72"/>
      <c r="L3" s="72"/>
    </row>
    <row r="4" s="63" customFormat="1" ht="19.5" customHeight="1" spans="1:12">
      <c r="A4" s="72"/>
      <c r="B4" s="74" t="s">
        <v>109</v>
      </c>
      <c r="C4" s="74" t="s">
        <v>110</v>
      </c>
      <c r="D4" s="74" t="s">
        <v>111</v>
      </c>
      <c r="E4" s="74" t="s">
        <v>112</v>
      </c>
      <c r="F4" s="74" t="s">
        <v>113</v>
      </c>
      <c r="G4" s="70"/>
      <c r="H4" s="75" t="s">
        <v>218</v>
      </c>
      <c r="I4" s="75" t="s">
        <v>219</v>
      </c>
      <c r="J4" s="75" t="s">
        <v>220</v>
      </c>
      <c r="K4" s="75" t="s">
        <v>221</v>
      </c>
      <c r="L4" s="75" t="s">
        <v>222</v>
      </c>
    </row>
    <row r="5" s="63" customFormat="1" ht="19.5" customHeight="1" spans="1:12">
      <c r="A5" s="76" t="s">
        <v>158</v>
      </c>
      <c r="B5" s="77">
        <f>C5-2</f>
        <v>54</v>
      </c>
      <c r="C5" s="77">
        <v>56</v>
      </c>
      <c r="D5" s="77">
        <f>C5+2</f>
        <v>58</v>
      </c>
      <c r="E5" s="77">
        <f>D5+2</f>
        <v>60</v>
      </c>
      <c r="F5" s="77">
        <f>E5+1</f>
        <v>61</v>
      </c>
      <c r="G5" s="70"/>
      <c r="H5" s="78" t="s">
        <v>168</v>
      </c>
      <c r="I5" s="78" t="s">
        <v>223</v>
      </c>
      <c r="J5" s="78" t="s">
        <v>224</v>
      </c>
      <c r="K5" s="78" t="s">
        <v>168</v>
      </c>
      <c r="L5" s="78" t="s">
        <v>225</v>
      </c>
    </row>
    <row r="6" s="63" customFormat="1" ht="19.5" customHeight="1" spans="1:12">
      <c r="A6" s="76" t="s">
        <v>161</v>
      </c>
      <c r="B6" s="77">
        <f t="shared" ref="B6:B8" si="0">C6-4</f>
        <v>96</v>
      </c>
      <c r="C6" s="77">
        <v>100</v>
      </c>
      <c r="D6" s="77">
        <f t="shared" ref="D6:D8" si="1">C6+4</f>
        <v>104</v>
      </c>
      <c r="E6" s="77">
        <f>D6+4</f>
        <v>108</v>
      </c>
      <c r="F6" s="77">
        <f t="shared" ref="F6:F8" si="2">E6+6</f>
        <v>114</v>
      </c>
      <c r="G6" s="70"/>
      <c r="H6" s="78" t="s">
        <v>226</v>
      </c>
      <c r="I6" s="78" t="s">
        <v>183</v>
      </c>
      <c r="J6" s="78" t="s">
        <v>162</v>
      </c>
      <c r="K6" s="78" t="s">
        <v>227</v>
      </c>
      <c r="L6" s="78" t="s">
        <v>228</v>
      </c>
    </row>
    <row r="7" s="63" customFormat="1" ht="19.5" customHeight="1" spans="1:12">
      <c r="A7" s="76" t="s">
        <v>165</v>
      </c>
      <c r="B7" s="79">
        <f t="shared" si="0"/>
        <v>92</v>
      </c>
      <c r="C7" s="79">
        <v>96</v>
      </c>
      <c r="D7" s="79">
        <f t="shared" si="1"/>
        <v>100</v>
      </c>
      <c r="E7" s="79">
        <f>D7+5</f>
        <v>105</v>
      </c>
      <c r="F7" s="79">
        <f t="shared" si="2"/>
        <v>111</v>
      </c>
      <c r="G7" s="70"/>
      <c r="H7" s="78" t="s">
        <v>228</v>
      </c>
      <c r="I7" s="78" t="s">
        <v>229</v>
      </c>
      <c r="J7" s="78" t="s">
        <v>162</v>
      </c>
      <c r="K7" s="78" t="s">
        <v>227</v>
      </c>
      <c r="L7" s="78" t="s">
        <v>228</v>
      </c>
    </row>
    <row r="8" s="63" customFormat="1" ht="19.5" customHeight="1" spans="1:12">
      <c r="A8" s="76" t="s">
        <v>167</v>
      </c>
      <c r="B8" s="77">
        <f t="shared" si="0"/>
        <v>98</v>
      </c>
      <c r="C8" s="77">
        <v>102</v>
      </c>
      <c r="D8" s="77">
        <f t="shared" si="1"/>
        <v>106</v>
      </c>
      <c r="E8" s="77">
        <f>D8+5</f>
        <v>111</v>
      </c>
      <c r="F8" s="77">
        <f t="shared" si="2"/>
        <v>117</v>
      </c>
      <c r="G8" s="70"/>
      <c r="H8" s="78" t="s">
        <v>183</v>
      </c>
      <c r="I8" s="78" t="s">
        <v>230</v>
      </c>
      <c r="J8" s="78" t="s">
        <v>183</v>
      </c>
      <c r="K8" s="78" t="s">
        <v>183</v>
      </c>
      <c r="L8" s="78" t="s">
        <v>230</v>
      </c>
    </row>
    <row r="9" s="63" customFormat="1" ht="19.5" customHeight="1" spans="1:12">
      <c r="A9" s="76" t="s">
        <v>171</v>
      </c>
      <c r="B9" s="77">
        <f>C9-1</f>
        <v>41.5</v>
      </c>
      <c r="C9" s="77">
        <v>42.5</v>
      </c>
      <c r="D9" s="77">
        <f>C9+1</f>
        <v>43.5</v>
      </c>
      <c r="E9" s="77">
        <f>D9+1</f>
        <v>44.5</v>
      </c>
      <c r="F9" s="77">
        <f>E9+1.2</f>
        <v>45.7</v>
      </c>
      <c r="G9" s="70"/>
      <c r="H9" s="78" t="s">
        <v>159</v>
      </c>
      <c r="I9" s="78" t="s">
        <v>223</v>
      </c>
      <c r="J9" s="78" t="s">
        <v>159</v>
      </c>
      <c r="K9" s="78" t="s">
        <v>231</v>
      </c>
      <c r="L9" s="78" t="s">
        <v>224</v>
      </c>
    </row>
    <row r="10" s="63" customFormat="1" ht="19.5" customHeight="1" spans="1:12">
      <c r="A10" s="76" t="s">
        <v>174</v>
      </c>
      <c r="B10" s="77">
        <f>C10-0.5</f>
        <v>21</v>
      </c>
      <c r="C10" s="77">
        <v>21.5</v>
      </c>
      <c r="D10" s="77">
        <f>C10+0.5</f>
        <v>22</v>
      </c>
      <c r="E10" s="77">
        <f>D10+0.5</f>
        <v>22.5</v>
      </c>
      <c r="F10" s="77">
        <f>E10+0.5</f>
        <v>23</v>
      </c>
      <c r="G10" s="70"/>
      <c r="H10" s="80" t="s">
        <v>224</v>
      </c>
      <c r="I10" s="80" t="s">
        <v>224</v>
      </c>
      <c r="J10" s="80" t="s">
        <v>224</v>
      </c>
      <c r="K10" s="80" t="s">
        <v>224</v>
      </c>
      <c r="L10" s="80" t="s">
        <v>232</v>
      </c>
    </row>
    <row r="11" s="63" customFormat="1" ht="19.5" customHeight="1" spans="1:12">
      <c r="A11" s="76" t="s">
        <v>175</v>
      </c>
      <c r="B11" s="77">
        <f>C11-0.7</f>
        <v>19.3</v>
      </c>
      <c r="C11" s="77">
        <v>20</v>
      </c>
      <c r="D11" s="77">
        <f>C11+0.7</f>
        <v>20.7</v>
      </c>
      <c r="E11" s="77">
        <f>D11+0.7</f>
        <v>21.4</v>
      </c>
      <c r="F11" s="77">
        <f>E11+0.95</f>
        <v>22.35</v>
      </c>
      <c r="G11" s="70"/>
      <c r="H11" s="80" t="s">
        <v>183</v>
      </c>
      <c r="I11" s="80" t="s">
        <v>183</v>
      </c>
      <c r="J11" s="80" t="s">
        <v>159</v>
      </c>
      <c r="K11" s="80" t="s">
        <v>233</v>
      </c>
      <c r="L11" s="80" t="s">
        <v>159</v>
      </c>
    </row>
    <row r="12" s="63" customFormat="1" ht="19.5" customHeight="1" spans="1:12">
      <c r="A12" s="76" t="s">
        <v>179</v>
      </c>
      <c r="B12" s="77">
        <f>C12-0.7</f>
        <v>18.3</v>
      </c>
      <c r="C12" s="81">
        <v>19</v>
      </c>
      <c r="D12" s="77">
        <f>C12+0.7</f>
        <v>19.7</v>
      </c>
      <c r="E12" s="77">
        <f>D12+0.7</f>
        <v>20.4</v>
      </c>
      <c r="F12" s="77">
        <f>E12+0.95</f>
        <v>21.35</v>
      </c>
      <c r="G12" s="70"/>
      <c r="H12" s="80" t="s">
        <v>183</v>
      </c>
      <c r="I12" s="80" t="s">
        <v>183</v>
      </c>
      <c r="J12" s="80" t="s">
        <v>183</v>
      </c>
      <c r="K12" s="80" t="s">
        <v>183</v>
      </c>
      <c r="L12" s="80" t="s">
        <v>183</v>
      </c>
    </row>
    <row r="13" s="63" customFormat="1" ht="19.5" customHeight="1" spans="1:12">
      <c r="A13" s="76" t="s">
        <v>182</v>
      </c>
      <c r="B13" s="82">
        <f>C13-0.2</f>
        <v>10.8</v>
      </c>
      <c r="C13" s="82">
        <v>11</v>
      </c>
      <c r="D13" s="82">
        <f>C13+0.2</f>
        <v>11.2</v>
      </c>
      <c r="E13" s="82">
        <f>D13+0.2</f>
        <v>11.4</v>
      </c>
      <c r="F13" s="82">
        <f>E13+0.25</f>
        <v>11.65</v>
      </c>
      <c r="G13" s="70"/>
      <c r="H13" s="80" t="s">
        <v>183</v>
      </c>
      <c r="I13" s="80" t="s">
        <v>183</v>
      </c>
      <c r="J13" s="80" t="s">
        <v>183</v>
      </c>
      <c r="K13" s="80" t="s">
        <v>183</v>
      </c>
      <c r="L13" s="80" t="s">
        <v>183</v>
      </c>
    </row>
    <row r="14" s="63" customFormat="1" ht="19.5" customHeight="1" spans="1:12">
      <c r="A14" s="76" t="s">
        <v>184</v>
      </c>
      <c r="B14" s="82">
        <f>C14-0.4</f>
        <v>20.6</v>
      </c>
      <c r="C14" s="82">
        <v>21</v>
      </c>
      <c r="D14" s="82">
        <f>C14+0.4</f>
        <v>21.4</v>
      </c>
      <c r="E14" s="82">
        <f>D14+0.4</f>
        <v>21.8</v>
      </c>
      <c r="F14" s="82">
        <f>E14+0.6</f>
        <v>22.4</v>
      </c>
      <c r="G14" s="70"/>
      <c r="H14" s="80" t="s">
        <v>234</v>
      </c>
      <c r="I14" s="80" t="s">
        <v>183</v>
      </c>
      <c r="J14" s="80" t="s">
        <v>159</v>
      </c>
      <c r="K14" s="80" t="s">
        <v>235</v>
      </c>
      <c r="L14" s="80" t="s">
        <v>159</v>
      </c>
    </row>
    <row r="15" s="63" customFormat="1" ht="19.5" customHeight="1" spans="1:12">
      <c r="A15" s="76" t="s">
        <v>186</v>
      </c>
      <c r="B15" s="82">
        <f>C15</f>
        <v>2.5</v>
      </c>
      <c r="C15" s="82">
        <v>2.5</v>
      </c>
      <c r="D15" s="82">
        <f>C15</f>
        <v>2.5</v>
      </c>
      <c r="E15" s="82">
        <f>D15</f>
        <v>2.5</v>
      </c>
      <c r="F15" s="82">
        <f>E15</f>
        <v>2.5</v>
      </c>
      <c r="G15" s="70"/>
      <c r="H15" s="78" t="s">
        <v>183</v>
      </c>
      <c r="I15" s="78" t="s">
        <v>183</v>
      </c>
      <c r="J15" s="78" t="s">
        <v>183</v>
      </c>
      <c r="K15" s="78" t="s">
        <v>183</v>
      </c>
      <c r="L15" s="78" t="s">
        <v>183</v>
      </c>
    </row>
    <row r="16" s="63" customFormat="1" ht="14.25" spans="1:12">
      <c r="A16" s="83"/>
      <c r="D16" s="84"/>
      <c r="E16" s="84"/>
      <c r="F16" s="84"/>
      <c r="G16" s="84"/>
      <c r="H16" s="85"/>
      <c r="I16" s="85"/>
      <c r="J16" s="84"/>
      <c r="K16" s="84"/>
      <c r="L16" s="84"/>
    </row>
    <row r="17" s="63" customFormat="1" ht="14.25" spans="1:12">
      <c r="A17" s="83" t="s">
        <v>187</v>
      </c>
      <c r="D17" s="84"/>
      <c r="E17" s="84"/>
      <c r="F17" s="84"/>
      <c r="G17" s="84"/>
      <c r="H17" s="85"/>
      <c r="I17" s="85"/>
      <c r="J17" s="84"/>
      <c r="K17" s="84"/>
      <c r="L17" s="84"/>
    </row>
    <row r="18" s="63" customFormat="1" ht="14.25" spans="1:12">
      <c r="A18" s="63" t="s">
        <v>188</v>
      </c>
      <c r="D18" s="84"/>
      <c r="E18" s="84"/>
      <c r="F18" s="84"/>
      <c r="G18" s="84"/>
      <c r="H18" s="85"/>
      <c r="I18" s="85"/>
      <c r="J18" s="84"/>
      <c r="K18" s="84"/>
      <c r="L18" s="84"/>
    </row>
    <row r="19" s="63" customFormat="1" ht="14.25" spans="1:12">
      <c r="A19" s="84"/>
      <c r="B19" s="84"/>
      <c r="C19" s="84"/>
      <c r="D19" s="84"/>
      <c r="E19" s="84"/>
      <c r="F19" s="84"/>
      <c r="G19" s="84"/>
      <c r="H19" s="86" t="s">
        <v>236</v>
      </c>
      <c r="I19" s="86"/>
      <c r="J19" s="83" t="s">
        <v>190</v>
      </c>
      <c r="K19" s="83"/>
      <c r="L19" s="83" t="s">
        <v>191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6" width="9.33333333333333" style="63" customWidth="1"/>
    <col min="7" max="7" width="1.33333333333333" style="63" customWidth="1"/>
    <col min="8" max="8" width="16.5" style="64" customWidth="1"/>
    <col min="9" max="9" width="17" style="64" customWidth="1"/>
    <col min="10" max="10" width="18.5" style="63" customWidth="1"/>
    <col min="11" max="13" width="16.6666666666667" style="63" customWidth="1"/>
    <col min="14" max="14" width="19.6833333333333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60</v>
      </c>
      <c r="B2" s="68" t="s">
        <v>61</v>
      </c>
      <c r="C2" s="68"/>
      <c r="D2" s="69" t="s">
        <v>66</v>
      </c>
      <c r="E2" s="68" t="s">
        <v>67</v>
      </c>
      <c r="F2" s="68"/>
      <c r="G2" s="70"/>
      <c r="H2" s="71" t="s">
        <v>56</v>
      </c>
      <c r="I2" s="68" t="s">
        <v>56</v>
      </c>
      <c r="J2" s="68"/>
      <c r="K2" s="68"/>
      <c r="L2" s="68"/>
      <c r="M2" s="68"/>
      <c r="N2" s="68"/>
    </row>
    <row r="3" s="63" customFormat="1" ht="19.5" customHeight="1" spans="1:14">
      <c r="A3" s="72" t="s">
        <v>153</v>
      </c>
      <c r="B3" s="73" t="s">
        <v>154</v>
      </c>
      <c r="C3" s="73"/>
      <c r="D3" s="73"/>
      <c r="E3" s="73"/>
      <c r="F3" s="73"/>
      <c r="G3" s="70"/>
      <c r="H3" s="72" t="s">
        <v>155</v>
      </c>
      <c r="I3" s="72"/>
      <c r="J3" s="72"/>
      <c r="K3" s="72"/>
      <c r="L3" s="72"/>
      <c r="M3" s="72"/>
      <c r="N3" s="72"/>
    </row>
    <row r="4" s="63" customFormat="1" ht="19.5" customHeight="1" spans="1:14">
      <c r="A4" s="72"/>
      <c r="B4" s="74" t="s">
        <v>109</v>
      </c>
      <c r="C4" s="74" t="s">
        <v>110</v>
      </c>
      <c r="D4" s="74" t="s">
        <v>111</v>
      </c>
      <c r="E4" s="74" t="s">
        <v>112</v>
      </c>
      <c r="F4" s="74" t="s">
        <v>113</v>
      </c>
      <c r="G4" s="70"/>
      <c r="H4" s="75" t="s">
        <v>237</v>
      </c>
      <c r="I4" s="75" t="s">
        <v>238</v>
      </c>
      <c r="J4" s="75" t="s">
        <v>239</v>
      </c>
      <c r="K4" s="75" t="s">
        <v>240</v>
      </c>
      <c r="L4" s="75" t="s">
        <v>241</v>
      </c>
      <c r="M4" s="75" t="s">
        <v>242</v>
      </c>
      <c r="N4" s="75" t="s">
        <v>243</v>
      </c>
    </row>
    <row r="5" s="63" customFormat="1" ht="19.5" customHeight="1" spans="1:14">
      <c r="A5" s="76" t="s">
        <v>158</v>
      </c>
      <c r="B5" s="77">
        <f>C5-2</f>
        <v>54</v>
      </c>
      <c r="C5" s="77">
        <v>56</v>
      </c>
      <c r="D5" s="77">
        <f>C5+2</f>
        <v>58</v>
      </c>
      <c r="E5" s="77">
        <f>D5+2</f>
        <v>60</v>
      </c>
      <c r="F5" s="77">
        <f>E5+1</f>
        <v>61</v>
      </c>
      <c r="G5" s="70"/>
      <c r="H5" s="78" t="s">
        <v>228</v>
      </c>
      <c r="I5" s="78" t="s">
        <v>172</v>
      </c>
      <c r="J5" s="78" t="s">
        <v>244</v>
      </c>
      <c r="K5" s="78" t="s">
        <v>183</v>
      </c>
      <c r="L5" s="78" t="s">
        <v>223</v>
      </c>
      <c r="M5" s="78" t="s">
        <v>245</v>
      </c>
      <c r="N5" s="78" t="s">
        <v>246</v>
      </c>
    </row>
    <row r="6" s="63" customFormat="1" ht="19.5" customHeight="1" spans="1:14">
      <c r="A6" s="76" t="s">
        <v>161</v>
      </c>
      <c r="B6" s="77">
        <f t="shared" ref="B6:B8" si="0">C6-4</f>
        <v>96</v>
      </c>
      <c r="C6" s="77">
        <v>100</v>
      </c>
      <c r="D6" s="77">
        <f t="shared" ref="D6:D8" si="1">C6+4</f>
        <v>104</v>
      </c>
      <c r="E6" s="77">
        <f>D6+4</f>
        <v>108</v>
      </c>
      <c r="F6" s="77">
        <f t="shared" ref="F6:F8" si="2">E6+6</f>
        <v>114</v>
      </c>
      <c r="G6" s="70"/>
      <c r="H6" s="78" t="s">
        <v>247</v>
      </c>
      <c r="I6" s="78" t="s">
        <v>247</v>
      </c>
      <c r="J6" s="78" t="s">
        <v>248</v>
      </c>
      <c r="K6" s="78" t="s">
        <v>249</v>
      </c>
      <c r="L6" s="78" t="s">
        <v>247</v>
      </c>
      <c r="M6" s="78" t="s">
        <v>248</v>
      </c>
      <c r="N6" s="78" t="s">
        <v>248</v>
      </c>
    </row>
    <row r="7" s="63" customFormat="1" ht="19.5" customHeight="1" spans="1:14">
      <c r="A7" s="76" t="s">
        <v>165</v>
      </c>
      <c r="B7" s="79">
        <f t="shared" si="0"/>
        <v>92</v>
      </c>
      <c r="C7" s="79">
        <v>96</v>
      </c>
      <c r="D7" s="79">
        <f t="shared" si="1"/>
        <v>100</v>
      </c>
      <c r="E7" s="79">
        <f>D7+5</f>
        <v>105</v>
      </c>
      <c r="F7" s="79">
        <f t="shared" si="2"/>
        <v>111</v>
      </c>
      <c r="G7" s="70"/>
      <c r="H7" s="78"/>
      <c r="I7" s="78"/>
      <c r="J7" s="78"/>
      <c r="K7" s="78"/>
      <c r="L7" s="78"/>
      <c r="M7" s="78"/>
      <c r="N7" s="78"/>
    </row>
    <row r="8" s="63" customFormat="1" ht="19.5" customHeight="1" spans="1:14">
      <c r="A8" s="76" t="s">
        <v>167</v>
      </c>
      <c r="B8" s="77">
        <f t="shared" si="0"/>
        <v>98</v>
      </c>
      <c r="C8" s="77">
        <v>102</v>
      </c>
      <c r="D8" s="77">
        <f t="shared" si="1"/>
        <v>106</v>
      </c>
      <c r="E8" s="77">
        <f>D8+5</f>
        <v>111</v>
      </c>
      <c r="F8" s="77">
        <f t="shared" si="2"/>
        <v>117</v>
      </c>
      <c r="G8" s="70"/>
      <c r="H8" s="78" t="s">
        <v>248</v>
      </c>
      <c r="I8" s="78" t="s">
        <v>247</v>
      </c>
      <c r="J8" s="78" t="s">
        <v>183</v>
      </c>
      <c r="K8" s="78" t="s">
        <v>250</v>
      </c>
      <c r="L8" s="78" t="s">
        <v>251</v>
      </c>
      <c r="M8" s="78" t="s">
        <v>252</v>
      </c>
      <c r="N8" s="78" t="s">
        <v>230</v>
      </c>
    </row>
    <row r="9" s="63" customFormat="1" ht="19.5" customHeight="1" spans="1:14">
      <c r="A9" s="76" t="s">
        <v>171</v>
      </c>
      <c r="B9" s="77">
        <f>C9-1</f>
        <v>41.5</v>
      </c>
      <c r="C9" s="77">
        <v>42.5</v>
      </c>
      <c r="D9" s="77">
        <f>C9+1</f>
        <v>43.5</v>
      </c>
      <c r="E9" s="77">
        <f>D9+1</f>
        <v>44.5</v>
      </c>
      <c r="F9" s="77">
        <f>E9+1.2</f>
        <v>45.7</v>
      </c>
      <c r="G9" s="70"/>
      <c r="H9" s="78" t="s">
        <v>233</v>
      </c>
      <c r="I9" s="78" t="s">
        <v>253</v>
      </c>
      <c r="J9" s="78" t="s">
        <v>254</v>
      </c>
      <c r="K9" s="78" t="s">
        <v>159</v>
      </c>
      <c r="L9" s="78" t="s">
        <v>159</v>
      </c>
      <c r="M9" s="78" t="s">
        <v>183</v>
      </c>
      <c r="N9" s="78" t="s">
        <v>176</v>
      </c>
    </row>
    <row r="10" s="63" customFormat="1" ht="19.5" customHeight="1" spans="1:14">
      <c r="A10" s="76" t="s">
        <v>174</v>
      </c>
      <c r="B10" s="77">
        <f>C10-0.5</f>
        <v>21</v>
      </c>
      <c r="C10" s="77">
        <v>21.5</v>
      </c>
      <c r="D10" s="77">
        <f>C10+0.5</f>
        <v>22</v>
      </c>
      <c r="E10" s="77">
        <f>D10+0.5</f>
        <v>22.5</v>
      </c>
      <c r="F10" s="77">
        <f>E10+0.5</f>
        <v>23</v>
      </c>
      <c r="G10" s="70"/>
      <c r="H10" s="80" t="s">
        <v>159</v>
      </c>
      <c r="I10" s="80" t="s">
        <v>233</v>
      </c>
      <c r="J10" s="80" t="s">
        <v>254</v>
      </c>
      <c r="K10" s="80" t="s">
        <v>183</v>
      </c>
      <c r="L10" s="80" t="s">
        <v>159</v>
      </c>
      <c r="M10" s="80" t="s">
        <v>183</v>
      </c>
      <c r="N10" s="80" t="s">
        <v>223</v>
      </c>
    </row>
    <row r="11" s="63" customFormat="1" ht="19.5" customHeight="1" spans="1:14">
      <c r="A11" s="76" t="s">
        <v>175</v>
      </c>
      <c r="B11" s="77">
        <f>C11-0.7</f>
        <v>19.3</v>
      </c>
      <c r="C11" s="77">
        <v>20</v>
      </c>
      <c r="D11" s="77">
        <f>C11+0.7</f>
        <v>20.7</v>
      </c>
      <c r="E11" s="77">
        <f>D11+0.7</f>
        <v>21.4</v>
      </c>
      <c r="F11" s="77">
        <f>E11+0.95</f>
        <v>22.35</v>
      </c>
      <c r="G11" s="70"/>
      <c r="H11" s="80" t="s">
        <v>255</v>
      </c>
      <c r="I11" s="80" t="s">
        <v>159</v>
      </c>
      <c r="J11" s="80" t="s">
        <v>159</v>
      </c>
      <c r="K11" s="80" t="s">
        <v>183</v>
      </c>
      <c r="L11" s="80" t="s">
        <v>256</v>
      </c>
      <c r="M11" s="80" t="s">
        <v>245</v>
      </c>
      <c r="N11" s="80" t="s">
        <v>183</v>
      </c>
    </row>
    <row r="12" s="63" customFormat="1" ht="19.5" customHeight="1" spans="1:14">
      <c r="A12" s="76" t="s">
        <v>179</v>
      </c>
      <c r="B12" s="77">
        <f>C12-0.7</f>
        <v>18.3</v>
      </c>
      <c r="C12" s="81">
        <v>19</v>
      </c>
      <c r="D12" s="77">
        <f>C12+0.7</f>
        <v>19.7</v>
      </c>
      <c r="E12" s="77">
        <f>D12+0.7</f>
        <v>20.4</v>
      </c>
      <c r="F12" s="77">
        <f>E12+0.95</f>
        <v>21.35</v>
      </c>
      <c r="G12" s="70"/>
      <c r="H12" s="80" t="s">
        <v>183</v>
      </c>
      <c r="I12" s="80" t="s">
        <v>233</v>
      </c>
      <c r="J12" s="80" t="s">
        <v>183</v>
      </c>
      <c r="K12" s="80" t="s">
        <v>176</v>
      </c>
      <c r="L12" s="80" t="s">
        <v>180</v>
      </c>
      <c r="M12" s="80" t="s">
        <v>183</v>
      </c>
      <c r="N12" s="80" t="s">
        <v>159</v>
      </c>
    </row>
    <row r="13" s="63" customFormat="1" ht="19.5" customHeight="1" spans="1:14">
      <c r="A13" s="76" t="s">
        <v>182</v>
      </c>
      <c r="B13" s="82">
        <f>C13-0.2</f>
        <v>10.8</v>
      </c>
      <c r="C13" s="82">
        <v>11</v>
      </c>
      <c r="D13" s="82">
        <f>C13+0.2</f>
        <v>11.2</v>
      </c>
      <c r="E13" s="82">
        <f>D13+0.2</f>
        <v>11.4</v>
      </c>
      <c r="F13" s="82">
        <f>E13+0.25</f>
        <v>11.65</v>
      </c>
      <c r="G13" s="70"/>
      <c r="H13" s="80" t="s">
        <v>183</v>
      </c>
      <c r="I13" s="80" t="s">
        <v>233</v>
      </c>
      <c r="J13" s="80" t="s">
        <v>183</v>
      </c>
      <c r="K13" s="80" t="s">
        <v>183</v>
      </c>
      <c r="L13" s="80" t="s">
        <v>183</v>
      </c>
      <c r="M13" s="80" t="s">
        <v>183</v>
      </c>
      <c r="N13" s="80" t="s">
        <v>183</v>
      </c>
    </row>
    <row r="14" s="63" customFormat="1" ht="19.5" customHeight="1" spans="1:14">
      <c r="A14" s="76" t="s">
        <v>184</v>
      </c>
      <c r="B14" s="82">
        <f>C14-0.4</f>
        <v>20.6</v>
      </c>
      <c r="C14" s="82">
        <v>21</v>
      </c>
      <c r="D14" s="82">
        <f>C14+0.4</f>
        <v>21.4</v>
      </c>
      <c r="E14" s="82">
        <f>D14+0.4</f>
        <v>21.8</v>
      </c>
      <c r="F14" s="82">
        <f>E14+0.6</f>
        <v>22.4</v>
      </c>
      <c r="G14" s="70"/>
      <c r="H14" s="80" t="s">
        <v>257</v>
      </c>
      <c r="I14" s="80" t="s">
        <v>159</v>
      </c>
      <c r="J14" s="80" t="s">
        <v>159</v>
      </c>
      <c r="K14" s="80" t="s">
        <v>232</v>
      </c>
      <c r="L14" s="80" t="s">
        <v>258</v>
      </c>
      <c r="M14" s="80" t="s">
        <v>183</v>
      </c>
      <c r="N14" s="80" t="s">
        <v>183</v>
      </c>
    </row>
    <row r="15" s="63" customFormat="1" ht="19.5" customHeight="1" spans="1:14">
      <c r="A15" s="76" t="s">
        <v>186</v>
      </c>
      <c r="B15" s="82">
        <f>C15</f>
        <v>2.5</v>
      </c>
      <c r="C15" s="82">
        <v>2.5</v>
      </c>
      <c r="D15" s="82">
        <f>C15</f>
        <v>2.5</v>
      </c>
      <c r="E15" s="82">
        <f>D15</f>
        <v>2.5</v>
      </c>
      <c r="F15" s="82">
        <f>E15</f>
        <v>2.5</v>
      </c>
      <c r="G15" s="70"/>
      <c r="H15" s="78" t="s">
        <v>183</v>
      </c>
      <c r="I15" s="78" t="s">
        <v>183</v>
      </c>
      <c r="J15" s="78" t="s">
        <v>183</v>
      </c>
      <c r="K15" s="78" t="s">
        <v>183</v>
      </c>
      <c r="L15" s="78" t="s">
        <v>183</v>
      </c>
      <c r="M15" s="78" t="s">
        <v>183</v>
      </c>
      <c r="N15" s="78" t="s">
        <v>183</v>
      </c>
    </row>
    <row r="16" s="63" customFormat="1" ht="14.25" spans="1:14">
      <c r="A16" s="83"/>
      <c r="D16" s="84"/>
      <c r="E16" s="84"/>
      <c r="F16" s="84"/>
      <c r="G16" s="84"/>
      <c r="H16" s="85"/>
      <c r="I16" s="85"/>
      <c r="J16" s="84"/>
      <c r="K16" s="84"/>
      <c r="L16" s="84"/>
      <c r="M16" s="84"/>
      <c r="N16" s="84"/>
    </row>
    <row r="17" s="63" customFormat="1" ht="14.25" spans="1:14">
      <c r="A17" s="83" t="s">
        <v>187</v>
      </c>
      <c r="D17" s="84"/>
      <c r="E17" s="84"/>
      <c r="F17" s="84"/>
      <c r="G17" s="84"/>
      <c r="H17" s="85"/>
      <c r="I17" s="85"/>
      <c r="J17" s="84"/>
      <c r="K17" s="84"/>
      <c r="L17" s="84"/>
      <c r="M17" s="84"/>
      <c r="N17" s="84"/>
    </row>
    <row r="18" s="63" customFormat="1" ht="14.25" spans="1:14">
      <c r="A18" s="63" t="s">
        <v>188</v>
      </c>
      <c r="D18" s="84"/>
      <c r="E18" s="84"/>
      <c r="F18" s="84"/>
      <c r="G18" s="84"/>
      <c r="H18" s="85"/>
      <c r="I18" s="85"/>
      <c r="J18" s="84"/>
      <c r="K18" s="84"/>
      <c r="L18" s="84"/>
      <c r="M18" s="84"/>
      <c r="N18" s="84"/>
    </row>
    <row r="19" s="63" customFormat="1" ht="14.25" spans="1:14">
      <c r="A19" s="84"/>
      <c r="B19" s="84"/>
      <c r="C19" s="84"/>
      <c r="D19" s="84"/>
      <c r="E19" s="84"/>
      <c r="F19" s="84"/>
      <c r="G19" s="84"/>
      <c r="H19" s="86" t="s">
        <v>236</v>
      </c>
      <c r="I19" s="86"/>
      <c r="J19" s="83" t="s">
        <v>190</v>
      </c>
      <c r="K19" s="83"/>
      <c r="L19" s="83"/>
      <c r="M19" s="83"/>
      <c r="N19" s="83" t="s">
        <v>191</v>
      </c>
    </row>
  </sheetData>
  <mergeCells count="8">
    <mergeCell ref="A1:N1"/>
    <mergeCell ref="B2:C2"/>
    <mergeCell ref="E2:F2"/>
    <mergeCell ref="I2:N2"/>
    <mergeCell ref="B3:F3"/>
    <mergeCell ref="H3:N3"/>
    <mergeCell ref="A3:A4"/>
    <mergeCell ref="G2:G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zoomScale="130" zoomScaleNormal="130" topLeftCell="A26" workbookViewId="0">
      <selection activeCell="E43" sqref="E43"/>
    </sheetView>
  </sheetViews>
  <sheetFormatPr defaultColWidth="9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1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</cols>
  <sheetData>
    <row r="1" ht="26.25" spans="1:11">
      <c r="A1" s="88" t="s">
        <v>259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53</v>
      </c>
      <c r="B2" s="90" t="s">
        <v>193</v>
      </c>
      <c r="C2" s="90"/>
      <c r="D2" s="91" t="s">
        <v>54</v>
      </c>
      <c r="E2" s="91"/>
      <c r="F2" s="90" t="s">
        <v>55</v>
      </c>
      <c r="G2" s="90"/>
      <c r="H2" s="92" t="s">
        <v>56</v>
      </c>
      <c r="I2" s="153" t="s">
        <v>55</v>
      </c>
      <c r="J2" s="153"/>
      <c r="K2" s="154"/>
    </row>
    <row r="3" spans="1:11">
      <c r="A3" s="93" t="s">
        <v>73</v>
      </c>
      <c r="B3" s="94">
        <v>3989</v>
      </c>
      <c r="C3" s="94"/>
      <c r="D3" s="95" t="s">
        <v>260</v>
      </c>
      <c r="E3" s="96">
        <v>46051</v>
      </c>
      <c r="F3" s="97"/>
      <c r="G3" s="97"/>
      <c r="H3" s="98" t="s">
        <v>261</v>
      </c>
      <c r="I3" s="98"/>
      <c r="J3" s="98"/>
      <c r="K3" s="155"/>
    </row>
    <row r="4" spans="1:11">
      <c r="A4" s="99" t="s">
        <v>70</v>
      </c>
      <c r="B4" s="100">
        <v>3</v>
      </c>
      <c r="C4" s="100">
        <v>5</v>
      </c>
      <c r="D4" s="101" t="s">
        <v>262</v>
      </c>
      <c r="E4" s="97" t="s">
        <v>263</v>
      </c>
      <c r="F4" s="97"/>
      <c r="G4" s="97"/>
      <c r="H4" s="101" t="s">
        <v>264</v>
      </c>
      <c r="I4" s="101"/>
      <c r="J4" s="115" t="s">
        <v>64</v>
      </c>
      <c r="K4" s="156" t="s">
        <v>65</v>
      </c>
    </row>
    <row r="5" spans="1:11">
      <c r="A5" s="99" t="s">
        <v>265</v>
      </c>
      <c r="B5" s="94" t="s">
        <v>266</v>
      </c>
      <c r="C5" s="94"/>
      <c r="D5" s="95" t="s">
        <v>263</v>
      </c>
      <c r="E5" s="95" t="s">
        <v>267</v>
      </c>
      <c r="F5" s="95" t="s">
        <v>268</v>
      </c>
      <c r="G5" s="95" t="s">
        <v>269</v>
      </c>
      <c r="H5" s="101" t="s">
        <v>270</v>
      </c>
      <c r="I5" s="101"/>
      <c r="J5" s="115" t="s">
        <v>64</v>
      </c>
      <c r="K5" s="156" t="s">
        <v>65</v>
      </c>
    </row>
    <row r="6" spans="1:11">
      <c r="A6" s="102" t="s">
        <v>271</v>
      </c>
      <c r="B6" s="103">
        <v>200</v>
      </c>
      <c r="C6" s="103"/>
      <c r="D6" s="104" t="s">
        <v>272</v>
      </c>
      <c r="E6" s="105"/>
      <c r="F6" s="106">
        <v>3898</v>
      </c>
      <c r="G6" s="104"/>
      <c r="H6" s="107" t="s">
        <v>273</v>
      </c>
      <c r="I6" s="107"/>
      <c r="J6" s="121" t="s">
        <v>64</v>
      </c>
      <c r="K6" s="157" t="s">
        <v>65</v>
      </c>
    </row>
    <row r="7" ht="1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274</v>
      </c>
      <c r="B8" s="112" t="s">
        <v>275</v>
      </c>
      <c r="C8" s="112" t="s">
        <v>276</v>
      </c>
      <c r="D8" s="112" t="s">
        <v>277</v>
      </c>
      <c r="E8" s="112" t="s">
        <v>278</v>
      </c>
      <c r="F8" s="112" t="s">
        <v>279</v>
      </c>
      <c r="G8" s="113" t="s">
        <v>280</v>
      </c>
      <c r="H8" s="114"/>
      <c r="I8" s="114"/>
      <c r="J8" s="114"/>
      <c r="K8" s="158"/>
    </row>
    <row r="9" spans="1:11">
      <c r="A9" s="99" t="s">
        <v>281</v>
      </c>
      <c r="B9" s="101"/>
      <c r="C9" s="115" t="s">
        <v>64</v>
      </c>
      <c r="D9" s="115" t="s">
        <v>65</v>
      </c>
      <c r="E9" s="95" t="s">
        <v>282</v>
      </c>
      <c r="F9" s="116" t="s">
        <v>283</v>
      </c>
      <c r="G9" s="117" t="s">
        <v>284</v>
      </c>
      <c r="H9" s="118"/>
      <c r="I9" s="118"/>
      <c r="J9" s="118"/>
      <c r="K9" s="159"/>
    </row>
    <row r="10" spans="1:11">
      <c r="A10" s="99" t="s">
        <v>285</v>
      </c>
      <c r="B10" s="101"/>
      <c r="C10" s="115" t="s">
        <v>64</v>
      </c>
      <c r="D10" s="115" t="s">
        <v>65</v>
      </c>
      <c r="E10" s="95" t="s">
        <v>286</v>
      </c>
      <c r="F10" s="116" t="s">
        <v>284</v>
      </c>
      <c r="G10" s="117" t="s">
        <v>287</v>
      </c>
      <c r="H10" s="118"/>
      <c r="I10" s="118"/>
      <c r="J10" s="118"/>
      <c r="K10" s="159"/>
    </row>
    <row r="11" spans="1:11">
      <c r="A11" s="119" t="s">
        <v>201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60"/>
    </row>
    <row r="12" spans="1:11">
      <c r="A12" s="93" t="s">
        <v>88</v>
      </c>
      <c r="B12" s="115" t="s">
        <v>84</v>
      </c>
      <c r="C12" s="115" t="s">
        <v>85</v>
      </c>
      <c r="D12" s="116"/>
      <c r="E12" s="95" t="s">
        <v>86</v>
      </c>
      <c r="F12" s="115" t="s">
        <v>84</v>
      </c>
      <c r="G12" s="115" t="s">
        <v>85</v>
      </c>
      <c r="H12" s="115"/>
      <c r="I12" s="95" t="s">
        <v>288</v>
      </c>
      <c r="J12" s="115" t="s">
        <v>84</v>
      </c>
      <c r="K12" s="156" t="s">
        <v>85</v>
      </c>
    </row>
    <row r="13" spans="1:11">
      <c r="A13" s="93" t="s">
        <v>91</v>
      </c>
      <c r="B13" s="115" t="s">
        <v>84</v>
      </c>
      <c r="C13" s="115" t="s">
        <v>85</v>
      </c>
      <c r="D13" s="116"/>
      <c r="E13" s="95" t="s">
        <v>96</v>
      </c>
      <c r="F13" s="115" t="s">
        <v>84</v>
      </c>
      <c r="G13" s="115" t="s">
        <v>85</v>
      </c>
      <c r="H13" s="115"/>
      <c r="I13" s="95" t="s">
        <v>289</v>
      </c>
      <c r="J13" s="115" t="s">
        <v>84</v>
      </c>
      <c r="K13" s="156" t="s">
        <v>85</v>
      </c>
    </row>
    <row r="14" ht="15" spans="1:11">
      <c r="A14" s="102" t="s">
        <v>290</v>
      </c>
      <c r="B14" s="121" t="s">
        <v>84</v>
      </c>
      <c r="C14" s="121" t="s">
        <v>85</v>
      </c>
      <c r="D14" s="105"/>
      <c r="E14" s="104" t="s">
        <v>291</v>
      </c>
      <c r="F14" s="121" t="s">
        <v>84</v>
      </c>
      <c r="G14" s="121" t="s">
        <v>85</v>
      </c>
      <c r="H14" s="121"/>
      <c r="I14" s="104" t="s">
        <v>292</v>
      </c>
      <c r="J14" s="121" t="s">
        <v>84</v>
      </c>
      <c r="K14" s="157" t="s">
        <v>85</v>
      </c>
    </row>
    <row r="15" ht="15" spans="1:11">
      <c r="A15" s="108" t="s">
        <v>187</v>
      </c>
      <c r="B15" s="122" t="s">
        <v>284</v>
      </c>
      <c r="C15" s="123"/>
      <c r="D15" s="109"/>
      <c r="E15" s="108"/>
      <c r="F15" s="123"/>
      <c r="G15" s="123"/>
      <c r="H15" s="123"/>
      <c r="I15" s="108"/>
      <c r="J15" s="123"/>
      <c r="K15" s="123"/>
    </row>
    <row r="16" spans="1:11">
      <c r="A16" s="124" t="s">
        <v>293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1"/>
    </row>
    <row r="17" spans="1:11">
      <c r="A17" s="99" t="s">
        <v>294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62"/>
    </row>
    <row r="18" spans="1:11">
      <c r="A18" s="99" t="s">
        <v>295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62"/>
    </row>
    <row r="19" spans="1:11">
      <c r="A19" s="126" t="s">
        <v>296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28" t="s">
        <v>297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59"/>
    </row>
    <row r="21" spans="1:11">
      <c r="A21" s="128" t="s">
        <v>298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59"/>
    </row>
    <row r="22" spans="1:11">
      <c r="A22" s="128" t="s">
        <v>299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9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4"/>
    </row>
    <row r="24" spans="1:11">
      <c r="A24" s="99" t="s">
        <v>124</v>
      </c>
      <c r="B24" s="101"/>
      <c r="C24" s="115" t="s">
        <v>64</v>
      </c>
      <c r="D24" s="115" t="s">
        <v>65</v>
      </c>
      <c r="E24" s="98"/>
      <c r="F24" s="98"/>
      <c r="G24" s="98"/>
      <c r="H24" s="98"/>
      <c r="I24" s="98"/>
      <c r="J24" s="98"/>
      <c r="K24" s="155"/>
    </row>
    <row r="25" ht="15" spans="1:11">
      <c r="A25" s="131" t="s">
        <v>300</v>
      </c>
      <c r="B25" s="132" t="s">
        <v>284</v>
      </c>
      <c r="C25" s="132"/>
      <c r="D25" s="132"/>
      <c r="E25" s="132"/>
      <c r="F25" s="132"/>
      <c r="G25" s="132"/>
      <c r="H25" s="132"/>
      <c r="I25" s="132"/>
      <c r="J25" s="132"/>
      <c r="K25" s="165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301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58"/>
    </row>
    <row r="28" spans="1:11">
      <c r="A28" s="135" t="s">
        <v>302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spans="1:11">
      <c r="A29" s="135" t="s">
        <v>303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66"/>
    </row>
    <row r="30" spans="1:11">
      <c r="A30" s="135" t="s">
        <v>304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66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7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7"/>
    </row>
    <row r="33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7"/>
    </row>
    <row r="34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spans="1:11">
      <c r="A35" s="141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15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9"/>
    </row>
    <row r="37" spans="1:11">
      <c r="A37" s="144" t="s">
        <v>305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70"/>
    </row>
    <row r="38" spans="1:11">
      <c r="A38" s="99" t="s">
        <v>306</v>
      </c>
      <c r="B38" s="101"/>
      <c r="C38" s="101"/>
      <c r="D38" s="98" t="s">
        <v>307</v>
      </c>
      <c r="E38" s="98"/>
      <c r="F38" s="146" t="s">
        <v>308</v>
      </c>
      <c r="G38" s="147"/>
      <c r="H38" s="101" t="s">
        <v>309</v>
      </c>
      <c r="I38" s="101"/>
      <c r="J38" s="101" t="s">
        <v>310</v>
      </c>
      <c r="K38" s="162"/>
    </row>
    <row r="39" spans="1:11">
      <c r="A39" s="99" t="s">
        <v>187</v>
      </c>
      <c r="B39" s="148" t="s">
        <v>311</v>
      </c>
      <c r="C39" s="148"/>
      <c r="D39" s="148"/>
      <c r="E39" s="148"/>
      <c r="F39" s="148"/>
      <c r="G39" s="148"/>
      <c r="H39" s="148"/>
      <c r="I39" s="148"/>
      <c r="J39" s="148"/>
      <c r="K39" s="171"/>
    </row>
    <row r="40" spans="1:11">
      <c r="A40" s="99"/>
      <c r="B40" s="101"/>
      <c r="C40" s="101"/>
      <c r="D40" s="101"/>
      <c r="E40" s="101"/>
      <c r="F40" s="101"/>
      <c r="G40" s="101"/>
      <c r="H40" s="101"/>
      <c r="I40" s="101"/>
      <c r="J40" s="101"/>
      <c r="K40" s="162"/>
    </row>
    <row r="41" spans="1:11">
      <c r="A41" s="99"/>
      <c r="B41" s="101"/>
      <c r="C41" s="101"/>
      <c r="D41" s="101"/>
      <c r="E41" s="101"/>
      <c r="F41" s="101"/>
      <c r="G41" s="101"/>
      <c r="H41" s="101"/>
      <c r="I41" s="101"/>
      <c r="J41" s="101"/>
      <c r="K41" s="162"/>
    </row>
    <row r="42" spans="1:11">
      <c r="A42" s="102" t="s">
        <v>142</v>
      </c>
      <c r="B42" s="149" t="s">
        <v>312</v>
      </c>
      <c r="C42" s="149"/>
      <c r="D42" s="104" t="s">
        <v>313</v>
      </c>
      <c r="E42" s="150" t="s">
        <v>314</v>
      </c>
      <c r="F42" s="104" t="s">
        <v>146</v>
      </c>
      <c r="G42" s="151">
        <v>46021</v>
      </c>
      <c r="H42" s="152" t="s">
        <v>147</v>
      </c>
      <c r="I42" s="152"/>
      <c r="J42" s="149" t="s">
        <v>315</v>
      </c>
      <c r="K42" s="172"/>
    </row>
  </sheetData>
  <mergeCells count="54">
    <mergeCell ref="A1:K1"/>
    <mergeCell ref="B2:C2"/>
    <mergeCell ref="D2:E2"/>
    <mergeCell ref="F2:G2"/>
    <mergeCell ref="I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19"/>
  <sheetViews>
    <sheetView tabSelected="1" workbookViewId="0">
      <selection activeCell="B15" sqref="B15"/>
    </sheetView>
  </sheetViews>
  <sheetFormatPr defaultColWidth="9" defaultRowHeight="26" customHeight="1"/>
  <cols>
    <col min="1" max="1" width="17.1666666666667" style="63" customWidth="1"/>
    <col min="2" max="6" width="9.33333333333333" style="63" customWidth="1"/>
    <col min="7" max="7" width="1.33333333333333" style="63" customWidth="1"/>
    <col min="8" max="8" width="16.5" style="64" customWidth="1"/>
    <col min="9" max="9" width="17" style="64" customWidth="1"/>
    <col min="10" max="10" width="18.5" style="63" customWidth="1"/>
    <col min="11" max="11" width="16.6666666666667" style="63" customWidth="1"/>
    <col min="12" max="12" width="19.6833333333333" style="63" customWidth="1"/>
    <col min="13" max="16384" width="9" style="63"/>
  </cols>
  <sheetData>
    <row r="1" s="63" customFormat="1" ht="19.5" customHeight="1" spans="1:12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="63" customFormat="1" ht="19.5" customHeight="1" spans="1:12">
      <c r="A2" s="67" t="s">
        <v>60</v>
      </c>
      <c r="B2" s="68" t="s">
        <v>61</v>
      </c>
      <c r="C2" s="68"/>
      <c r="D2" s="69" t="s">
        <v>66</v>
      </c>
      <c r="E2" s="68" t="s">
        <v>67</v>
      </c>
      <c r="F2" s="68"/>
      <c r="G2" s="70"/>
      <c r="H2" s="71" t="s">
        <v>56</v>
      </c>
      <c r="I2" s="68" t="s">
        <v>56</v>
      </c>
      <c r="J2" s="68"/>
      <c r="K2" s="68"/>
      <c r="L2" s="68"/>
    </row>
    <row r="3" s="63" customFormat="1" ht="19.5" customHeight="1" spans="1:12">
      <c r="A3" s="72" t="s">
        <v>153</v>
      </c>
      <c r="B3" s="73" t="s">
        <v>154</v>
      </c>
      <c r="C3" s="73"/>
      <c r="D3" s="73"/>
      <c r="E3" s="73"/>
      <c r="F3" s="73"/>
      <c r="G3" s="70"/>
      <c r="H3" s="72" t="s">
        <v>155</v>
      </c>
      <c r="I3" s="72"/>
      <c r="J3" s="72"/>
      <c r="K3" s="72"/>
      <c r="L3" s="72"/>
    </row>
    <row r="4" s="63" customFormat="1" ht="19.5" customHeight="1" spans="1:12">
      <c r="A4" s="72"/>
      <c r="B4" s="74" t="s">
        <v>109</v>
      </c>
      <c r="C4" s="74" t="s">
        <v>110</v>
      </c>
      <c r="D4" s="74" t="s">
        <v>111</v>
      </c>
      <c r="E4" s="74" t="s">
        <v>112</v>
      </c>
      <c r="F4" s="74" t="s">
        <v>113</v>
      </c>
      <c r="G4" s="70"/>
      <c r="H4" s="75" t="s">
        <v>316</v>
      </c>
      <c r="I4" s="75" t="s">
        <v>317</v>
      </c>
      <c r="J4" s="75" t="s">
        <v>318</v>
      </c>
      <c r="K4" s="75" t="s">
        <v>319</v>
      </c>
      <c r="L4" s="75" t="s">
        <v>320</v>
      </c>
    </row>
    <row r="5" s="63" customFormat="1" ht="19.5" customHeight="1" spans="1:12">
      <c r="A5" s="76" t="s">
        <v>158</v>
      </c>
      <c r="B5" s="77">
        <f>C5-2</f>
        <v>54</v>
      </c>
      <c r="C5" s="77">
        <v>56</v>
      </c>
      <c r="D5" s="77">
        <f>C5+2</f>
        <v>58</v>
      </c>
      <c r="E5" s="77">
        <f>D5+2</f>
        <v>60</v>
      </c>
      <c r="F5" s="77">
        <f>E5+1</f>
        <v>61</v>
      </c>
      <c r="G5" s="70"/>
      <c r="H5" s="78" t="s">
        <v>228</v>
      </c>
      <c r="I5" s="78" t="s">
        <v>159</v>
      </c>
      <c r="J5" s="78" t="s">
        <v>183</v>
      </c>
      <c r="K5" s="78" t="s">
        <v>231</v>
      </c>
      <c r="L5" s="78" t="s">
        <v>224</v>
      </c>
    </row>
    <row r="6" s="63" customFormat="1" ht="19.5" customHeight="1" spans="1:12">
      <c r="A6" s="76" t="s">
        <v>161</v>
      </c>
      <c r="B6" s="77">
        <f t="shared" ref="B6:B8" si="0">C6-4</f>
        <v>96</v>
      </c>
      <c r="C6" s="77">
        <v>100</v>
      </c>
      <c r="D6" s="77">
        <f t="shared" ref="D6:D8" si="1">C6+4</f>
        <v>104</v>
      </c>
      <c r="E6" s="77">
        <f>D6+4</f>
        <v>108</v>
      </c>
      <c r="F6" s="77">
        <f t="shared" ref="F6:F8" si="2">E6+6</f>
        <v>114</v>
      </c>
      <c r="G6" s="70"/>
      <c r="H6" s="78" t="s">
        <v>168</v>
      </c>
      <c r="I6" s="78" t="s">
        <v>183</v>
      </c>
      <c r="J6" s="78" t="s">
        <v>228</v>
      </c>
      <c r="K6" s="78" t="s">
        <v>228</v>
      </c>
      <c r="L6" s="78" t="s">
        <v>227</v>
      </c>
    </row>
    <row r="7" s="63" customFormat="1" ht="19.5" customHeight="1" spans="1:12">
      <c r="A7" s="76" t="s">
        <v>165</v>
      </c>
      <c r="B7" s="79">
        <f t="shared" si="0"/>
        <v>92</v>
      </c>
      <c r="C7" s="79">
        <v>96</v>
      </c>
      <c r="D7" s="79">
        <f t="shared" si="1"/>
        <v>100</v>
      </c>
      <c r="E7" s="79">
        <f>D7+5</f>
        <v>105</v>
      </c>
      <c r="F7" s="79">
        <f t="shared" si="2"/>
        <v>111</v>
      </c>
      <c r="G7" s="70"/>
      <c r="H7" s="78" t="s">
        <v>226</v>
      </c>
      <c r="I7" s="78" t="s">
        <v>168</v>
      </c>
      <c r="J7" s="78" t="s">
        <v>162</v>
      </c>
      <c r="K7" s="78" t="s">
        <v>228</v>
      </c>
      <c r="L7" s="78" t="s">
        <v>227</v>
      </c>
    </row>
    <row r="8" s="63" customFormat="1" ht="19.5" customHeight="1" spans="1:12">
      <c r="A8" s="76" t="s">
        <v>167</v>
      </c>
      <c r="B8" s="77">
        <f t="shared" si="0"/>
        <v>98</v>
      </c>
      <c r="C8" s="77">
        <v>102</v>
      </c>
      <c r="D8" s="77">
        <f t="shared" si="1"/>
        <v>106</v>
      </c>
      <c r="E8" s="77">
        <f>D8+5</f>
        <v>111</v>
      </c>
      <c r="F8" s="77">
        <f t="shared" si="2"/>
        <v>117</v>
      </c>
      <c r="G8" s="70"/>
      <c r="H8" s="78" t="s">
        <v>183</v>
      </c>
      <c r="I8" s="78" t="s">
        <v>183</v>
      </c>
      <c r="J8" s="78" t="s">
        <v>168</v>
      </c>
      <c r="K8" s="78" t="s">
        <v>228</v>
      </c>
      <c r="L8" s="78" t="s">
        <v>183</v>
      </c>
    </row>
    <row r="9" s="63" customFormat="1" ht="19.5" customHeight="1" spans="1:12">
      <c r="A9" s="76" t="s">
        <v>171</v>
      </c>
      <c r="B9" s="77">
        <f>C9-1</f>
        <v>41.5</v>
      </c>
      <c r="C9" s="77">
        <v>42.5</v>
      </c>
      <c r="D9" s="77">
        <f>C9+1</f>
        <v>43.5</v>
      </c>
      <c r="E9" s="77">
        <f>D9+1</f>
        <v>44.5</v>
      </c>
      <c r="F9" s="77">
        <f>E9+1.2</f>
        <v>45.7</v>
      </c>
      <c r="G9" s="70"/>
      <c r="H9" s="78" t="s">
        <v>233</v>
      </c>
      <c r="I9" s="78" t="s">
        <v>159</v>
      </c>
      <c r="J9" s="78" t="s">
        <v>159</v>
      </c>
      <c r="K9" s="78" t="s">
        <v>224</v>
      </c>
      <c r="L9" s="78" t="s">
        <v>176</v>
      </c>
    </row>
    <row r="10" s="63" customFormat="1" ht="19.5" customHeight="1" spans="1:12">
      <c r="A10" s="76" t="s">
        <v>174</v>
      </c>
      <c r="B10" s="77">
        <f>C10-0.5</f>
        <v>21</v>
      </c>
      <c r="C10" s="77">
        <v>21.5</v>
      </c>
      <c r="D10" s="77">
        <f>C10+0.5</f>
        <v>22</v>
      </c>
      <c r="E10" s="77">
        <f>D10+0.5</f>
        <v>22.5</v>
      </c>
      <c r="F10" s="77">
        <f>E10+0.5</f>
        <v>23</v>
      </c>
      <c r="G10" s="70"/>
      <c r="H10" s="80" t="s">
        <v>233</v>
      </c>
      <c r="I10" s="80" t="s">
        <v>223</v>
      </c>
      <c r="J10" s="80" t="s">
        <v>168</v>
      </c>
      <c r="K10" s="80" t="s">
        <v>228</v>
      </c>
      <c r="L10" s="80" t="s">
        <v>168</v>
      </c>
    </row>
    <row r="11" s="63" customFormat="1" ht="19.5" customHeight="1" spans="1:12">
      <c r="A11" s="76" t="s">
        <v>175</v>
      </c>
      <c r="B11" s="77">
        <f>C11-0.7</f>
        <v>19.3</v>
      </c>
      <c r="C11" s="77">
        <v>20</v>
      </c>
      <c r="D11" s="77">
        <f>C11+0.7</f>
        <v>20.7</v>
      </c>
      <c r="E11" s="77">
        <f>D11+0.7</f>
        <v>21.4</v>
      </c>
      <c r="F11" s="77">
        <f>E11+0.95</f>
        <v>22.35</v>
      </c>
      <c r="G11" s="70"/>
      <c r="H11" s="80" t="s">
        <v>255</v>
      </c>
      <c r="I11" s="80" t="s">
        <v>183</v>
      </c>
      <c r="J11" s="80" t="s">
        <v>321</v>
      </c>
      <c r="K11" s="80" t="s">
        <v>183</v>
      </c>
      <c r="L11" s="80" t="s">
        <v>183</v>
      </c>
    </row>
    <row r="12" s="63" customFormat="1" ht="19.5" customHeight="1" spans="1:12">
      <c r="A12" s="76" t="s">
        <v>179</v>
      </c>
      <c r="B12" s="77">
        <f>C12-0.7</f>
        <v>18.3</v>
      </c>
      <c r="C12" s="81">
        <v>19</v>
      </c>
      <c r="D12" s="77">
        <f>C12+0.7</f>
        <v>19.7</v>
      </c>
      <c r="E12" s="77">
        <f>D12+0.7</f>
        <v>20.4</v>
      </c>
      <c r="F12" s="77">
        <f>E12+0.95</f>
        <v>21.35</v>
      </c>
      <c r="G12" s="70"/>
      <c r="H12" s="80" t="s">
        <v>258</v>
      </c>
      <c r="I12" s="80" t="s">
        <v>183</v>
      </c>
      <c r="J12" s="80" t="s">
        <v>176</v>
      </c>
      <c r="K12" s="80" t="s">
        <v>322</v>
      </c>
      <c r="L12" s="80" t="s">
        <v>322</v>
      </c>
    </row>
    <row r="13" s="63" customFormat="1" ht="19.5" customHeight="1" spans="1:12">
      <c r="A13" s="76" t="s">
        <v>182</v>
      </c>
      <c r="B13" s="82">
        <f>C13-0.2</f>
        <v>10.8</v>
      </c>
      <c r="C13" s="82">
        <v>11</v>
      </c>
      <c r="D13" s="82">
        <f>C13+0.2</f>
        <v>11.2</v>
      </c>
      <c r="E13" s="82">
        <f>D13+0.2</f>
        <v>11.4</v>
      </c>
      <c r="F13" s="82">
        <f>E13+0.25</f>
        <v>11.65</v>
      </c>
      <c r="G13" s="70"/>
      <c r="H13" s="80" t="s">
        <v>181</v>
      </c>
      <c r="I13" s="80" t="s">
        <v>181</v>
      </c>
      <c r="J13" s="80" t="s">
        <v>181</v>
      </c>
      <c r="K13" s="80" t="s">
        <v>181</v>
      </c>
      <c r="L13" s="80" t="s">
        <v>181</v>
      </c>
    </row>
    <row r="14" s="63" customFormat="1" ht="19.5" customHeight="1" spans="1:12">
      <c r="A14" s="76" t="s">
        <v>184</v>
      </c>
      <c r="B14" s="82">
        <f>C14-0.4</f>
        <v>20.6</v>
      </c>
      <c r="C14" s="82">
        <v>21</v>
      </c>
      <c r="D14" s="82">
        <f>C14+0.4</f>
        <v>21.4</v>
      </c>
      <c r="E14" s="82">
        <f>D14+0.4</f>
        <v>21.8</v>
      </c>
      <c r="F14" s="82">
        <f>E14+0.6</f>
        <v>22.4</v>
      </c>
      <c r="G14" s="70"/>
      <c r="H14" s="80" t="s">
        <v>253</v>
      </c>
      <c r="I14" s="80" t="s">
        <v>159</v>
      </c>
      <c r="J14" s="80" t="s">
        <v>245</v>
      </c>
      <c r="K14" s="80" t="s">
        <v>255</v>
      </c>
      <c r="L14" s="80" t="s">
        <v>245</v>
      </c>
    </row>
    <row r="15" s="63" customFormat="1" ht="19.5" customHeight="1" spans="1:12">
      <c r="A15" s="76" t="s">
        <v>186</v>
      </c>
      <c r="B15" s="82">
        <f>C15</f>
        <v>2.5</v>
      </c>
      <c r="C15" s="82">
        <v>2.5</v>
      </c>
      <c r="D15" s="82">
        <f>C15</f>
        <v>2.5</v>
      </c>
      <c r="E15" s="82">
        <f>D15</f>
        <v>2.5</v>
      </c>
      <c r="F15" s="82">
        <f>E15</f>
        <v>2.5</v>
      </c>
      <c r="G15" s="70"/>
      <c r="H15" s="78" t="s">
        <v>181</v>
      </c>
      <c r="I15" s="78" t="s">
        <v>181</v>
      </c>
      <c r="J15" s="78" t="s">
        <v>181</v>
      </c>
      <c r="K15" s="78" t="s">
        <v>181</v>
      </c>
      <c r="L15" s="78" t="s">
        <v>181</v>
      </c>
    </row>
    <row r="16" s="63" customFormat="1" ht="14.25" spans="1:12">
      <c r="A16" s="83"/>
      <c r="B16" s="63"/>
      <c r="C16" s="63"/>
      <c r="D16" s="84"/>
      <c r="E16" s="84"/>
      <c r="F16" s="84"/>
      <c r="G16" s="84"/>
      <c r="H16" s="85"/>
      <c r="I16" s="85"/>
      <c r="J16" s="84"/>
      <c r="K16" s="84"/>
      <c r="L16" s="84"/>
    </row>
    <row r="17" s="63" customFormat="1" ht="14.25" spans="1:12">
      <c r="A17" s="83" t="s">
        <v>187</v>
      </c>
      <c r="D17" s="84"/>
      <c r="E17" s="84"/>
      <c r="F17" s="84"/>
      <c r="G17" s="84"/>
      <c r="H17" s="85"/>
      <c r="I17" s="85"/>
      <c r="J17" s="84"/>
      <c r="K17" s="84"/>
      <c r="L17" s="84"/>
    </row>
    <row r="18" s="63" customFormat="1" ht="14.25" spans="1:12">
      <c r="A18" s="63" t="s">
        <v>188</v>
      </c>
      <c r="D18" s="84"/>
      <c r="E18" s="84"/>
      <c r="F18" s="84"/>
      <c r="G18" s="84"/>
      <c r="H18" s="85"/>
      <c r="I18" s="85"/>
      <c r="J18" s="84"/>
      <c r="K18" s="84"/>
      <c r="L18" s="84"/>
    </row>
    <row r="19" s="63" customFormat="1" ht="14.25" spans="1:12">
      <c r="A19" s="84"/>
      <c r="B19" s="84"/>
      <c r="C19" s="84"/>
      <c r="D19" s="84"/>
      <c r="E19" s="84"/>
      <c r="F19" s="84"/>
      <c r="G19" s="84"/>
      <c r="H19" s="86" t="s">
        <v>323</v>
      </c>
      <c r="I19" s="86"/>
      <c r="J19" s="83" t="s">
        <v>190</v>
      </c>
      <c r="K19" s="83"/>
      <c r="L19" s="83" t="s">
        <v>191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（中期）洗水后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2025-12-30T06:55:29Z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