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<sst xmlns="http://schemas.openxmlformats.org/spreadsheetml/2006/main" count="850" uniqueCount="334">
  <si>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</si>
  <si>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</si>
  <si>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</si>
  <si>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</si>
  <si>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</si>
  <si>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</si>
  <si>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</si>
  <si>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</si>
  <si>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</si>
  <si>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</si>
  <si>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</si>
  <si>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</si>
  <si>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</si>
  <si>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</si>
  <si>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</si>
  <si>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</si>
  <si>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</si>
  <si>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</si>
  <si>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</si>
  <si>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</si>
  <si>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</si>
  <si>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</si>
  <si>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</si>
  <si>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</si>
  <si>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</si>
  <si>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</si>
  <si>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</si>
  <si>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</si>
  <si>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</si>
  <si>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</si>
  <si>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</si>
  <si>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</si>
  <si>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</si>
  <si>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</si>
  <si>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</si>
  <si>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</si>
  <si>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</si>
  <si>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</si>
  <si>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</si>
  <si>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</si>
  <si>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</si>
  <si>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</si>
  <si>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</si>
  <si>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</si>
  <si>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</si>
  <si>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</si>
  <si>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</si>
  <si>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</si>
  <si>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</si>
  <si>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</si>
  <si>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</si>
  <si>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</si>
  <si>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</si>
  <si>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</si>
  <si>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</si>
  <si>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</si>
  <si>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</si>
  <si>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</si>
  <si>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</si>
  <si>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</si>
  <si>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</si>
  <si>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</si>
  <si>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QAJJAO85709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</si>
  <si>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</si>
  <si>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</si>
  <si>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</si>
  <si>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</si>
  <si>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</si>
  <si>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</si>
  <si>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</si>
  <si>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</si>
  <si>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</si>
  <si>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</si>
  <si>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</si>
  <si>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</si>
  <si>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</si>
  <si>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</si>
  <si>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</si>
  <si>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</si>
  <si>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</si>
  <si>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</si>
  <si>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</si>
  <si>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</si>
  <si>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</si>
  <si>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</si>
  <si>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</si>
  <si>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</si>
  <si>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</si>
  <si>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</si>
  <si>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</si>
  <si>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</si>
  <si>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</si>
  <si>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</si>
  <si>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</si>
  <si>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</si>
  <si>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</si>
  <si>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</si>
  <si>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</si>
  <si>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</si>
  <si>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</si>
  <si>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</si>
  <si>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</si>
  <si>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</si>
  <si>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</si>
  <si>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</si>
  <si>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</si>
  <si>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</si>
  <si>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</si>
  <si>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</si>
  <si>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</si>
  <si>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拾光粉</t>
  </si>
  <si>
    <t>日晒棕</t>
  </si>
  <si>
    <t>柠绿色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</si>
  <si>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</si>
  <si>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</si>
  <si>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白色150#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</si>
  <si>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</si>
  <si>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</si>
  <si>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</si>
  <si>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</si>
  <si>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</si>
  <si>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1、尺寸偏大，请留意</t>
  </si>
  <si>
    <t>2、领起皱，后领织带不平服</t>
  </si>
  <si>
    <t>3、长短袖，夹底十字缝不对称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</si>
  <si>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</si>
  <si>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</si>
  <si>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</si>
  <si>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</si>
  <si>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</si>
  <si>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</si>
  <si>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</si>
  <si>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</si>
  <si>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</si>
  <si>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</si>
  <si>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</si>
  <si>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</si>
  <si>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</si>
  <si>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</si>
  <si>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</si>
  <si>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</si>
  <si>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</si>
  <si>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</si>
  <si>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</si>
  <si>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</si>
  <si>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</si>
  <si>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</si>
  <si>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</si>
  <si>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</si>
  <si>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</si>
  <si>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</si>
  <si>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</si>
  <si>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+1</t>
  </si>
  <si>
    <t>-0.5</t>
  </si>
  <si>
    <t>-1</t>
  </si>
  <si>
    <t>胸围</t>
  </si>
  <si>
    <t>+3</t>
  </si>
  <si>
    <t>+2</t>
  </si>
  <si>
    <t>+0.8</t>
  </si>
  <si>
    <t>摆围</t>
  </si>
  <si>
    <t>+4</t>
  </si>
  <si>
    <t>+2.5</t>
  </si>
  <si>
    <t>+1.5</t>
  </si>
  <si>
    <t>肩宽</t>
  </si>
  <si>
    <t>肩点袖长(短袖）</t>
  </si>
  <si>
    <t>+0.7</t>
  </si>
  <si>
    <t>+0</t>
  </si>
  <si>
    <t>袖肥/2</t>
  </si>
  <si>
    <t>+0.6</t>
  </si>
  <si>
    <t>袖口围/2（短袖）</t>
  </si>
  <si>
    <t>+0.2</t>
  </si>
  <si>
    <t>+0.5</t>
  </si>
  <si>
    <t>领高</t>
  </si>
  <si>
    <t>前领深</t>
  </si>
  <si>
    <t>-0.3</t>
  </si>
  <si>
    <t>横领宽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</si>
  <si>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</si>
  <si>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</si>
  <si>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</si>
  <si>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</si>
  <si>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</si>
  <si>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</si>
  <si>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</si>
  <si>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</si>
  <si>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</si>
  <si>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</si>
  <si>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</si>
  <si>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</si>
  <si>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</si>
  <si>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</si>
  <si>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1.腰头线有大小，腰头后中接线处不在正中。</t>
  </si>
  <si>
    <t>2.网布处，大烫骨位没倒好</t>
  </si>
  <si>
    <t>3.侧拼不对称，尖角不对称</t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</si>
  <si>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</si>
  <si>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</si>
  <si>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</si>
  <si>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</si>
  <si>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</si>
  <si>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</si>
  <si>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</si>
  <si>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</si>
  <si>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</si>
  <si>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</si>
  <si>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</si>
  <si>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</si>
  <si>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</si>
  <si>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</si>
  <si>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</si>
  <si>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</si>
  <si>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</si>
  <si>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</si>
  <si>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</si>
  <si>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</si>
  <si>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</si>
  <si>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</si>
  <si>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</si>
  <si>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</si>
  <si>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</si>
  <si>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</si>
  <si>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</si>
  <si>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</si>
  <si>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</si>
  <si>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</si>
  <si>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</si>
  <si>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</si>
  <si>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</si>
  <si>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</si>
  <si>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</si>
  <si>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</si>
  <si>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</si>
  <si>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</si>
  <si>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</si>
  <si>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1、主唛不正中，打枣歪斜。</t>
  </si>
  <si>
    <t>2、袋口起扭，侧拼三角位左右不对称</t>
  </si>
  <si>
    <t>3、网布处，大烫骨位没倒好。线头未清理干净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</si>
  <si>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</si>
  <si>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</si>
  <si>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</si>
  <si>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</si>
  <si>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</si>
  <si>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</si>
  <si>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</si>
  <si>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走货2032件，抽查125件，发现4件不良品，已按照以上提出的问题点改正，可以出货</t>
  </si>
  <si>
    <t>服装QC部门</t>
  </si>
  <si>
    <t>检验人</t>
  </si>
  <si>
    <t>120/56</t>
  </si>
  <si>
    <t>130/59</t>
  </si>
  <si>
    <t>140/57</t>
  </si>
  <si>
    <t>150/63</t>
  </si>
  <si>
    <t>160/69</t>
  </si>
  <si>
    <t>170/75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</si>
  <si>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</si>
  <si>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</si>
  <si>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</si>
  <si>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</si>
  <si>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</si>
  <si>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</si>
  <si>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</si>
  <si>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</si>
  <si>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</si>
  <si>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</si>
  <si>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</si>
  <si>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</si>
  <si>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</si>
  <si>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</si>
  <si>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</si>
  <si>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</si>
  <si>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液氨棉毛布</t>
  </si>
  <si>
    <t>同辉</t>
  </si>
  <si>
    <t>拧绿色</t>
  </si>
  <si>
    <t>制表时间：2025/2/10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</si>
  <si>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</si>
  <si>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</si>
  <si>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</si>
  <si>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</si>
  <si>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</si>
  <si>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</si>
  <si>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</si>
  <si>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</si>
  <si>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</si>
  <si>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</si>
  <si>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</si>
  <si>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制表时间：2025/12/15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</si>
  <si>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</si>
  <si>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</si>
  <si>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</si>
  <si>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</si>
  <si>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</si>
  <si>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</si>
  <si>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</si>
  <si>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</si>
  <si>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</si>
  <si>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</si>
  <si>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</si>
  <si>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</si>
  <si>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</si>
  <si>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</si>
  <si>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</si>
  <si>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</si>
  <si>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</si>
  <si>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</si>
  <si>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</si>
  <si>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</si>
  <si>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</si>
  <si>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</si>
  <si>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</si>
  <si>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</si>
  <si>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</si>
  <si>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</si>
  <si>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</si>
  <si>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</si>
  <si>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</si>
  <si>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</si>
  <si>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</si>
  <si>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</si>
  <si>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</si>
  <si>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</si>
  <si>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</si>
  <si>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</si>
  <si>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</si>
  <si>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</si>
  <si>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</si>
  <si>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</si>
  <si>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</si>
  <si>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</si>
  <si>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</si>
  <si>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1CM压花织带</t>
  </si>
  <si>
    <t>19SS白色/E73//</t>
  </si>
  <si>
    <t>-6</t>
  </si>
  <si>
    <t>-5</t>
  </si>
  <si>
    <t>26SS拾光粉/R360//</t>
  </si>
  <si>
    <t>26SS柠绿色/R371//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</si>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</sst>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sz val="12"/>
      <name val="微软雅黑"/>
      <charset val="0"/>
    </font>
    <font>
      <sz val="12"/>
      <name val="微软雅黑"/>
      <charset val="134"/>
    </font>
    <font>
      <b/>
      <sz val="12"/>
      <color rgb="FFFF0000"/>
      <name val="宋体"/>
      <charset val="134"/>
    </font>
    <font>
      <b/>
      <sz val="12"/>
      <name val="仿宋_GB2312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0"/>
      </bottom>
      <diagonal/>
    </border>
    <border>
      <left style="thin">
        <color rgb="FF000000"/>
      </left>
      <right style="medium">
        <color indexed="0"/>
      </right>
      <top style="thin">
        <color rgb="FF000000"/>
      </top>
      <bottom style="medium">
        <color indexed="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8" borderId="88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89" applyNumberFormat="0" applyFill="0" applyAlignment="0" applyProtection="0">
      <alignment vertical="center"/>
    </xf>
    <xf numFmtId="0" fontId="60" fillId="0" borderId="89" applyNumberFormat="0" applyFill="0" applyAlignment="0" applyProtection="0">
      <alignment vertical="center"/>
    </xf>
    <xf numFmtId="0" fontId="61" fillId="0" borderId="90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9" borderId="91" applyNumberFormat="0" applyAlignment="0" applyProtection="0">
      <alignment vertical="center"/>
    </xf>
    <xf numFmtId="0" fontId="63" fillId="10" borderId="92" applyNumberFormat="0" applyAlignment="0" applyProtection="0">
      <alignment vertical="center"/>
    </xf>
    <xf numFmtId="0" fontId="64" fillId="10" borderId="91" applyNumberFormat="0" applyAlignment="0" applyProtection="0">
      <alignment vertical="center"/>
    </xf>
    <xf numFmtId="0" fontId="65" fillId="11" borderId="93" applyNumberFormat="0" applyAlignment="0" applyProtection="0">
      <alignment vertical="center"/>
    </xf>
    <xf numFmtId="0" fontId="66" fillId="0" borderId="94" applyNumberFormat="0" applyFill="0" applyAlignment="0" applyProtection="0">
      <alignment vertical="center"/>
    </xf>
    <xf numFmtId="0" fontId="67" fillId="0" borderId="95" applyNumberFormat="0" applyFill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3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  <xf numFmtId="0" fontId="74" fillId="0" borderId="0">
      <alignment horizontal="center" vertical="center"/>
    </xf>
    <xf numFmtId="0" fontId="6" fillId="0" borderId="0">
      <alignment horizontal="center" vertical="center"/>
    </xf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6" xfId="62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23" fillId="0" borderId="15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4" fillId="0" borderId="16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5" fillId="0" borderId="17" xfId="53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27" fillId="0" borderId="2" xfId="52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49" fontId="29" fillId="0" borderId="17" xfId="51" applyNumberFormat="1" applyFont="1" applyFill="1" applyBorder="1" applyAlignment="1">
      <alignment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31" fillId="0" borderId="2" xfId="52" applyFont="1" applyFill="1" applyBorder="1" applyAlignment="1">
      <alignment horizontal="left" vertical="center"/>
    </xf>
    <xf numFmtId="0" fontId="32" fillId="0" borderId="2" xfId="52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52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center" vertical="center"/>
    </xf>
    <xf numFmtId="58" fontId="32" fillId="0" borderId="2" xfId="0" applyNumberFormat="1" applyFont="1" applyFill="1" applyBorder="1" applyAlignment="1">
      <alignment horizontal="left" vertical="center"/>
    </xf>
    <xf numFmtId="178" fontId="36" fillId="0" borderId="17" xfId="0" applyNumberFormat="1" applyFont="1" applyFill="1" applyBorder="1" applyAlignment="1">
      <alignment horizontal="center" vertical="center"/>
    </xf>
    <xf numFmtId="0" fontId="37" fillId="0" borderId="21" xfId="0" applyNumberFormat="1" applyFont="1" applyFill="1" applyBorder="1" applyAlignment="1">
      <alignment shrinkToFit="1"/>
    </xf>
    <xf numFmtId="0" fontId="35" fillId="0" borderId="22" xfId="0" applyNumberFormat="1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5" fillId="0" borderId="23" xfId="0" applyNumberFormat="1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26" fillId="0" borderId="0" xfId="53" applyFont="1" applyFill="1" applyAlignment="1"/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40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vertical="center"/>
    </xf>
    <xf numFmtId="0" fontId="40" fillId="0" borderId="27" xfId="52" applyFont="1" applyFill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vertical="center"/>
    </xf>
    <xf numFmtId="58" fontId="26" fillId="0" borderId="28" xfId="52" applyNumberFormat="1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vertical="center"/>
    </xf>
    <xf numFmtId="0" fontId="26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40" fillId="0" borderId="35" xfId="52" applyFont="1" applyFill="1" applyBorder="1" applyAlignment="1">
      <alignment vertical="center"/>
    </xf>
    <xf numFmtId="0" fontId="40" fillId="0" borderId="36" xfId="52" applyFont="1" applyFill="1" applyBorder="1" applyAlignment="1">
      <alignment vertical="center"/>
    </xf>
    <xf numFmtId="0" fontId="40" fillId="0" borderId="37" xfId="52" applyFont="1" applyFill="1" applyBorder="1" applyAlignment="1">
      <alignment vertical="center"/>
    </xf>
    <xf numFmtId="0" fontId="26" fillId="0" borderId="28" xfId="52" applyFont="1" applyFill="1" applyBorder="1" applyAlignment="1">
      <alignment vertical="center"/>
    </xf>
    <xf numFmtId="0" fontId="26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 wrapText="1"/>
    </xf>
    <xf numFmtId="0" fontId="26" fillId="0" borderId="28" xfId="52" applyFont="1" applyFill="1" applyBorder="1" applyAlignment="1">
      <alignment horizontal="left" vertical="center" wrapText="1"/>
    </xf>
    <xf numFmtId="0" fontId="26" fillId="0" borderId="29" xfId="52" applyFont="1" applyFill="1" applyBorder="1" applyAlignment="1">
      <alignment horizontal="left" vertical="center" wrapText="1"/>
    </xf>
    <xf numFmtId="0" fontId="40" fillId="0" borderId="32" xfId="52" applyFont="1" applyFill="1" applyBorder="1" applyAlignment="1">
      <alignment horizontal="left" vertical="center"/>
    </xf>
    <xf numFmtId="0" fontId="19" fillId="0" borderId="33" xfId="52" applyFill="1" applyBorder="1" applyAlignment="1">
      <alignment horizontal="center" vertical="center"/>
    </xf>
    <xf numFmtId="0" fontId="19" fillId="0" borderId="34" xfId="52" applyFill="1" applyBorder="1" applyAlignment="1">
      <alignment horizontal="center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center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0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right" vertical="center"/>
    </xf>
    <xf numFmtId="0" fontId="26" fillId="0" borderId="44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58" fontId="26" fillId="0" borderId="33" xfId="52" applyNumberFormat="1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30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0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22" fillId="0" borderId="47" xfId="52" applyFont="1" applyBorder="1" applyAlignment="1">
      <alignment horizontal="center" vertical="center"/>
    </xf>
    <xf numFmtId="0" fontId="27" fillId="0" borderId="47" xfId="52" applyFont="1" applyBorder="1" applyAlignment="1">
      <alignment horizontal="center" vertical="center"/>
    </xf>
    <xf numFmtId="0" fontId="41" fillId="0" borderId="47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30" xfId="52" applyFont="1" applyBorder="1" applyAlignment="1">
      <alignment horizontal="center" vertical="center"/>
    </xf>
    <xf numFmtId="0" fontId="27" fillId="0" borderId="26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30" xfId="52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14" fontId="22" fillId="0" borderId="28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41" fillId="0" borderId="31" xfId="52" applyFont="1" applyBorder="1" applyAlignment="1">
      <alignment vertical="center"/>
    </xf>
    <xf numFmtId="0" fontId="22" fillId="0" borderId="28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1" fillId="0" borderId="28" xfId="52" applyFont="1" applyBorder="1" applyAlignment="1">
      <alignment vertical="center"/>
    </xf>
    <xf numFmtId="0" fontId="22" fillId="0" borderId="4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19" fillId="0" borderId="28" xfId="52" applyFont="1" applyBorder="1" applyAlignment="1">
      <alignment vertical="center"/>
    </xf>
    <xf numFmtId="0" fontId="42" fillId="0" borderId="32" xfId="52" applyFont="1" applyBorder="1" applyAlignment="1">
      <alignment vertical="center"/>
    </xf>
    <xf numFmtId="0" fontId="22" fillId="0" borderId="51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1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14" fontId="22" fillId="0" borderId="33" xfId="52" applyNumberFormat="1" applyFont="1" applyBorder="1" applyAlignment="1">
      <alignment horizontal="center" vertical="center"/>
    </xf>
    <xf numFmtId="14" fontId="22" fillId="0" borderId="34" xfId="52" applyNumberFormat="1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41" fillId="0" borderId="27" xfId="52" applyFont="1" applyBorder="1" applyAlignment="1">
      <alignment vertical="center"/>
    </xf>
    <xf numFmtId="0" fontId="22" fillId="0" borderId="30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6" fillId="0" borderId="43" xfId="52" applyFont="1" applyBorder="1" applyAlignment="1">
      <alignment horizontal="left" vertical="center" wrapText="1"/>
    </xf>
    <xf numFmtId="0" fontId="26" fillId="0" borderId="36" xfId="52" applyFont="1" applyBorder="1" applyAlignment="1">
      <alignment horizontal="left" vertical="center" wrapText="1"/>
    </xf>
    <xf numFmtId="0" fontId="26" fillId="0" borderId="52" xfId="52" applyFont="1" applyBorder="1" applyAlignment="1">
      <alignment horizontal="left" vertical="center" wrapText="1"/>
    </xf>
    <xf numFmtId="0" fontId="40" fillId="0" borderId="27" xfId="52" applyFont="1" applyBorder="1" applyAlignment="1">
      <alignment horizontal="left" vertical="center"/>
    </xf>
    <xf numFmtId="0" fontId="40" fillId="0" borderId="30" xfId="52" applyFont="1" applyBorder="1" applyAlignment="1">
      <alignment horizontal="left" vertical="center"/>
    </xf>
    <xf numFmtId="0" fontId="26" fillId="0" borderId="41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6" fillId="0" borderId="44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40" fillId="0" borderId="39" xfId="52" applyFont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 wrapText="1"/>
    </xf>
    <xf numFmtId="0" fontId="26" fillId="0" borderId="27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41" fillId="0" borderId="32" xfId="52" applyFont="1" applyBorder="1" applyAlignment="1">
      <alignment horizontal="center" vertical="center"/>
    </xf>
    <xf numFmtId="0" fontId="41" fillId="0" borderId="33" xfId="52" applyFont="1" applyBorder="1" applyAlignment="1">
      <alignment horizontal="center" vertical="center"/>
    </xf>
    <xf numFmtId="0" fontId="41" fillId="0" borderId="34" xfId="52" applyFont="1" applyBorder="1" applyAlignment="1">
      <alignment horizontal="center" vertical="center"/>
    </xf>
    <xf numFmtId="0" fontId="41" fillId="0" borderId="31" xfId="52" applyFont="1" applyBorder="1" applyAlignment="1">
      <alignment horizontal="center" vertical="center"/>
    </xf>
    <xf numFmtId="0" fontId="41" fillId="0" borderId="28" xfId="52" applyFont="1" applyBorder="1" applyAlignment="1">
      <alignment horizontal="center" vertical="center"/>
    </xf>
    <xf numFmtId="0" fontId="40" fillId="0" borderId="28" xfId="52" applyFont="1" applyBorder="1" applyAlignment="1">
      <alignment horizontal="left" vertical="center"/>
    </xf>
    <xf numFmtId="0" fontId="40" fillId="0" borderId="29" xfId="52" applyFont="1" applyBorder="1" applyAlignment="1">
      <alignment horizontal="left" vertical="center"/>
    </xf>
    <xf numFmtId="0" fontId="41" fillId="0" borderId="53" xfId="52" applyFont="1" applyFill="1" applyBorder="1" applyAlignment="1">
      <alignment horizontal="left" vertical="center"/>
    </xf>
    <xf numFmtId="0" fontId="41" fillId="0" borderId="54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41" fillId="0" borderId="41" xfId="52" applyFont="1" applyBorder="1" applyAlignment="1">
      <alignment horizontal="left" vertical="center"/>
    </xf>
    <xf numFmtId="0" fontId="41" fillId="0" borderId="39" xfId="52" applyFont="1" applyBorder="1" applyAlignment="1">
      <alignment horizontal="left" vertical="center"/>
    </xf>
    <xf numFmtId="0" fontId="41" fillId="0" borderId="40" xfId="52" applyFont="1" applyBorder="1" applyAlignment="1">
      <alignment horizontal="left" vertical="center"/>
    </xf>
    <xf numFmtId="0" fontId="27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center" vertical="center"/>
    </xf>
    <xf numFmtId="0" fontId="27" fillId="0" borderId="59" xfId="52" applyFont="1" applyBorder="1" applyAlignment="1">
      <alignment vertical="center"/>
    </xf>
    <xf numFmtId="58" fontId="19" fillId="0" borderId="59" xfId="52" applyNumberFormat="1" applyFont="1" applyBorder="1" applyAlignment="1">
      <alignment vertical="center"/>
    </xf>
    <xf numFmtId="0" fontId="27" fillId="0" borderId="59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left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64" xfId="52" applyFont="1" applyFill="1" applyBorder="1" applyAlignment="1">
      <alignment horizontal="center" vertical="center"/>
    </xf>
    <xf numFmtId="0" fontId="27" fillId="0" borderId="65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66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8" fillId="0" borderId="8" xfId="53" applyFont="1" applyFill="1" applyBorder="1" applyAlignment="1">
      <alignment horizontal="center"/>
    </xf>
    <xf numFmtId="0" fontId="25" fillId="0" borderId="16" xfId="53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179" fontId="28" fillId="0" borderId="69" xfId="0" applyNumberFormat="1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0" fontId="29" fillId="0" borderId="70" xfId="0" applyFont="1" applyFill="1" applyBorder="1" applyAlignment="1">
      <alignment horizontal="center" vertical="center"/>
    </xf>
    <xf numFmtId="49" fontId="30" fillId="0" borderId="31" xfId="54" applyNumberFormat="1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0" fontId="18" fillId="0" borderId="28" xfId="53" applyFont="1" applyFill="1" applyBorder="1" applyAlignment="1"/>
    <xf numFmtId="0" fontId="28" fillId="0" borderId="29" xfId="0" applyNumberFormat="1" applyFont="1" applyFill="1" applyBorder="1" applyAlignment="1">
      <alignment horizontal="center" vertical="center"/>
    </xf>
    <xf numFmtId="0" fontId="31" fillId="0" borderId="16" xfId="52" applyFont="1" applyFill="1" applyBorder="1" applyAlignment="1">
      <alignment horizontal="left" vertical="center"/>
    </xf>
    <xf numFmtId="0" fontId="32" fillId="0" borderId="71" xfId="52" applyFont="1" applyFill="1" applyBorder="1" applyAlignment="1">
      <alignment horizontal="center" vertical="center"/>
    </xf>
    <xf numFmtId="49" fontId="30" fillId="0" borderId="28" xfId="54" applyNumberFormat="1" applyFont="1" applyFill="1" applyBorder="1" applyAlignment="1">
      <alignment horizontal="center" vertical="center"/>
    </xf>
    <xf numFmtId="49" fontId="30" fillId="0" borderId="29" xfId="54" applyNumberFormat="1" applyFont="1" applyFill="1" applyBorder="1" applyAlignment="1">
      <alignment horizontal="center" vertical="center"/>
    </xf>
    <xf numFmtId="49" fontId="30" fillId="3" borderId="28" xfId="54" applyNumberFormat="1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horizontal="center" vertical="center"/>
    </xf>
    <xf numFmtId="0" fontId="31" fillId="0" borderId="71" xfId="52" applyFont="1" applyFill="1" applyBorder="1" applyAlignment="1">
      <alignment horizontal="center" vertical="center"/>
    </xf>
    <xf numFmtId="0" fontId="32" fillId="0" borderId="72" xfId="0" applyFont="1" applyFill="1" applyBorder="1" applyAlignment="1">
      <alignment horizontal="left" vertical="center"/>
    </xf>
    <xf numFmtId="0" fontId="32" fillId="0" borderId="73" xfId="0" applyFont="1" applyFill="1" applyBorder="1" applyAlignment="1">
      <alignment horizontal="center" vertical="center"/>
    </xf>
    <xf numFmtId="0" fontId="32" fillId="0" borderId="74" xfId="0" applyFont="1" applyFill="1" applyBorder="1" applyAlignment="1">
      <alignment horizontal="center" vertical="center"/>
    </xf>
    <xf numFmtId="58" fontId="32" fillId="0" borderId="75" xfId="0" applyNumberFormat="1" applyFont="1" applyFill="1" applyBorder="1" applyAlignment="1">
      <alignment horizontal="left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77" xfId="0" applyFont="1" applyFill="1" applyBorder="1" applyAlignment="1">
      <alignment horizontal="center" vertical="center"/>
    </xf>
    <xf numFmtId="0" fontId="18" fillId="0" borderId="78" xfId="53" applyFont="1" applyFill="1" applyBorder="1" applyAlignment="1">
      <alignment horizontal="center"/>
    </xf>
    <xf numFmtId="49" fontId="18" fillId="0" borderId="32" xfId="53" applyNumberFormat="1" applyFont="1" applyFill="1" applyBorder="1" applyAlignment="1">
      <alignment horizontal="center"/>
    </xf>
    <xf numFmtId="49" fontId="18" fillId="0" borderId="33" xfId="53" applyNumberFormat="1" applyFont="1" applyFill="1" applyBorder="1" applyAlignment="1">
      <alignment horizontal="center"/>
    </xf>
    <xf numFmtId="49" fontId="30" fillId="0" borderId="33" xfId="54" applyNumberFormat="1" applyFont="1" applyFill="1" applyBorder="1" applyAlignment="1">
      <alignment horizontal="center" vertical="center"/>
    </xf>
    <xf numFmtId="49" fontId="30" fillId="0" borderId="34" xfId="54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3" fillId="0" borderId="25" xfId="52" applyFont="1" applyBorder="1" applyAlignment="1">
      <alignment horizontal="center" vertical="top"/>
    </xf>
    <xf numFmtId="0" fontId="41" fillId="0" borderId="79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41" fillId="0" borderId="42" xfId="52" applyFont="1" applyBorder="1" applyAlignment="1">
      <alignment horizontal="left" vertical="center"/>
    </xf>
    <xf numFmtId="0" fontId="41" fillId="0" borderId="80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7" fillId="0" borderId="59" xfId="52" applyFont="1" applyBorder="1" applyAlignment="1">
      <alignment horizontal="left" vertical="center"/>
    </xf>
    <xf numFmtId="0" fontId="27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vertical="center"/>
    </xf>
    <xf numFmtId="0" fontId="19" fillId="0" borderId="64" xfId="52" applyFont="1" applyBorder="1" applyAlignment="1">
      <alignment horizontal="left" vertical="center"/>
    </xf>
    <xf numFmtId="0" fontId="22" fillId="0" borderId="64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41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41" fillId="0" borderId="63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41" fillId="0" borderId="64" xfId="52" applyFont="1" applyBorder="1" applyAlignment="1">
      <alignment horizontal="center" vertical="center"/>
    </xf>
    <xf numFmtId="0" fontId="19" fillId="0" borderId="64" xfId="52" applyFont="1" applyBorder="1" applyAlignment="1">
      <alignment horizontal="center" vertical="center"/>
    </xf>
    <xf numFmtId="0" fontId="22" fillId="0" borderId="28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53" xfId="52" applyFont="1" applyBorder="1" applyAlignment="1">
      <alignment horizontal="left" vertical="center" wrapText="1"/>
    </xf>
    <xf numFmtId="0" fontId="41" fillId="0" borderId="54" xfId="52" applyFont="1" applyBorder="1" applyAlignment="1">
      <alignment horizontal="left" vertical="center" wrapText="1"/>
    </xf>
    <xf numFmtId="0" fontId="41" fillId="0" borderId="45" xfId="52" applyFont="1" applyBorder="1" applyAlignment="1">
      <alignment horizontal="left" vertical="center" wrapText="1"/>
    </xf>
    <xf numFmtId="0" fontId="41" fillId="0" borderId="81" xfId="52" applyFont="1" applyBorder="1" applyAlignment="1">
      <alignment horizontal="left" vertical="center"/>
    </xf>
    <xf numFmtId="0" fontId="41" fillId="0" borderId="82" xfId="52" applyFont="1" applyBorder="1" applyAlignment="1">
      <alignment horizontal="left" vertical="center"/>
    </xf>
    <xf numFmtId="0" fontId="41" fillId="0" borderId="65" xfId="52" applyFont="1" applyBorder="1" applyAlignment="1">
      <alignment horizontal="left" vertical="center"/>
    </xf>
    <xf numFmtId="0" fontId="44" fillId="0" borderId="8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47" fillId="0" borderId="40" xfId="52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center" vertical="center"/>
    </xf>
    <xf numFmtId="0" fontId="26" fillId="0" borderId="29" xfId="52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53" xfId="52" applyNumberFormat="1" applyFont="1" applyBorder="1" applyAlignment="1">
      <alignment horizontal="left" vertical="center"/>
    </xf>
    <xf numFmtId="9" fontId="22" fillId="0" borderId="54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40" fillId="0" borderId="63" xfId="52" applyFont="1" applyFill="1" applyBorder="1" applyAlignment="1">
      <alignment horizontal="left" vertical="center"/>
    </xf>
    <xf numFmtId="0" fontId="40" fillId="0" borderId="64" xfId="52" applyFont="1" applyFill="1" applyBorder="1" applyAlignment="1">
      <alignment horizontal="left" vertical="center"/>
    </xf>
    <xf numFmtId="0" fontId="40" fillId="0" borderId="65" xfId="52" applyFont="1" applyFill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54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7" fillId="0" borderId="46" xfId="52" applyFont="1" applyBorder="1" applyAlignment="1">
      <alignment vertical="center"/>
    </xf>
    <xf numFmtId="0" fontId="48" fillId="0" borderId="59" xfId="52" applyFont="1" applyBorder="1" applyAlignment="1">
      <alignment horizontal="center" vertical="center"/>
    </xf>
    <xf numFmtId="0" fontId="27" fillId="0" borderId="47" xfId="52" applyFont="1" applyBorder="1" applyAlignment="1">
      <alignment vertical="center"/>
    </xf>
    <xf numFmtId="0" fontId="22" fillId="0" borderId="84" xfId="52" applyFont="1" applyBorder="1" applyAlignment="1">
      <alignment vertical="center"/>
    </xf>
    <xf numFmtId="0" fontId="27" fillId="0" borderId="84" xfId="52" applyFont="1" applyBorder="1" applyAlignment="1">
      <alignment vertical="center"/>
    </xf>
    <xf numFmtId="58" fontId="19" fillId="0" borderId="47" xfId="52" applyNumberFormat="1" applyFont="1" applyBorder="1" applyAlignment="1">
      <alignment vertical="center"/>
    </xf>
    <xf numFmtId="0" fontId="27" fillId="0" borderId="42" xfId="52" applyFont="1" applyBorder="1" applyAlignment="1">
      <alignment horizontal="center" vertical="center"/>
    </xf>
    <xf numFmtId="0" fontId="27" fillId="0" borderId="85" xfId="52" applyFont="1" applyBorder="1" applyAlignment="1">
      <alignment horizontal="center" vertical="center"/>
    </xf>
    <xf numFmtId="0" fontId="22" fillId="0" borderId="84" xfId="52" applyFont="1" applyBorder="1" applyAlignment="1">
      <alignment horizontal="center" vertical="center"/>
    </xf>
    <xf numFmtId="0" fontId="22" fillId="0" borderId="80" xfId="52" applyFont="1" applyBorder="1" applyAlignment="1">
      <alignment horizontal="center" vertical="center"/>
    </xf>
    <xf numFmtId="0" fontId="22" fillId="0" borderId="86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50" fillId="0" borderId="16" xfId="0" applyFont="1" applyBorder="1"/>
    <xf numFmtId="0" fontId="50" fillId="0" borderId="2" xfId="0" applyFont="1" applyBorder="1"/>
    <xf numFmtId="0" fontId="50" fillId="0" borderId="7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9" xfId="0" applyFont="1" applyFill="1" applyBorder="1" applyAlignment="1">
      <alignment horizontal="center" vertical="center"/>
    </xf>
    <xf numFmtId="0" fontId="50" fillId="0" borderId="87" xfId="0" applyFont="1" applyBorder="1" applyAlignment="1">
      <alignment horizontal="center" vertical="center"/>
    </xf>
    <xf numFmtId="0" fontId="50" fillId="4" borderId="2" xfId="0" applyFont="1" applyFill="1" applyBorder="1"/>
    <xf numFmtId="0" fontId="50" fillId="0" borderId="17" xfId="0" applyFont="1" applyBorder="1"/>
    <xf numFmtId="0" fontId="0" fillId="0" borderId="16" xfId="0" applyBorder="1"/>
    <xf numFmtId="0" fontId="0" fillId="4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4" borderId="22" xfId="0" applyFill="1" applyBorder="1"/>
    <xf numFmtId="0" fontId="0" fillId="0" borderId="2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5" xfId="62" applyFill="1" applyBorder="1" applyAlignment="1" quotePrefix="1">
      <alignment horizontal="center" vertical="center" wrapText="1"/>
    </xf>
    <xf numFmtId="0" fontId="6" fillId="0" borderId="6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  <cellStyle name="S16" xfId="6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13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13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13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116205</xdr:colOff>
      <xdr:row>2</xdr:row>
      <xdr:rowOff>64770</xdr:rowOff>
    </xdr:from>
    <xdr:to>
      <xdr:col>7</xdr:col>
      <xdr:colOff>796290</xdr:colOff>
      <xdr:row>3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9430" y="645795"/>
          <a:ext cx="680085" cy="63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144780</xdr:colOff>
      <xdr:row>2</xdr:row>
      <xdr:rowOff>118110</xdr:rowOff>
    </xdr:from>
    <xdr:to>
      <xdr:col>8</xdr:col>
      <xdr:colOff>838200</xdr:colOff>
      <xdr:row>3</xdr:row>
      <xdr:rowOff>341630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64805" y="699135"/>
          <a:ext cx="693420" cy="604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8.xml"/><Relationship Id="rId8" Type="http://schemas.openxmlformats.org/officeDocument/2006/relationships/ctrlProp" Target="../ctrlProps/ctrlProp137.xml"/><Relationship Id="rId7" Type="http://schemas.openxmlformats.org/officeDocument/2006/relationships/ctrlProp" Target="../ctrlProps/ctrlProp136.xml"/><Relationship Id="rId6" Type="http://schemas.openxmlformats.org/officeDocument/2006/relationships/ctrlProp" Target="../ctrlProps/ctrlProp135.xml"/><Relationship Id="rId5" Type="http://schemas.openxmlformats.org/officeDocument/2006/relationships/ctrlProp" Target="../ctrlProps/ctrlProp134.xml"/><Relationship Id="rId41" Type="http://schemas.openxmlformats.org/officeDocument/2006/relationships/ctrlProp" Target="../ctrlProps/ctrlProp170.xml"/><Relationship Id="rId40" Type="http://schemas.openxmlformats.org/officeDocument/2006/relationships/ctrlProp" Target="../ctrlProps/ctrlProp169.xml"/><Relationship Id="rId4" Type="http://schemas.openxmlformats.org/officeDocument/2006/relationships/ctrlProp" Target="../ctrlProps/ctrlProp133.xml"/><Relationship Id="rId39" Type="http://schemas.openxmlformats.org/officeDocument/2006/relationships/ctrlProp" Target="../ctrlProps/ctrlProp168.xml"/><Relationship Id="rId38" Type="http://schemas.openxmlformats.org/officeDocument/2006/relationships/ctrlProp" Target="../ctrlProps/ctrlProp167.xml"/><Relationship Id="rId37" Type="http://schemas.openxmlformats.org/officeDocument/2006/relationships/ctrlProp" Target="../ctrlProps/ctrlProp166.xml"/><Relationship Id="rId36" Type="http://schemas.openxmlformats.org/officeDocument/2006/relationships/ctrlProp" Target="../ctrlProps/ctrlProp165.xml"/><Relationship Id="rId35" Type="http://schemas.openxmlformats.org/officeDocument/2006/relationships/ctrlProp" Target="../ctrlProps/ctrlProp164.xml"/><Relationship Id="rId34" Type="http://schemas.openxmlformats.org/officeDocument/2006/relationships/ctrlProp" Target="../ctrlProps/ctrlProp163.xml"/><Relationship Id="rId33" Type="http://schemas.openxmlformats.org/officeDocument/2006/relationships/ctrlProp" Target="../ctrlProps/ctrlProp162.xml"/><Relationship Id="rId32" Type="http://schemas.openxmlformats.org/officeDocument/2006/relationships/ctrlProp" Target="../ctrlProps/ctrlProp161.xml"/><Relationship Id="rId31" Type="http://schemas.openxmlformats.org/officeDocument/2006/relationships/ctrlProp" Target="../ctrlProps/ctrlProp160.xml"/><Relationship Id="rId30" Type="http://schemas.openxmlformats.org/officeDocument/2006/relationships/ctrlProp" Target="../ctrlProps/ctrlProp159.xml"/><Relationship Id="rId3" Type="http://schemas.openxmlformats.org/officeDocument/2006/relationships/ctrlProp" Target="../ctrlProps/ctrlProp132.xml"/><Relationship Id="rId29" Type="http://schemas.openxmlformats.org/officeDocument/2006/relationships/ctrlProp" Target="../ctrlProps/ctrlProp158.xml"/><Relationship Id="rId28" Type="http://schemas.openxmlformats.org/officeDocument/2006/relationships/ctrlProp" Target="../ctrlProps/ctrlProp157.xml"/><Relationship Id="rId27" Type="http://schemas.openxmlformats.org/officeDocument/2006/relationships/ctrlProp" Target="../ctrlProps/ctrlProp156.xml"/><Relationship Id="rId26" Type="http://schemas.openxmlformats.org/officeDocument/2006/relationships/ctrlProp" Target="../ctrlProps/ctrlProp155.xml"/><Relationship Id="rId25" Type="http://schemas.openxmlformats.org/officeDocument/2006/relationships/ctrlProp" Target="../ctrlProps/ctrlProp154.xml"/><Relationship Id="rId24" Type="http://schemas.openxmlformats.org/officeDocument/2006/relationships/ctrlProp" Target="../ctrlProps/ctrlProp153.xml"/><Relationship Id="rId23" Type="http://schemas.openxmlformats.org/officeDocument/2006/relationships/ctrlProp" Target="../ctrlProps/ctrlProp152.xml"/><Relationship Id="rId22" Type="http://schemas.openxmlformats.org/officeDocument/2006/relationships/ctrlProp" Target="../ctrlProps/ctrlProp151.xml"/><Relationship Id="rId21" Type="http://schemas.openxmlformats.org/officeDocument/2006/relationships/ctrlProp" Target="../ctrlProps/ctrlProp150.xml"/><Relationship Id="rId20" Type="http://schemas.openxmlformats.org/officeDocument/2006/relationships/ctrlProp" Target="../ctrlProps/ctrlProp14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48.xml"/><Relationship Id="rId18" Type="http://schemas.openxmlformats.org/officeDocument/2006/relationships/ctrlProp" Target="../ctrlProps/ctrlProp147.xml"/><Relationship Id="rId17" Type="http://schemas.openxmlformats.org/officeDocument/2006/relationships/ctrlProp" Target="../ctrlProps/ctrlProp146.xml"/><Relationship Id="rId16" Type="http://schemas.openxmlformats.org/officeDocument/2006/relationships/ctrlProp" Target="../ctrlProps/ctrlProp145.xml"/><Relationship Id="rId15" Type="http://schemas.openxmlformats.org/officeDocument/2006/relationships/ctrlProp" Target="../ctrlProps/ctrlProp144.xml"/><Relationship Id="rId14" Type="http://schemas.openxmlformats.org/officeDocument/2006/relationships/ctrlProp" Target="../ctrlProps/ctrlProp143.xml"/><Relationship Id="rId13" Type="http://schemas.openxmlformats.org/officeDocument/2006/relationships/ctrlProp" Target="../ctrlProps/ctrlProp142.xml"/><Relationship Id="rId12" Type="http://schemas.openxmlformats.org/officeDocument/2006/relationships/ctrlProp" Target="../ctrlProps/ctrlProp141.xml"/><Relationship Id="rId11" Type="http://schemas.openxmlformats.org/officeDocument/2006/relationships/ctrlProp" Target="../ctrlProps/ctrlProp140.xml"/><Relationship Id="rId10" Type="http://schemas.openxmlformats.org/officeDocument/2006/relationships/ctrlProp" Target="../ctrlProps/ctrlProp13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2">
        <v>1</v>
      </c>
      <c r="B2" s="457" t="s">
        <v>1</v>
      </c>
    </row>
    <row r="3" spans="1:2">
      <c r="A3" s="12">
        <v>2</v>
      </c>
      <c r="B3" s="457" t="s">
        <v>2</v>
      </c>
    </row>
    <row r="4" spans="1:2">
      <c r="A4" s="12">
        <v>3</v>
      </c>
      <c r="B4" s="457" t="s">
        <v>3</v>
      </c>
    </row>
    <row r="5" spans="1:2">
      <c r="A5" s="12">
        <v>4</v>
      </c>
      <c r="B5" s="457" t="s">
        <v>4</v>
      </c>
    </row>
    <row r="6" spans="1:2">
      <c r="A6" s="12">
        <v>5</v>
      </c>
      <c r="B6" s="457" t="s">
        <v>5</v>
      </c>
    </row>
    <row r="7" spans="1:2">
      <c r="A7" s="12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2">
        <v>1</v>
      </c>
      <c r="B10" s="461" t="s">
        <v>9</v>
      </c>
    </row>
    <row r="11" spans="1:2">
      <c r="A11" s="12">
        <v>2</v>
      </c>
      <c r="B11" s="457" t="s">
        <v>10</v>
      </c>
    </row>
    <row r="12" spans="1:2">
      <c r="A12" s="12">
        <v>3</v>
      </c>
      <c r="B12" s="459" t="s">
        <v>11</v>
      </c>
    </row>
    <row r="13" spans="1:2">
      <c r="A13" s="12">
        <v>4</v>
      </c>
      <c r="B13" s="457" t="s">
        <v>12</v>
      </c>
    </row>
    <row r="14" spans="1:2">
      <c r="A14" s="12">
        <v>5</v>
      </c>
      <c r="B14" s="457" t="s">
        <v>13</v>
      </c>
    </row>
    <row r="15" spans="1:2">
      <c r="A15" s="12">
        <v>6</v>
      </c>
      <c r="B15" s="457" t="s">
        <v>14</v>
      </c>
    </row>
    <row r="16" spans="1:2">
      <c r="A16" s="12">
        <v>7</v>
      </c>
      <c r="B16" s="457" t="s">
        <v>15</v>
      </c>
    </row>
    <row r="17" spans="1:2">
      <c r="A17" s="12">
        <v>8</v>
      </c>
      <c r="B17" s="457" t="s">
        <v>16</v>
      </c>
    </row>
    <row r="18" spans="1:2">
      <c r="A18" s="12">
        <v>9</v>
      </c>
      <c r="B18" s="457" t="s">
        <v>17</v>
      </c>
    </row>
    <row r="19" spans="1:2">
      <c r="A19" s="12"/>
      <c r="B19" s="457"/>
    </row>
    <row r="20" ht="20.25" spans="1:2">
      <c r="A20" s="455"/>
      <c r="B20" s="456" t="s">
        <v>18</v>
      </c>
    </row>
    <row r="21" spans="1:2">
      <c r="A21" s="12">
        <v>1</v>
      </c>
      <c r="B21" s="462" t="s">
        <v>19</v>
      </c>
    </row>
    <row r="22" spans="1:2">
      <c r="A22" s="12">
        <v>2</v>
      </c>
      <c r="B22" s="457" t="s">
        <v>20</v>
      </c>
    </row>
    <row r="23" spans="1:2">
      <c r="A23" s="12">
        <v>3</v>
      </c>
      <c r="B23" s="457" t="s">
        <v>21</v>
      </c>
    </row>
    <row r="24" spans="1:2">
      <c r="A24" s="12">
        <v>4</v>
      </c>
      <c r="B24" s="457" t="s">
        <v>22</v>
      </c>
    </row>
    <row r="25" spans="1:2">
      <c r="A25" s="12">
        <v>5</v>
      </c>
      <c r="B25" s="457" t="s">
        <v>23</v>
      </c>
    </row>
    <row r="26" spans="1:2">
      <c r="A26" s="12">
        <v>6</v>
      </c>
      <c r="B26" s="457" t="s">
        <v>24</v>
      </c>
    </row>
    <row r="27" spans="1:2">
      <c r="A27" s="12">
        <v>7</v>
      </c>
      <c r="B27" s="457" t="s">
        <v>25</v>
      </c>
    </row>
    <row r="28" spans="1:2">
      <c r="A28" s="12"/>
      <c r="B28" s="457"/>
    </row>
    <row r="29" ht="20.25" spans="1:2">
      <c r="A29" s="455"/>
      <c r="B29" s="456" t="s">
        <v>26</v>
      </c>
    </row>
    <row r="30" spans="1:2">
      <c r="A30" s="12">
        <v>1</v>
      </c>
      <c r="B30" s="462" t="s">
        <v>27</v>
      </c>
    </row>
    <row r="31" spans="1:2">
      <c r="A31" s="12">
        <v>2</v>
      </c>
      <c r="B31" s="457" t="s">
        <v>28</v>
      </c>
    </row>
    <row r="32" spans="1:2">
      <c r="A32" s="12">
        <v>3</v>
      </c>
      <c r="B32" s="457" t="s">
        <v>29</v>
      </c>
    </row>
    <row r="33" ht="28.5" spans="1:2">
      <c r="A33" s="12">
        <v>4</v>
      </c>
      <c r="B33" s="457" t="s">
        <v>30</v>
      </c>
    </row>
    <row r="34" spans="1:2">
      <c r="A34" s="12">
        <v>5</v>
      </c>
      <c r="B34" s="457" t="s">
        <v>31</v>
      </c>
    </row>
    <row r="35" spans="1:2">
      <c r="A35" s="12">
        <v>6</v>
      </c>
      <c r="B35" s="457" t="s">
        <v>32</v>
      </c>
    </row>
    <row r="36" spans="1:2">
      <c r="A36" s="12">
        <v>7</v>
      </c>
      <c r="B36" s="457" t="s">
        <v>33</v>
      </c>
    </row>
    <row r="37" spans="1:2">
      <c r="A37" s="12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273</v>
      </c>
      <c r="H2" s="4"/>
      <c r="I2" s="4" t="s">
        <v>274</v>
      </c>
      <c r="J2" s="4"/>
      <c r="K2" s="6" t="s">
        <v>275</v>
      </c>
      <c r="L2" s="65" t="s">
        <v>276</v>
      </c>
      <c r="M2" s="7" t="s">
        <v>277</v>
      </c>
    </row>
    <row r="3" s="1" customFormat="1" ht="16.5" spans="1:13">
      <c r="A3" s="4"/>
      <c r="B3" s="8"/>
      <c r="C3" s="8"/>
      <c r="D3" s="8"/>
      <c r="E3" s="8"/>
      <c r="F3" s="8"/>
      <c r="G3" s="4" t="s">
        <v>278</v>
      </c>
      <c r="H3" s="4" t="s">
        <v>279</v>
      </c>
      <c r="I3" s="4" t="s">
        <v>278</v>
      </c>
      <c r="J3" s="4" t="s">
        <v>279</v>
      </c>
      <c r="K3" s="9"/>
      <c r="L3" s="66"/>
      <c r="M3" s="10"/>
    </row>
    <row r="4" ht="22" customHeight="1" spans="1:13">
      <c r="A4" s="67">
        <v>1</v>
      </c>
      <c r="B4" s="26" t="s">
        <v>267</v>
      </c>
      <c r="C4" s="27">
        <v>25111548</v>
      </c>
      <c r="D4" s="27" t="s">
        <v>266</v>
      </c>
      <c r="E4" s="27" t="s">
        <v>110</v>
      </c>
      <c r="F4" s="15" t="s">
        <v>62</v>
      </c>
      <c r="G4" s="68">
        <v>-0.01</v>
      </c>
      <c r="H4" s="69">
        <v>0</v>
      </c>
      <c r="I4" s="69">
        <v>-0.02</v>
      </c>
      <c r="J4" s="69">
        <v>0</v>
      </c>
      <c r="K4" s="70"/>
      <c r="L4" s="11" t="s">
        <v>94</v>
      </c>
      <c r="M4" s="11" t="s">
        <v>280</v>
      </c>
    </row>
    <row r="5" ht="22" customHeight="1" spans="1:13">
      <c r="A5" s="67">
        <v>2</v>
      </c>
      <c r="B5" s="26" t="s">
        <v>267</v>
      </c>
      <c r="C5" s="27">
        <v>25111547</v>
      </c>
      <c r="D5" s="27" t="s">
        <v>266</v>
      </c>
      <c r="E5" s="27" t="s">
        <v>111</v>
      </c>
      <c r="F5" s="15" t="s">
        <v>62</v>
      </c>
      <c r="G5" s="68">
        <v>-0.01</v>
      </c>
      <c r="H5" s="68">
        <v>-0.01</v>
      </c>
      <c r="I5" s="68">
        <v>-0.02</v>
      </c>
      <c r="J5" s="68">
        <v>-0.01</v>
      </c>
      <c r="K5" s="70"/>
      <c r="L5" s="11" t="s">
        <v>94</v>
      </c>
      <c r="M5" s="11" t="s">
        <v>280</v>
      </c>
    </row>
    <row r="6" ht="22" customHeight="1" spans="1:13">
      <c r="A6" s="67">
        <v>3</v>
      </c>
      <c r="B6" s="26" t="s">
        <v>267</v>
      </c>
      <c r="C6" s="27">
        <v>25111546</v>
      </c>
      <c r="D6" s="27" t="s">
        <v>266</v>
      </c>
      <c r="E6" s="27" t="s">
        <v>268</v>
      </c>
      <c r="F6" s="15" t="s">
        <v>62</v>
      </c>
      <c r="G6" s="69">
        <v>-0.02</v>
      </c>
      <c r="H6" s="69">
        <v>0</v>
      </c>
      <c r="I6" s="69">
        <v>-0.02</v>
      </c>
      <c r="J6" s="69">
        <v>-0.02</v>
      </c>
      <c r="K6" s="71"/>
      <c r="L6" s="11" t="s">
        <v>94</v>
      </c>
      <c r="M6" s="11" t="s">
        <v>280</v>
      </c>
    </row>
    <row r="7" ht="22" customHeight="1" spans="1:13">
      <c r="A7" s="67">
        <v>4</v>
      </c>
      <c r="B7" s="26" t="s">
        <v>267</v>
      </c>
      <c r="C7" s="27">
        <v>25111545</v>
      </c>
      <c r="D7" s="27" t="s">
        <v>266</v>
      </c>
      <c r="E7" s="27" t="s">
        <v>113</v>
      </c>
      <c r="F7" s="15" t="s">
        <v>62</v>
      </c>
      <c r="G7" s="68">
        <v>-0.01</v>
      </c>
      <c r="H7" s="68">
        <v>-0.01</v>
      </c>
      <c r="I7" s="69">
        <v>-0.02</v>
      </c>
      <c r="J7" s="69">
        <v>-0.01</v>
      </c>
      <c r="K7" s="71"/>
      <c r="L7" s="11" t="s">
        <v>94</v>
      </c>
      <c r="M7" s="11" t="s">
        <v>280</v>
      </c>
    </row>
    <row r="8" ht="22" customHeight="1" spans="1:13">
      <c r="A8" s="67"/>
      <c r="B8" s="72"/>
      <c r="C8" s="73"/>
      <c r="D8" s="73"/>
      <c r="E8" s="73"/>
      <c r="F8" s="74"/>
      <c r="G8" s="70"/>
      <c r="H8" s="75"/>
      <c r="I8" s="75"/>
      <c r="J8" s="75"/>
      <c r="K8" s="70"/>
      <c r="L8" s="12"/>
      <c r="M8" s="12"/>
    </row>
    <row r="9" ht="22" customHeight="1" spans="1:13">
      <c r="A9" s="67"/>
      <c r="B9" s="72"/>
      <c r="C9" s="73"/>
      <c r="D9" s="73"/>
      <c r="E9" s="73"/>
      <c r="F9" s="74"/>
      <c r="G9" s="70"/>
      <c r="H9" s="75"/>
      <c r="I9" s="75"/>
      <c r="J9" s="75"/>
      <c r="K9" s="70"/>
      <c r="L9" s="12"/>
      <c r="M9" s="12"/>
    </row>
    <row r="10" s="2" customFormat="1" ht="18.75" spans="1:13">
      <c r="A10" s="18" t="s">
        <v>281</v>
      </c>
      <c r="B10" s="19"/>
      <c r="C10" s="19"/>
      <c r="D10" s="73"/>
      <c r="E10" s="20"/>
      <c r="F10" s="74"/>
      <c r="G10" s="36"/>
      <c r="H10" s="18" t="s">
        <v>270</v>
      </c>
      <c r="I10" s="19"/>
      <c r="J10" s="19"/>
      <c r="K10" s="20"/>
      <c r="L10" s="76"/>
      <c r="M10" s="22"/>
    </row>
    <row r="11" ht="84" customHeight="1" spans="1:13">
      <c r="A11" s="77" t="s">
        <v>282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9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4" sqref="B4:F7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284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2" t="s">
        <v>285</v>
      </c>
      <c r="H2" s="43"/>
      <c r="I2" s="44"/>
      <c r="J2" s="42" t="s">
        <v>286</v>
      </c>
      <c r="K2" s="43"/>
      <c r="L2" s="44"/>
      <c r="M2" s="42" t="s">
        <v>287</v>
      </c>
      <c r="N2" s="43"/>
      <c r="O2" s="44"/>
      <c r="P2" s="42" t="s">
        <v>288</v>
      </c>
      <c r="Q2" s="43"/>
      <c r="R2" s="44"/>
      <c r="S2" s="43" t="s">
        <v>289</v>
      </c>
      <c r="T2" s="43"/>
      <c r="U2" s="44"/>
      <c r="V2" s="38" t="s">
        <v>290</v>
      </c>
      <c r="W2" s="38" t="s">
        <v>265</v>
      </c>
    </row>
    <row r="3" s="1" customFormat="1" ht="16.5" spans="1:23">
      <c r="A3" s="8"/>
      <c r="B3" s="45"/>
      <c r="C3" s="45"/>
      <c r="D3" s="45"/>
      <c r="E3" s="45"/>
      <c r="F3" s="45"/>
      <c r="G3" s="4" t="s">
        <v>291</v>
      </c>
      <c r="H3" s="4" t="s">
        <v>67</v>
      </c>
      <c r="I3" s="4" t="s">
        <v>256</v>
      </c>
      <c r="J3" s="4" t="s">
        <v>291</v>
      </c>
      <c r="K3" s="4" t="s">
        <v>67</v>
      </c>
      <c r="L3" s="4" t="s">
        <v>256</v>
      </c>
      <c r="M3" s="4" t="s">
        <v>291</v>
      </c>
      <c r="N3" s="4" t="s">
        <v>67</v>
      </c>
      <c r="O3" s="4" t="s">
        <v>256</v>
      </c>
      <c r="P3" s="4" t="s">
        <v>291</v>
      </c>
      <c r="Q3" s="4" t="s">
        <v>67</v>
      </c>
      <c r="R3" s="4" t="s">
        <v>256</v>
      </c>
      <c r="S3" s="4" t="s">
        <v>291</v>
      </c>
      <c r="T3" s="4" t="s">
        <v>67</v>
      </c>
      <c r="U3" s="4" t="s">
        <v>256</v>
      </c>
      <c r="V3" s="46"/>
      <c r="W3" s="46"/>
    </row>
    <row r="4" ht="18.75" spans="1:23">
      <c r="A4" s="47" t="s">
        <v>292</v>
      </c>
      <c r="B4" s="26" t="s">
        <v>267</v>
      </c>
      <c r="C4" s="27">
        <v>25111548</v>
      </c>
      <c r="D4" s="27" t="s">
        <v>266</v>
      </c>
      <c r="E4" s="27" t="s">
        <v>110</v>
      </c>
      <c r="F4" s="15" t="s">
        <v>62</v>
      </c>
      <c r="G4" s="28" t="s">
        <v>293</v>
      </c>
      <c r="H4" s="48"/>
      <c r="I4" s="49" t="s">
        <v>294</v>
      </c>
      <c r="J4" s="48"/>
      <c r="K4" s="29"/>
      <c r="L4" s="49"/>
      <c r="M4" s="11"/>
      <c r="N4" s="11"/>
      <c r="O4" s="11"/>
      <c r="P4" s="11"/>
      <c r="Q4" s="11"/>
      <c r="R4" s="11"/>
      <c r="S4" s="11"/>
      <c r="T4" s="11"/>
      <c r="U4" s="11"/>
      <c r="V4" s="11" t="s">
        <v>295</v>
      </c>
      <c r="W4" s="11"/>
    </row>
    <row r="5" ht="18.75" spans="1:23">
      <c r="A5" s="50"/>
      <c r="B5" s="26" t="s">
        <v>267</v>
      </c>
      <c r="C5" s="27">
        <v>25111547</v>
      </c>
      <c r="D5" s="27" t="s">
        <v>266</v>
      </c>
      <c r="E5" s="27" t="s">
        <v>111</v>
      </c>
      <c r="F5" s="15" t="s">
        <v>62</v>
      </c>
      <c r="G5" s="51" t="s">
        <v>296</v>
      </c>
      <c r="H5" s="52"/>
      <c r="I5" s="53"/>
      <c r="J5" s="51" t="s">
        <v>297</v>
      </c>
      <c r="K5" s="52"/>
      <c r="L5" s="53"/>
      <c r="M5" s="42" t="s">
        <v>298</v>
      </c>
      <c r="N5" s="43"/>
      <c r="O5" s="44"/>
      <c r="P5" s="42" t="s">
        <v>299</v>
      </c>
      <c r="Q5" s="43"/>
      <c r="R5" s="44"/>
      <c r="S5" s="43" t="s">
        <v>300</v>
      </c>
      <c r="T5" s="43"/>
      <c r="U5" s="44"/>
      <c r="V5" s="11"/>
      <c r="W5" s="11"/>
    </row>
    <row r="6" ht="18.75" spans="1:23">
      <c r="A6" s="50"/>
      <c r="B6" s="26" t="s">
        <v>267</v>
      </c>
      <c r="C6" s="27">
        <v>25111546</v>
      </c>
      <c r="D6" s="27" t="s">
        <v>266</v>
      </c>
      <c r="E6" s="27" t="s">
        <v>268</v>
      </c>
      <c r="F6" s="15" t="s">
        <v>62</v>
      </c>
      <c r="G6" s="54" t="s">
        <v>291</v>
      </c>
      <c r="H6" s="54" t="s">
        <v>67</v>
      </c>
      <c r="I6" s="54" t="s">
        <v>256</v>
      </c>
      <c r="J6" s="54" t="s">
        <v>291</v>
      </c>
      <c r="K6" s="54" t="s">
        <v>67</v>
      </c>
      <c r="L6" s="54" t="s">
        <v>256</v>
      </c>
      <c r="M6" s="4" t="s">
        <v>291</v>
      </c>
      <c r="N6" s="4" t="s">
        <v>67</v>
      </c>
      <c r="O6" s="4" t="s">
        <v>256</v>
      </c>
      <c r="P6" s="4" t="s">
        <v>291</v>
      </c>
      <c r="Q6" s="4" t="s">
        <v>67</v>
      </c>
      <c r="R6" s="4" t="s">
        <v>256</v>
      </c>
      <c r="S6" s="4" t="s">
        <v>291</v>
      </c>
      <c r="T6" s="4" t="s">
        <v>67</v>
      </c>
      <c r="U6" s="4" t="s">
        <v>256</v>
      </c>
      <c r="V6" s="11"/>
      <c r="W6" s="11"/>
    </row>
    <row r="7" ht="18.75" spans="1:23">
      <c r="A7" s="55"/>
      <c r="B7" s="26" t="s">
        <v>267</v>
      </c>
      <c r="C7" s="27">
        <v>25111545</v>
      </c>
      <c r="D7" s="27" t="s">
        <v>266</v>
      </c>
      <c r="E7" s="27" t="s">
        <v>113</v>
      </c>
      <c r="F7" s="15" t="s">
        <v>62</v>
      </c>
      <c r="G7" s="29"/>
      <c r="H7" s="48"/>
      <c r="I7" s="48"/>
      <c r="J7" s="48"/>
      <c r="K7" s="48"/>
      <c r="L7" s="29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7"/>
      <c r="B8" s="56"/>
      <c r="C8" s="57"/>
      <c r="D8" s="58"/>
      <c r="E8" s="57"/>
      <c r="F8" s="47"/>
      <c r="G8" s="11"/>
      <c r="H8" s="48"/>
      <c r="I8" s="48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9"/>
      <c r="C9" s="60"/>
      <c r="D9" s="61"/>
      <c r="E9" s="60"/>
      <c r="F9" s="55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2"/>
      <c r="B10" s="62"/>
      <c r="C10" s="62"/>
      <c r="D10" s="62"/>
      <c r="E10" s="62"/>
      <c r="F10" s="6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60"/>
      <c r="B11" s="60"/>
      <c r="C11" s="60"/>
      <c r="D11" s="60"/>
      <c r="E11" s="60"/>
      <c r="F11" s="6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2"/>
      <c r="B12" s="62"/>
      <c r="C12" s="62"/>
      <c r="D12" s="62"/>
      <c r="E12" s="62"/>
      <c r="F12" s="6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60"/>
      <c r="B13" s="60"/>
      <c r="C13" s="60"/>
      <c r="D13" s="60"/>
      <c r="E13" s="60"/>
      <c r="F13" s="6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8" t="s">
        <v>281</v>
      </c>
      <c r="B15" s="19"/>
      <c r="C15" s="19"/>
      <c r="D15" s="19"/>
      <c r="E15" s="20"/>
      <c r="F15" s="21"/>
      <c r="G15" s="36"/>
      <c r="H15" s="41"/>
      <c r="I15" s="41"/>
      <c r="J15" s="18" t="s">
        <v>270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2"/>
    </row>
    <row r="16" ht="80" customHeight="1" spans="1:23">
      <c r="A16" s="63" t="s">
        <v>301</v>
      </c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303</v>
      </c>
      <c r="B2" s="38" t="s">
        <v>252</v>
      </c>
      <c r="C2" s="38" t="s">
        <v>253</v>
      </c>
      <c r="D2" s="38" t="s">
        <v>254</v>
      </c>
      <c r="E2" s="38" t="s">
        <v>255</v>
      </c>
      <c r="F2" s="38" t="s">
        <v>256</v>
      </c>
      <c r="G2" s="37" t="s">
        <v>304</v>
      </c>
      <c r="H2" s="37" t="s">
        <v>305</v>
      </c>
      <c r="I2" s="37" t="s">
        <v>306</v>
      </c>
      <c r="J2" s="37" t="s">
        <v>305</v>
      </c>
      <c r="K2" s="37" t="s">
        <v>307</v>
      </c>
      <c r="L2" s="37" t="s">
        <v>305</v>
      </c>
      <c r="M2" s="38" t="s">
        <v>290</v>
      </c>
      <c r="N2" s="38" t="s">
        <v>265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303</v>
      </c>
      <c r="B4" s="40" t="s">
        <v>308</v>
      </c>
      <c r="C4" s="40" t="s">
        <v>291</v>
      </c>
      <c r="D4" s="40" t="s">
        <v>254</v>
      </c>
      <c r="E4" s="38" t="s">
        <v>255</v>
      </c>
      <c r="F4" s="38" t="s">
        <v>256</v>
      </c>
      <c r="G4" s="37" t="s">
        <v>304</v>
      </c>
      <c r="H4" s="37" t="s">
        <v>305</v>
      </c>
      <c r="I4" s="37" t="s">
        <v>306</v>
      </c>
      <c r="J4" s="37" t="s">
        <v>305</v>
      </c>
      <c r="K4" s="37" t="s">
        <v>307</v>
      </c>
      <c r="L4" s="37" t="s">
        <v>305</v>
      </c>
      <c r="M4" s="38" t="s">
        <v>290</v>
      </c>
      <c r="N4" s="38" t="s">
        <v>265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309</v>
      </c>
      <c r="B11" s="19"/>
      <c r="C11" s="19"/>
      <c r="D11" s="20"/>
      <c r="E11" s="21"/>
      <c r="F11" s="41"/>
      <c r="G11" s="36"/>
      <c r="H11" s="41"/>
      <c r="I11" s="18" t="s">
        <v>310</v>
      </c>
      <c r="J11" s="19"/>
      <c r="K11" s="19"/>
      <c r="L11" s="19"/>
      <c r="M11" s="19"/>
      <c r="N11" s="22"/>
    </row>
    <row r="12" ht="16.5" spans="1:14">
      <c r="A12" s="23" t="s">
        <v>311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10" zoomScaleNormal="110" workbookViewId="0">
      <selection activeCell="E11" sqref="E1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284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290</v>
      </c>
      <c r="L2" s="5" t="s">
        <v>265</v>
      </c>
    </row>
    <row r="3" ht="30" customHeight="1" spans="1:12">
      <c r="A3" s="25" t="s">
        <v>292</v>
      </c>
      <c r="B3" s="26" t="s">
        <v>267</v>
      </c>
      <c r="C3" s="27">
        <v>25111548</v>
      </c>
      <c r="D3" s="27" t="s">
        <v>266</v>
      </c>
      <c r="E3" s="27" t="s">
        <v>110</v>
      </c>
      <c r="F3" s="15" t="s">
        <v>62</v>
      </c>
      <c r="G3" s="28" t="s">
        <v>317</v>
      </c>
      <c r="H3" s="29"/>
      <c r="I3" s="29"/>
      <c r="J3" s="11"/>
      <c r="K3" s="30" t="s">
        <v>318</v>
      </c>
      <c r="L3" s="11" t="s">
        <v>280</v>
      </c>
    </row>
    <row r="4" ht="30" customHeight="1" spans="1:12">
      <c r="A4" s="25" t="s">
        <v>292</v>
      </c>
      <c r="B4" s="26" t="s">
        <v>267</v>
      </c>
      <c r="C4" s="27">
        <v>25111547</v>
      </c>
      <c r="D4" s="27" t="s">
        <v>266</v>
      </c>
      <c r="E4" s="27" t="s">
        <v>111</v>
      </c>
      <c r="F4" s="15" t="s">
        <v>62</v>
      </c>
      <c r="G4" s="28" t="s">
        <v>317</v>
      </c>
      <c r="H4" s="29"/>
      <c r="I4" s="29"/>
      <c r="J4" s="11"/>
      <c r="K4" s="30" t="s">
        <v>318</v>
      </c>
      <c r="L4" s="11" t="s">
        <v>280</v>
      </c>
    </row>
    <row r="5" ht="30" customHeight="1" spans="1:12">
      <c r="A5" s="25" t="s">
        <v>292</v>
      </c>
      <c r="B5" s="26" t="s">
        <v>267</v>
      </c>
      <c r="C5" s="27">
        <v>25111546</v>
      </c>
      <c r="D5" s="27" t="s">
        <v>266</v>
      </c>
      <c r="E5" s="27" t="s">
        <v>268</v>
      </c>
      <c r="F5" s="15" t="s">
        <v>62</v>
      </c>
      <c r="G5" s="28" t="s">
        <v>317</v>
      </c>
      <c r="H5" s="29"/>
      <c r="I5" s="12"/>
      <c r="J5" s="12"/>
      <c r="K5" s="30" t="s">
        <v>318</v>
      </c>
      <c r="L5" s="11" t="s">
        <v>280</v>
      </c>
    </row>
    <row r="6" ht="30" customHeight="1" spans="1:12">
      <c r="A6" s="25" t="s">
        <v>292</v>
      </c>
      <c r="B6" s="26" t="s">
        <v>267</v>
      </c>
      <c r="C6" s="27">
        <v>25111545</v>
      </c>
      <c r="D6" s="27" t="s">
        <v>266</v>
      </c>
      <c r="E6" s="27" t="s">
        <v>113</v>
      </c>
      <c r="F6" s="15" t="s">
        <v>62</v>
      </c>
      <c r="G6" s="28" t="s">
        <v>317</v>
      </c>
      <c r="H6" s="29"/>
      <c r="I6" s="12"/>
      <c r="J6" s="12"/>
      <c r="K6" s="30" t="s">
        <v>318</v>
      </c>
      <c r="L6" s="11" t="s">
        <v>280</v>
      </c>
    </row>
    <row r="7" ht="30" customHeight="1" spans="1:12">
      <c r="A7" s="25"/>
      <c r="B7" s="31"/>
      <c r="C7" s="32"/>
      <c r="D7" s="33"/>
      <c r="E7" s="34"/>
      <c r="F7" s="35"/>
      <c r="G7" s="29"/>
      <c r="H7" s="29"/>
      <c r="I7" s="12"/>
      <c r="J7" s="12"/>
      <c r="K7" s="30"/>
      <c r="L7" s="11"/>
    </row>
    <row r="8" ht="30" customHeight="1" spans="1:12">
      <c r="A8" s="2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8" t="s">
        <v>319</v>
      </c>
      <c r="B9" s="19"/>
      <c r="C9" s="19"/>
      <c r="D9" s="19"/>
      <c r="E9" s="20"/>
      <c r="F9" s="21"/>
      <c r="G9" s="36"/>
      <c r="H9" s="18" t="s">
        <v>320</v>
      </c>
      <c r="I9" s="19"/>
      <c r="J9" s="19"/>
      <c r="K9" s="19"/>
      <c r="L9" s="22"/>
    </row>
    <row r="10" ht="16.5" spans="1:12">
      <c r="A10" s="23" t="s">
        <v>321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291</v>
      </c>
      <c r="D2" s="5" t="s">
        <v>254</v>
      </c>
      <c r="E2" s="5" t="s">
        <v>255</v>
      </c>
      <c r="F2" s="4" t="s">
        <v>323</v>
      </c>
      <c r="G2" s="4" t="s">
        <v>274</v>
      </c>
      <c r="H2" s="6" t="s">
        <v>275</v>
      </c>
      <c r="I2" s="7" t="s">
        <v>277</v>
      </c>
    </row>
    <row r="3" s="1" customFormat="1" ht="16.5" spans="1:9">
      <c r="A3" s="4"/>
      <c r="B3" s="8"/>
      <c r="C3" s="8"/>
      <c r="D3" s="8"/>
      <c r="E3" s="8"/>
      <c r="F3" s="4" t="s">
        <v>324</v>
      </c>
      <c r="G3" s="4" t="s">
        <v>278</v>
      </c>
      <c r="H3" s="9"/>
      <c r="I3" s="10"/>
    </row>
    <row r="4" ht="18.75" spans="1:9">
      <c r="A4" s="11">
        <v>1</v>
      </c>
      <c r="B4" s="12" t="s">
        <v>294</v>
      </c>
      <c r="C4" s="13" t="s">
        <v>325</v>
      </c>
      <c r="D4" s="465" t="s">
        <v>326</v>
      </c>
      <c r="E4" s="15" t="s">
        <v>62</v>
      </c>
      <c r="F4" s="16" t="s">
        <v>327</v>
      </c>
      <c r="G4" s="16" t="s">
        <v>328</v>
      </c>
      <c r="H4" s="11"/>
      <c r="I4" s="11" t="s">
        <v>280</v>
      </c>
    </row>
    <row r="5" ht="22.5" spans="1:9">
      <c r="A5" s="11">
        <v>2</v>
      </c>
      <c r="B5" s="12" t="s">
        <v>294</v>
      </c>
      <c r="C5" s="13" t="s">
        <v>325</v>
      </c>
      <c r="D5" s="466" t="s">
        <v>329</v>
      </c>
      <c r="E5" s="15" t="s">
        <v>62</v>
      </c>
      <c r="F5" s="11">
        <v>-5</v>
      </c>
      <c r="G5" s="11">
        <v>-5</v>
      </c>
      <c r="H5" s="11"/>
      <c r="I5" s="11" t="s">
        <v>280</v>
      </c>
    </row>
    <row r="6" ht="22.5" spans="1:9">
      <c r="A6" s="11">
        <v>2</v>
      </c>
      <c r="B6" s="12" t="s">
        <v>294</v>
      </c>
      <c r="C6" s="13" t="s">
        <v>325</v>
      </c>
      <c r="D6" s="466" t="s">
        <v>330</v>
      </c>
      <c r="E6" s="15" t="s">
        <v>62</v>
      </c>
      <c r="F6" s="11">
        <v>-5</v>
      </c>
      <c r="G6" s="11">
        <v>-6</v>
      </c>
      <c r="H6" s="11"/>
      <c r="I6" s="11" t="s">
        <v>280</v>
      </c>
    </row>
    <row r="7" spans="1:9">
      <c r="A7" s="12"/>
      <c r="B7" s="12"/>
      <c r="C7" s="12"/>
      <c r="D7" s="12"/>
      <c r="E7" s="12"/>
      <c r="F7" s="12"/>
      <c r="G7" s="12"/>
      <c r="H7" s="12"/>
      <c r="I7" s="12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8" t="s">
        <v>331</v>
      </c>
      <c r="B11" s="19"/>
      <c r="C11" s="19"/>
      <c r="D11" s="20"/>
      <c r="E11" s="21"/>
      <c r="F11" s="18" t="s">
        <v>332</v>
      </c>
      <c r="G11" s="19"/>
      <c r="H11" s="20"/>
      <c r="I11" s="22"/>
    </row>
    <row r="12" ht="16.5" spans="1:9">
      <c r="A12" s="23" t="s">
        <v>333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35"/>
    </row>
    <row r="3" ht="27.95" customHeight="1" spans="2:9">
      <c r="B3" s="436"/>
      <c r="C3" s="437"/>
      <c r="D3" s="438" t="s">
        <v>36</v>
      </c>
      <c r="E3" s="439"/>
      <c r="F3" s="440" t="s">
        <v>37</v>
      </c>
      <c r="G3" s="441"/>
      <c r="H3" s="438" t="s">
        <v>38</v>
      </c>
      <c r="I3" s="442"/>
    </row>
    <row r="4" ht="27.95" customHeight="1" spans="2:9">
      <c r="B4" s="436" t="s">
        <v>39</v>
      </c>
      <c r="C4" s="437" t="s">
        <v>40</v>
      </c>
      <c r="D4" s="437" t="s">
        <v>41</v>
      </c>
      <c r="E4" s="437" t="s">
        <v>42</v>
      </c>
      <c r="F4" s="443" t="s">
        <v>41</v>
      </c>
      <c r="G4" s="443" t="s">
        <v>42</v>
      </c>
      <c r="H4" s="437" t="s">
        <v>41</v>
      </c>
      <c r="I4" s="444" t="s">
        <v>42</v>
      </c>
    </row>
    <row r="5" ht="27.95" customHeight="1" spans="2:9">
      <c r="B5" s="445" t="s">
        <v>43</v>
      </c>
      <c r="C5" s="12">
        <v>13</v>
      </c>
      <c r="D5" s="12">
        <v>0</v>
      </c>
      <c r="E5" s="12">
        <v>1</v>
      </c>
      <c r="F5" s="446">
        <v>0</v>
      </c>
      <c r="G5" s="446">
        <v>1</v>
      </c>
      <c r="H5" s="12">
        <v>1</v>
      </c>
      <c r="I5" s="447">
        <v>2</v>
      </c>
    </row>
    <row r="6" ht="27.95" customHeight="1" spans="2:9">
      <c r="B6" s="445" t="s">
        <v>44</v>
      </c>
      <c r="C6" s="12">
        <v>20</v>
      </c>
      <c r="D6" s="12">
        <v>0</v>
      </c>
      <c r="E6" s="12">
        <v>1</v>
      </c>
      <c r="F6" s="446">
        <v>1</v>
      </c>
      <c r="G6" s="446">
        <v>2</v>
      </c>
      <c r="H6" s="12">
        <v>2</v>
      </c>
      <c r="I6" s="447">
        <v>3</v>
      </c>
    </row>
    <row r="7" ht="27.95" customHeight="1" spans="2:9">
      <c r="B7" s="445" t="s">
        <v>45</v>
      </c>
      <c r="C7" s="12">
        <v>32</v>
      </c>
      <c r="D7" s="12">
        <v>0</v>
      </c>
      <c r="E7" s="12">
        <v>1</v>
      </c>
      <c r="F7" s="446">
        <v>2</v>
      </c>
      <c r="G7" s="446">
        <v>3</v>
      </c>
      <c r="H7" s="12">
        <v>3</v>
      </c>
      <c r="I7" s="447">
        <v>4</v>
      </c>
    </row>
    <row r="8" ht="27.95" customHeight="1" spans="2:9">
      <c r="B8" s="445" t="s">
        <v>46</v>
      </c>
      <c r="C8" s="12">
        <v>50</v>
      </c>
      <c r="D8" s="12">
        <v>1</v>
      </c>
      <c r="E8" s="12">
        <v>2</v>
      </c>
      <c r="F8" s="446">
        <v>3</v>
      </c>
      <c r="G8" s="446">
        <v>4</v>
      </c>
      <c r="H8" s="12">
        <v>5</v>
      </c>
      <c r="I8" s="447">
        <v>6</v>
      </c>
    </row>
    <row r="9" ht="27.95" customHeight="1" spans="2:9">
      <c r="B9" s="445" t="s">
        <v>47</v>
      </c>
      <c r="C9" s="12">
        <v>80</v>
      </c>
      <c r="D9" s="12">
        <v>2</v>
      </c>
      <c r="E9" s="12">
        <v>3</v>
      </c>
      <c r="F9" s="446">
        <v>5</v>
      </c>
      <c r="G9" s="446">
        <v>6</v>
      </c>
      <c r="H9" s="12">
        <v>7</v>
      </c>
      <c r="I9" s="447">
        <v>8</v>
      </c>
    </row>
    <row r="10" ht="27.95" customHeight="1" spans="2:9">
      <c r="B10" s="445" t="s">
        <v>48</v>
      </c>
      <c r="C10" s="12">
        <v>125</v>
      </c>
      <c r="D10" s="12">
        <v>3</v>
      </c>
      <c r="E10" s="12">
        <v>4</v>
      </c>
      <c r="F10" s="446">
        <v>7</v>
      </c>
      <c r="G10" s="446">
        <v>8</v>
      </c>
      <c r="H10" s="12">
        <v>10</v>
      </c>
      <c r="I10" s="447">
        <v>11</v>
      </c>
    </row>
    <row r="11" ht="27.95" customHeight="1" spans="2:9">
      <c r="B11" s="445" t="s">
        <v>49</v>
      </c>
      <c r="C11" s="12">
        <v>200</v>
      </c>
      <c r="D11" s="12">
        <v>5</v>
      </c>
      <c r="E11" s="12">
        <v>6</v>
      </c>
      <c r="F11" s="446">
        <v>10</v>
      </c>
      <c r="G11" s="446">
        <v>11</v>
      </c>
      <c r="H11" s="12">
        <v>14</v>
      </c>
      <c r="I11" s="447">
        <v>15</v>
      </c>
    </row>
    <row r="12" ht="27.95" customHeight="1" spans="2:9">
      <c r="B12" s="448" t="s">
        <v>50</v>
      </c>
      <c r="C12" s="449">
        <v>315</v>
      </c>
      <c r="D12" s="449">
        <v>7</v>
      </c>
      <c r="E12" s="449">
        <v>8</v>
      </c>
      <c r="F12" s="450">
        <v>14</v>
      </c>
      <c r="G12" s="450">
        <v>15</v>
      </c>
      <c r="H12" s="449">
        <v>21</v>
      </c>
      <c r="I12" s="451">
        <v>22</v>
      </c>
    </row>
    <row r="14" spans="2:9">
      <c r="B14" s="452" t="s">
        <v>51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topLeftCell="A33" workbookViewId="0">
      <selection activeCell="A35" sqref="A35:K35"/>
    </sheetView>
  </sheetViews>
  <sheetFormatPr defaultColWidth="10.375" defaultRowHeight="16.5" customHeight="1"/>
  <cols>
    <col min="1" max="1" width="11.125" style="235" customWidth="1"/>
    <col min="2" max="9" width="10.375" style="235"/>
    <col min="10" max="10" width="8.875" style="235" customWidth="1"/>
    <col min="11" max="11" width="12" style="235" customWidth="1"/>
    <col min="12" max="16384" width="10.375" style="235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56" t="s">
        <v>62</v>
      </c>
      <c r="C4" s="157"/>
      <c r="D4" s="248" t="s">
        <v>63</v>
      </c>
      <c r="E4" s="249"/>
      <c r="F4" s="250">
        <v>46081</v>
      </c>
      <c r="G4" s="251"/>
      <c r="H4" s="248" t="s">
        <v>64</v>
      </c>
      <c r="I4" s="249"/>
      <c r="J4" s="156" t="s">
        <v>65</v>
      </c>
      <c r="K4" s="157" t="s">
        <v>66</v>
      </c>
    </row>
    <row r="5" ht="14.25" spans="1:11">
      <c r="A5" s="252" t="s">
        <v>67</v>
      </c>
      <c r="B5" s="156" t="s">
        <v>68</v>
      </c>
      <c r="C5" s="157"/>
      <c r="D5" s="248" t="s">
        <v>69</v>
      </c>
      <c r="E5" s="249"/>
      <c r="F5" s="250">
        <v>46017</v>
      </c>
      <c r="G5" s="251"/>
      <c r="H5" s="248" t="s">
        <v>70</v>
      </c>
      <c r="I5" s="249"/>
      <c r="J5" s="156" t="s">
        <v>65</v>
      </c>
      <c r="K5" s="157" t="s">
        <v>66</v>
      </c>
    </row>
    <row r="6" ht="14.25" spans="1:11">
      <c r="A6" s="248" t="s">
        <v>71</v>
      </c>
      <c r="B6" s="253">
        <v>4</v>
      </c>
      <c r="C6" s="254">
        <v>6</v>
      </c>
      <c r="D6" s="252" t="s">
        <v>72</v>
      </c>
      <c r="E6" s="255"/>
      <c r="F6" s="250">
        <v>46032</v>
      </c>
      <c r="G6" s="251"/>
      <c r="H6" s="248" t="s">
        <v>73</v>
      </c>
      <c r="I6" s="249"/>
      <c r="J6" s="156" t="s">
        <v>65</v>
      </c>
      <c r="K6" s="157" t="s">
        <v>66</v>
      </c>
    </row>
    <row r="7" ht="14.25" spans="1:11">
      <c r="A7" s="248" t="s">
        <v>74</v>
      </c>
      <c r="B7" s="256">
        <v>2032</v>
      </c>
      <c r="C7" s="257"/>
      <c r="D7" s="252" t="s">
        <v>75</v>
      </c>
      <c r="E7" s="258"/>
      <c r="F7" s="250">
        <v>46037</v>
      </c>
      <c r="G7" s="251"/>
      <c r="H7" s="248" t="s">
        <v>76</v>
      </c>
      <c r="I7" s="249"/>
      <c r="J7" s="156" t="s">
        <v>65</v>
      </c>
      <c r="K7" s="157" t="s">
        <v>66</v>
      </c>
    </row>
    <row r="8" ht="15" spans="1:11">
      <c r="A8" s="259" t="s">
        <v>77</v>
      </c>
      <c r="B8" s="260" t="s">
        <v>78</v>
      </c>
      <c r="C8" s="261"/>
      <c r="D8" s="262" t="s">
        <v>79</v>
      </c>
      <c r="E8" s="263"/>
      <c r="F8" s="264">
        <v>46042</v>
      </c>
      <c r="G8" s="265"/>
      <c r="H8" s="262" t="s">
        <v>80</v>
      </c>
      <c r="I8" s="263"/>
      <c r="J8" s="266" t="s">
        <v>65</v>
      </c>
      <c r="K8" s="267" t="s">
        <v>66</v>
      </c>
    </row>
    <row r="9" ht="15" spans="1:11">
      <c r="A9" s="369" t="s">
        <v>81</v>
      </c>
      <c r="B9" s="370"/>
      <c r="C9" s="370"/>
      <c r="D9" s="371"/>
      <c r="E9" s="371"/>
      <c r="F9" s="371"/>
      <c r="G9" s="371"/>
      <c r="H9" s="371"/>
      <c r="I9" s="371"/>
      <c r="J9" s="371"/>
      <c r="K9" s="372"/>
    </row>
    <row r="10" ht="15" spans="1:11">
      <c r="A10" s="373" t="s">
        <v>82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ht="14.25" spans="1:11">
      <c r="A11" s="376" t="s">
        <v>83</v>
      </c>
      <c r="B11" s="377" t="s">
        <v>84</v>
      </c>
      <c r="C11" s="378" t="s">
        <v>85</v>
      </c>
      <c r="D11" s="379"/>
      <c r="E11" s="380" t="s">
        <v>86</v>
      </c>
      <c r="F11" s="377" t="s">
        <v>84</v>
      </c>
      <c r="G11" s="378" t="s">
        <v>85</v>
      </c>
      <c r="H11" s="378" t="s">
        <v>87</v>
      </c>
      <c r="I11" s="380" t="s">
        <v>88</v>
      </c>
      <c r="J11" s="377" t="s">
        <v>84</v>
      </c>
      <c r="K11" s="381" t="s">
        <v>85</v>
      </c>
    </row>
    <row r="12" ht="14.25" spans="1:11">
      <c r="A12" s="252" t="s">
        <v>89</v>
      </c>
      <c r="B12" s="275" t="s">
        <v>84</v>
      </c>
      <c r="C12" s="156" t="s">
        <v>85</v>
      </c>
      <c r="D12" s="258"/>
      <c r="E12" s="255" t="s">
        <v>90</v>
      </c>
      <c r="F12" s="275" t="s">
        <v>84</v>
      </c>
      <c r="G12" s="156" t="s">
        <v>85</v>
      </c>
      <c r="H12" s="156" t="s">
        <v>87</v>
      </c>
      <c r="I12" s="255" t="s">
        <v>91</v>
      </c>
      <c r="J12" s="275" t="s">
        <v>84</v>
      </c>
      <c r="K12" s="157" t="s">
        <v>85</v>
      </c>
    </row>
    <row r="13" ht="14.25" spans="1:11">
      <c r="A13" s="252" t="s">
        <v>92</v>
      </c>
      <c r="B13" s="275" t="s">
        <v>84</v>
      </c>
      <c r="C13" s="156" t="s">
        <v>85</v>
      </c>
      <c r="D13" s="258"/>
      <c r="E13" s="255" t="s">
        <v>93</v>
      </c>
      <c r="F13" s="156" t="s">
        <v>94</v>
      </c>
      <c r="G13" s="156" t="s">
        <v>95</v>
      </c>
      <c r="H13" s="156" t="s">
        <v>87</v>
      </c>
      <c r="I13" s="255" t="s">
        <v>96</v>
      </c>
      <c r="J13" s="275" t="s">
        <v>84</v>
      </c>
      <c r="K13" s="157" t="s">
        <v>85</v>
      </c>
    </row>
    <row r="14" ht="15" spans="1:11">
      <c r="A14" s="262" t="s">
        <v>97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76"/>
    </row>
    <row r="15" ht="15" spans="1:11">
      <c r="A15" s="373" t="s">
        <v>98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ht="14.25" spans="1:11">
      <c r="A16" s="382" t="s">
        <v>99</v>
      </c>
      <c r="B16" s="378" t="s">
        <v>94</v>
      </c>
      <c r="C16" s="378" t="s">
        <v>95</v>
      </c>
      <c r="D16" s="383"/>
      <c r="E16" s="384" t="s">
        <v>100</v>
      </c>
      <c r="F16" s="378" t="s">
        <v>94</v>
      </c>
      <c r="G16" s="378" t="s">
        <v>95</v>
      </c>
      <c r="H16" s="385"/>
      <c r="I16" s="384" t="s">
        <v>101</v>
      </c>
      <c r="J16" s="378" t="s">
        <v>94</v>
      </c>
      <c r="K16" s="381" t="s">
        <v>95</v>
      </c>
    </row>
    <row r="17" customHeight="1" spans="1:22">
      <c r="A17" s="299" t="s">
        <v>102</v>
      </c>
      <c r="B17" s="156" t="s">
        <v>94</v>
      </c>
      <c r="C17" s="156" t="s">
        <v>95</v>
      </c>
      <c r="D17" s="386"/>
      <c r="E17" s="300" t="s">
        <v>103</v>
      </c>
      <c r="F17" s="156" t="s">
        <v>94</v>
      </c>
      <c r="G17" s="156" t="s">
        <v>95</v>
      </c>
      <c r="H17" s="387"/>
      <c r="I17" s="300" t="s">
        <v>104</v>
      </c>
      <c r="J17" s="156" t="s">
        <v>94</v>
      </c>
      <c r="K17" s="157" t="s">
        <v>95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22">
      <c r="A18" s="389" t="s">
        <v>105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="367" customFormat="1" ht="18" customHeight="1" spans="1:22">
      <c r="A19" s="373" t="s">
        <v>106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customHeight="1" spans="1:22">
      <c r="A20" s="392" t="s">
        <v>107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ht="21.75" customHeight="1" spans="1:22">
      <c r="A21" s="395" t="s">
        <v>108</v>
      </c>
      <c r="B21" s="118"/>
      <c r="C21" s="396">
        <v>120</v>
      </c>
      <c r="D21" s="396">
        <v>130</v>
      </c>
      <c r="E21" s="396">
        <v>140</v>
      </c>
      <c r="F21" s="396">
        <v>150</v>
      </c>
      <c r="G21" s="396">
        <v>160</v>
      </c>
      <c r="H21" s="397">
        <v>170</v>
      </c>
      <c r="I21" s="118"/>
      <c r="J21" s="398"/>
      <c r="K21" s="289" t="s">
        <v>109</v>
      </c>
    </row>
    <row r="22" ht="23" customHeight="1" spans="1:22">
      <c r="A22" s="399" t="s">
        <v>110</v>
      </c>
      <c r="B22" s="400"/>
      <c r="C22" s="400" t="s">
        <v>94</v>
      </c>
      <c r="D22" s="400" t="s">
        <v>94</v>
      </c>
      <c r="E22" s="400" t="s">
        <v>94</v>
      </c>
      <c r="F22" s="400" t="s">
        <v>94</v>
      </c>
      <c r="G22" s="400" t="s">
        <v>94</v>
      </c>
      <c r="H22" s="400" t="s">
        <v>94</v>
      </c>
      <c r="I22" s="400"/>
      <c r="J22" s="400"/>
      <c r="K22" s="401"/>
    </row>
    <row r="23" ht="23" customHeight="1" spans="1:22">
      <c r="A23" s="399" t="s">
        <v>111</v>
      </c>
      <c r="B23" s="400"/>
      <c r="C23" s="400" t="s">
        <v>94</v>
      </c>
      <c r="D23" s="400" t="s">
        <v>94</v>
      </c>
      <c r="E23" s="400" t="s">
        <v>94</v>
      </c>
      <c r="F23" s="400" t="s">
        <v>94</v>
      </c>
      <c r="G23" s="400" t="s">
        <v>94</v>
      </c>
      <c r="H23" s="400" t="s">
        <v>94</v>
      </c>
      <c r="I23" s="400"/>
      <c r="J23" s="400"/>
      <c r="K23" s="401"/>
    </row>
    <row r="24" ht="23" customHeight="1" spans="1:22">
      <c r="A24" s="399" t="s">
        <v>112</v>
      </c>
      <c r="B24" s="402"/>
      <c r="C24" s="400" t="s">
        <v>94</v>
      </c>
      <c r="D24" s="400" t="s">
        <v>94</v>
      </c>
      <c r="E24" s="400" t="s">
        <v>94</v>
      </c>
      <c r="F24" s="400" t="s">
        <v>94</v>
      </c>
      <c r="G24" s="400" t="s">
        <v>94</v>
      </c>
      <c r="H24" s="400" t="s">
        <v>94</v>
      </c>
      <c r="I24" s="402"/>
      <c r="J24" s="402"/>
      <c r="K24" s="403"/>
    </row>
    <row r="25" ht="23" customHeight="1" spans="1:22">
      <c r="A25" s="399" t="s">
        <v>113</v>
      </c>
      <c r="B25" s="402"/>
      <c r="C25" s="400" t="s">
        <v>94</v>
      </c>
      <c r="D25" s="400" t="s">
        <v>94</v>
      </c>
      <c r="E25" s="400" t="s">
        <v>94</v>
      </c>
      <c r="F25" s="400" t="s">
        <v>94</v>
      </c>
      <c r="G25" s="400" t="s">
        <v>94</v>
      </c>
      <c r="H25" s="400" t="s">
        <v>94</v>
      </c>
      <c r="I25" s="402"/>
      <c r="J25" s="402"/>
      <c r="K25" s="403"/>
    </row>
    <row r="26" ht="18" customHeight="1" spans="1:22">
      <c r="A26" s="404" t="s">
        <v>114</v>
      </c>
      <c r="B26" s="405"/>
      <c r="C26" s="405"/>
      <c r="D26" s="405"/>
      <c r="E26" s="405"/>
      <c r="F26" s="405"/>
      <c r="G26" s="405"/>
      <c r="H26" s="405"/>
      <c r="I26" s="405"/>
      <c r="J26" s="405"/>
      <c r="K26" s="406"/>
    </row>
    <row r="27" ht="18.75" customHeight="1" spans="1:22">
      <c r="A27" s="407" t="s">
        <v>115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9"/>
    </row>
    <row r="28" ht="18.75" customHeight="1" spans="1:22">
      <c r="A28" s="410"/>
      <c r="B28" s="411"/>
      <c r="C28" s="411"/>
      <c r="D28" s="411"/>
      <c r="E28" s="411"/>
      <c r="F28" s="411"/>
      <c r="G28" s="411"/>
      <c r="H28" s="411"/>
      <c r="I28" s="411"/>
      <c r="J28" s="411"/>
      <c r="K28" s="412"/>
    </row>
    <row r="29" ht="18" customHeight="1" spans="1:22">
      <c r="A29" s="404" t="s">
        <v>116</v>
      </c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4.25" spans="1:22">
      <c r="A30" s="413" t="s">
        <v>117</v>
      </c>
      <c r="B30" s="414"/>
      <c r="C30" s="414"/>
      <c r="D30" s="414"/>
      <c r="E30" s="414"/>
      <c r="F30" s="414"/>
      <c r="G30" s="414"/>
      <c r="H30" s="414"/>
      <c r="I30" s="414"/>
      <c r="J30" s="414"/>
      <c r="K30" s="415"/>
    </row>
    <row r="31" ht="15" spans="1:22">
      <c r="A31" s="168" t="s">
        <v>118</v>
      </c>
      <c r="B31" s="169"/>
      <c r="C31" s="156" t="s">
        <v>65</v>
      </c>
      <c r="D31" s="156" t="s">
        <v>66</v>
      </c>
      <c r="E31" s="416" t="s">
        <v>119</v>
      </c>
      <c r="F31" s="417"/>
      <c r="G31" s="417"/>
      <c r="H31" s="417"/>
      <c r="I31" s="417"/>
      <c r="J31" s="417"/>
      <c r="K31" s="418"/>
    </row>
    <row r="32" ht="15" spans="1:22">
      <c r="A32" s="419" t="s">
        <v>120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</row>
    <row r="33" ht="21" customHeight="1" spans="1:11">
      <c r="A33" s="307" t="s">
        <v>121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ht="21" customHeight="1" spans="1:11">
      <c r="A34" s="310" t="s">
        <v>122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ht="21" customHeight="1" spans="1:11">
      <c r="A35" s="310" t="s">
        <v>123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ht="21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ht="15" spans="1:11">
      <c r="A40" s="303" t="s">
        <v>124</v>
      </c>
      <c r="B40" s="304"/>
      <c r="C40" s="304"/>
      <c r="D40" s="304"/>
      <c r="E40" s="304"/>
      <c r="F40" s="304"/>
      <c r="G40" s="304"/>
      <c r="H40" s="304"/>
      <c r="I40" s="304"/>
      <c r="J40" s="304"/>
      <c r="K40" s="305"/>
    </row>
    <row r="41" ht="15" spans="1:11">
      <c r="A41" s="373" t="s">
        <v>125</v>
      </c>
      <c r="B41" s="374"/>
      <c r="C41" s="374"/>
      <c r="D41" s="374"/>
      <c r="E41" s="374"/>
      <c r="F41" s="374"/>
      <c r="G41" s="374"/>
      <c r="H41" s="374"/>
      <c r="I41" s="374"/>
      <c r="J41" s="374"/>
      <c r="K41" s="375"/>
    </row>
    <row r="42" ht="14.25" spans="1:11">
      <c r="A42" s="382" t="s">
        <v>126</v>
      </c>
      <c r="B42" s="378" t="s">
        <v>94</v>
      </c>
      <c r="C42" s="378" t="s">
        <v>95</v>
      </c>
      <c r="D42" s="378" t="s">
        <v>87</v>
      </c>
      <c r="E42" s="384" t="s">
        <v>127</v>
      </c>
      <c r="F42" s="378" t="s">
        <v>94</v>
      </c>
      <c r="G42" s="378" t="s">
        <v>95</v>
      </c>
      <c r="H42" s="378" t="s">
        <v>87</v>
      </c>
      <c r="I42" s="384" t="s">
        <v>128</v>
      </c>
      <c r="J42" s="378" t="s">
        <v>94</v>
      </c>
      <c r="K42" s="381" t="s">
        <v>95</v>
      </c>
    </row>
    <row r="43" ht="14.25" spans="1:11">
      <c r="A43" s="299" t="s">
        <v>86</v>
      </c>
      <c r="B43" s="156" t="s">
        <v>94</v>
      </c>
      <c r="C43" s="156" t="s">
        <v>95</v>
      </c>
      <c r="D43" s="156" t="s">
        <v>87</v>
      </c>
      <c r="E43" s="300" t="s">
        <v>93</v>
      </c>
      <c r="F43" s="156" t="s">
        <v>94</v>
      </c>
      <c r="G43" s="156" t="s">
        <v>95</v>
      </c>
      <c r="H43" s="156" t="s">
        <v>87</v>
      </c>
      <c r="I43" s="300" t="s">
        <v>104</v>
      </c>
      <c r="J43" s="156" t="s">
        <v>94</v>
      </c>
      <c r="K43" s="157" t="s">
        <v>95</v>
      </c>
    </row>
    <row r="44" ht="15" spans="1:11">
      <c r="A44" s="262" t="s">
        <v>97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76"/>
    </row>
    <row r="45" ht="15" spans="1:11">
      <c r="A45" s="419" t="s">
        <v>129</v>
      </c>
      <c r="B45" s="419"/>
      <c r="C45" s="419"/>
      <c r="D45" s="419"/>
      <c r="E45" s="419"/>
      <c r="F45" s="419"/>
      <c r="G45" s="419"/>
      <c r="H45" s="419"/>
      <c r="I45" s="419"/>
      <c r="J45" s="419"/>
      <c r="K45" s="419"/>
    </row>
    <row r="46" ht="15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ht="15" spans="1:11">
      <c r="A47" s="420" t="s">
        <v>130</v>
      </c>
      <c r="B47" s="421" t="s">
        <v>131</v>
      </c>
      <c r="C47" s="421"/>
      <c r="D47" s="422" t="s">
        <v>132</v>
      </c>
      <c r="E47" s="423" t="s">
        <v>133</v>
      </c>
      <c r="F47" s="424" t="s">
        <v>134</v>
      </c>
      <c r="G47" s="425">
        <v>46017</v>
      </c>
      <c r="H47" s="426" t="s">
        <v>135</v>
      </c>
      <c r="I47" s="427"/>
      <c r="J47" s="428" t="s">
        <v>136</v>
      </c>
      <c r="K47" s="429"/>
    </row>
    <row r="48" ht="15" spans="1:11">
      <c r="A48" s="419" t="s">
        <v>137</v>
      </c>
      <c r="B48" s="419"/>
      <c r="C48" s="419"/>
      <c r="D48" s="419"/>
      <c r="E48" s="419"/>
      <c r="F48" s="419"/>
      <c r="G48" s="419"/>
      <c r="H48" s="419"/>
      <c r="I48" s="419"/>
      <c r="J48" s="419"/>
      <c r="K48" s="419"/>
    </row>
    <row r="49" ht="15" spans="1:11">
      <c r="A49" s="430" t="s">
        <v>138</v>
      </c>
      <c r="B49" s="431"/>
      <c r="C49" s="431"/>
      <c r="D49" s="431"/>
      <c r="E49" s="431"/>
      <c r="F49" s="431"/>
      <c r="G49" s="431"/>
      <c r="H49" s="431"/>
      <c r="I49" s="431"/>
      <c r="J49" s="431"/>
      <c r="K49" s="432"/>
    </row>
    <row r="50" ht="15" spans="1:11">
      <c r="A50" s="420" t="s">
        <v>130</v>
      </c>
      <c r="B50" s="421" t="s">
        <v>131</v>
      </c>
      <c r="C50" s="421"/>
      <c r="D50" s="422" t="s">
        <v>132</v>
      </c>
      <c r="E50" s="423" t="s">
        <v>133</v>
      </c>
      <c r="F50" s="424" t="s">
        <v>134</v>
      </c>
      <c r="G50" s="425">
        <v>46017</v>
      </c>
      <c r="H50" s="426" t="s">
        <v>135</v>
      </c>
      <c r="I50" s="427"/>
      <c r="J50" s="428" t="s">
        <v>136</v>
      </c>
      <c r="K50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H2" sqref="H$1:H$1048576"/>
    </sheetView>
  </sheetViews>
  <sheetFormatPr defaultColWidth="9" defaultRowHeight="14.25"/>
  <cols>
    <col min="1" max="1" width="15.625" style="93" customWidth="1"/>
    <col min="2" max="2" width="9.625" style="93" customWidth="1"/>
    <col min="3" max="4" width="9.625" style="94" customWidth="1"/>
    <col min="5" max="7" width="9.625" style="93" customWidth="1"/>
    <col min="8" max="8" width="2.75" style="93" customWidth="1"/>
    <col min="9" max="13" width="13.625" style="93" customWidth="1"/>
    <col min="14" max="14" width="13.625" style="331" customWidth="1"/>
    <col min="15" max="252" width="9" style="93"/>
    <col min="253" max="16384" width="9" style="96"/>
  </cols>
  <sheetData>
    <row r="1" s="93" customFormat="1" ht="29" customHeight="1" spans="1:255">
      <c r="A1" s="97" t="s">
        <v>139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332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</row>
    <row r="2" s="93" customFormat="1" ht="20" customHeight="1" spans="1:255">
      <c r="A2" s="100" t="s">
        <v>61</v>
      </c>
      <c r="B2" s="101" t="str">
        <f>首期!B4</f>
        <v>QAJJAO85709</v>
      </c>
      <c r="C2" s="102"/>
      <c r="D2" s="103"/>
      <c r="E2" s="104" t="s">
        <v>67</v>
      </c>
      <c r="F2" s="105" t="str">
        <f>首期!B5</f>
        <v>儿童短袖T恤</v>
      </c>
      <c r="G2" s="105"/>
      <c r="H2" s="333"/>
      <c r="I2" s="100" t="s">
        <v>57</v>
      </c>
      <c r="J2" s="334" t="s">
        <v>56</v>
      </c>
      <c r="K2" s="334"/>
      <c r="L2" s="334"/>
      <c r="M2" s="334"/>
      <c r="N2" s="335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</row>
    <row r="3" s="93" customFormat="1" spans="1:255">
      <c r="A3" s="110" t="s">
        <v>140</v>
      </c>
      <c r="B3" s="111" t="s">
        <v>141</v>
      </c>
      <c r="C3" s="112"/>
      <c r="D3" s="111"/>
      <c r="E3" s="111"/>
      <c r="F3" s="111"/>
      <c r="G3" s="111"/>
      <c r="H3" s="336"/>
      <c r="I3" s="337"/>
      <c r="J3" s="114"/>
      <c r="K3" s="114"/>
      <c r="L3" s="114"/>
      <c r="M3" s="114"/>
      <c r="N3" s="338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</row>
    <row r="4" s="93" customFormat="1" ht="16.5" spans="1:255">
      <c r="A4" s="110"/>
      <c r="B4" s="115" t="s">
        <v>142</v>
      </c>
      <c r="C4" s="115" t="s">
        <v>143</v>
      </c>
      <c r="D4" s="115" t="s">
        <v>144</v>
      </c>
      <c r="E4" s="115" t="s">
        <v>145</v>
      </c>
      <c r="F4" s="115" t="s">
        <v>146</v>
      </c>
      <c r="G4" s="115" t="s">
        <v>147</v>
      </c>
      <c r="H4" s="336"/>
      <c r="I4" s="339"/>
      <c r="J4" s="340" t="s">
        <v>113</v>
      </c>
      <c r="K4" s="340" t="s">
        <v>148</v>
      </c>
      <c r="L4" s="340" t="s">
        <v>149</v>
      </c>
      <c r="M4" s="340"/>
      <c r="N4" s="341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</row>
    <row r="5" s="93" customFormat="1" ht="16.5" spans="1:255">
      <c r="A5" s="110"/>
      <c r="B5" s="118"/>
      <c r="C5" s="118"/>
      <c r="D5" s="119"/>
      <c r="E5" s="119"/>
      <c r="F5" s="119"/>
      <c r="G5" s="119"/>
      <c r="H5" s="336"/>
      <c r="I5" s="342"/>
      <c r="J5" s="343">
        <v>150</v>
      </c>
      <c r="K5" s="343">
        <v>130</v>
      </c>
      <c r="L5" s="343">
        <v>130</v>
      </c>
      <c r="M5" s="344"/>
      <c r="N5" s="345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="93" customFormat="1" ht="25" customHeight="1" spans="1:255">
      <c r="A6" s="346" t="s">
        <v>150</v>
      </c>
      <c r="B6" s="123">
        <f>C6-5</f>
        <v>45.5</v>
      </c>
      <c r="C6" s="123">
        <v>50.5</v>
      </c>
      <c r="D6" s="123">
        <f t="shared" ref="D6:D8" si="0">C6+4</f>
        <v>54.5</v>
      </c>
      <c r="E6" s="123">
        <f t="shared" ref="E6:G6" si="1">D6+4.5</f>
        <v>59</v>
      </c>
      <c r="F6" s="123">
        <f t="shared" si="1"/>
        <v>63.5</v>
      </c>
      <c r="G6" s="347">
        <f t="shared" si="1"/>
        <v>68</v>
      </c>
      <c r="H6" s="336"/>
      <c r="I6" s="342"/>
      <c r="J6" s="348" t="s">
        <v>151</v>
      </c>
      <c r="K6" s="348" t="s">
        <v>152</v>
      </c>
      <c r="L6" s="348" t="s">
        <v>153</v>
      </c>
      <c r="M6" s="348"/>
      <c r="N6" s="349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</row>
    <row r="7" s="93" customFormat="1" ht="25" customHeight="1" spans="1:255">
      <c r="A7" s="346" t="s">
        <v>154</v>
      </c>
      <c r="B7" s="123">
        <f>C7-4</f>
        <v>86</v>
      </c>
      <c r="C7" s="123">
        <v>90</v>
      </c>
      <c r="D7" s="123">
        <f t="shared" si="0"/>
        <v>94</v>
      </c>
      <c r="E7" s="123">
        <f t="shared" ref="E7:G7" si="2">D7+6</f>
        <v>100</v>
      </c>
      <c r="F7" s="123">
        <f t="shared" si="2"/>
        <v>106</v>
      </c>
      <c r="G7" s="347">
        <f t="shared" si="2"/>
        <v>112</v>
      </c>
      <c r="H7" s="336"/>
      <c r="I7" s="342"/>
      <c r="J7" s="350" t="s">
        <v>155</v>
      </c>
      <c r="K7" s="348" t="s">
        <v>156</v>
      </c>
      <c r="L7" s="348" t="s">
        <v>157</v>
      </c>
      <c r="M7" s="348"/>
      <c r="N7" s="349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</row>
    <row r="8" s="93" customFormat="1" ht="25" customHeight="1" spans="1:255">
      <c r="A8" s="346" t="s">
        <v>158</v>
      </c>
      <c r="B8" s="123">
        <f>C8-4</f>
        <v>82</v>
      </c>
      <c r="C8" s="123">
        <v>86</v>
      </c>
      <c r="D8" s="123">
        <f t="shared" si="0"/>
        <v>90</v>
      </c>
      <c r="E8" s="123">
        <f t="shared" ref="E8:G8" si="3">D8+6</f>
        <v>96</v>
      </c>
      <c r="F8" s="123">
        <f t="shared" si="3"/>
        <v>102</v>
      </c>
      <c r="G8" s="347">
        <f t="shared" si="3"/>
        <v>108</v>
      </c>
      <c r="H8" s="336"/>
      <c r="I8" s="342"/>
      <c r="J8" s="350" t="s">
        <v>159</v>
      </c>
      <c r="K8" s="348" t="s">
        <v>160</v>
      </c>
      <c r="L8" s="348" t="s">
        <v>161</v>
      </c>
      <c r="M8" s="348"/>
      <c r="N8" s="349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</row>
    <row r="9" s="93" customFormat="1" ht="25" customHeight="1" spans="1:255">
      <c r="A9" s="346" t="s">
        <v>162</v>
      </c>
      <c r="B9" s="123">
        <f>C9-1.5</f>
        <v>39.5</v>
      </c>
      <c r="C9" s="123">
        <v>41</v>
      </c>
      <c r="D9" s="123">
        <f t="shared" ref="D9:G9" si="4">C9+2.2</f>
        <v>43.2</v>
      </c>
      <c r="E9" s="123">
        <f t="shared" si="4"/>
        <v>45.4</v>
      </c>
      <c r="F9" s="123">
        <f t="shared" si="4"/>
        <v>47.6</v>
      </c>
      <c r="G9" s="347">
        <f t="shared" si="4"/>
        <v>49.8</v>
      </c>
      <c r="H9" s="336"/>
      <c r="I9" s="342"/>
      <c r="J9" s="350" t="s">
        <v>151</v>
      </c>
      <c r="K9" s="348" t="s">
        <v>161</v>
      </c>
      <c r="L9" s="348" t="s">
        <v>151</v>
      </c>
      <c r="M9" s="348"/>
      <c r="N9" s="349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</row>
    <row r="10" s="93" customFormat="1" ht="25" customHeight="1" spans="1:255">
      <c r="A10" s="351" t="s">
        <v>163</v>
      </c>
      <c r="B10" s="127">
        <f>C10-0.5</f>
        <v>16</v>
      </c>
      <c r="C10" s="127">
        <v>16.5</v>
      </c>
      <c r="D10" s="127">
        <f t="shared" ref="D10:G10" si="5">C10+0.5</f>
        <v>17</v>
      </c>
      <c r="E10" s="127">
        <f t="shared" si="5"/>
        <v>17.5</v>
      </c>
      <c r="F10" s="127">
        <f t="shared" si="5"/>
        <v>18</v>
      </c>
      <c r="G10" s="352">
        <f t="shared" si="5"/>
        <v>18.5</v>
      </c>
      <c r="H10" s="336"/>
      <c r="I10" s="342"/>
      <c r="J10" s="348" t="s">
        <v>164</v>
      </c>
      <c r="K10" s="348" t="s">
        <v>165</v>
      </c>
      <c r="L10" s="348" t="s">
        <v>165</v>
      </c>
      <c r="M10" s="348"/>
      <c r="N10" s="349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</row>
    <row r="11" s="93" customFormat="1" ht="25" customHeight="1" spans="1:255">
      <c r="A11" s="351" t="s">
        <v>166</v>
      </c>
      <c r="B11" s="127">
        <f>C11-0.8</f>
        <v>17.9</v>
      </c>
      <c r="C11" s="127">
        <v>18.7</v>
      </c>
      <c r="D11" s="127">
        <f t="shared" ref="D11:G11" si="6">C11+0.8</f>
        <v>19.5</v>
      </c>
      <c r="E11" s="127">
        <f t="shared" si="6"/>
        <v>20.3</v>
      </c>
      <c r="F11" s="127">
        <f t="shared" si="6"/>
        <v>21.1</v>
      </c>
      <c r="G11" s="352">
        <f t="shared" si="6"/>
        <v>21.9</v>
      </c>
      <c r="H11" s="336"/>
      <c r="I11" s="342"/>
      <c r="J11" s="348" t="s">
        <v>164</v>
      </c>
      <c r="K11" s="348" t="s">
        <v>167</v>
      </c>
      <c r="L11" s="348" t="s">
        <v>165</v>
      </c>
      <c r="M11" s="348"/>
      <c r="N11" s="349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</row>
    <row r="12" s="93" customFormat="1" ht="25" customHeight="1" spans="1:255">
      <c r="A12" s="351" t="s">
        <v>168</v>
      </c>
      <c r="B12" s="128">
        <f>C12-0.5</f>
        <v>17.5</v>
      </c>
      <c r="C12" s="128">
        <v>18</v>
      </c>
      <c r="D12" s="128">
        <f t="shared" ref="D12:G12" si="7">C12+0.5</f>
        <v>18.5</v>
      </c>
      <c r="E12" s="128">
        <f t="shared" si="7"/>
        <v>19</v>
      </c>
      <c r="F12" s="128">
        <f t="shared" si="7"/>
        <v>19.5</v>
      </c>
      <c r="G12" s="353">
        <f t="shared" si="7"/>
        <v>20</v>
      </c>
      <c r="H12" s="336"/>
      <c r="I12" s="342"/>
      <c r="J12" s="348" t="s">
        <v>169</v>
      </c>
      <c r="K12" s="348" t="s">
        <v>170</v>
      </c>
      <c r="L12" s="348" t="s">
        <v>170</v>
      </c>
      <c r="M12" s="348"/>
      <c r="N12" s="349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</row>
    <row r="13" s="93" customFormat="1" ht="25" customHeight="1" spans="1:255">
      <c r="A13" s="346" t="s">
        <v>171</v>
      </c>
      <c r="B13" s="129">
        <f>C13</f>
        <v>2</v>
      </c>
      <c r="C13" s="129">
        <v>2</v>
      </c>
      <c r="D13" s="129">
        <f t="shared" ref="D13:G13" si="8">C13</f>
        <v>2</v>
      </c>
      <c r="E13" s="129">
        <f t="shared" si="8"/>
        <v>2</v>
      </c>
      <c r="F13" s="129">
        <f t="shared" si="8"/>
        <v>2</v>
      </c>
      <c r="G13" s="354">
        <f t="shared" si="8"/>
        <v>2</v>
      </c>
      <c r="H13" s="336"/>
      <c r="I13" s="342"/>
      <c r="J13" s="348"/>
      <c r="K13" s="348" t="s">
        <v>165</v>
      </c>
      <c r="L13" s="348" t="s">
        <v>165</v>
      </c>
      <c r="M13" s="348"/>
      <c r="N13" s="349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</row>
    <row r="14" s="93" customFormat="1" ht="25" customHeight="1" spans="1:255">
      <c r="A14" s="355" t="s">
        <v>172</v>
      </c>
      <c r="B14" s="356">
        <v>8.4</v>
      </c>
      <c r="C14" s="356">
        <v>8.7</v>
      </c>
      <c r="D14" s="356">
        <v>9</v>
      </c>
      <c r="E14" s="356">
        <v>9.3</v>
      </c>
      <c r="F14" s="356">
        <v>9.6</v>
      </c>
      <c r="G14" s="357">
        <v>9.9</v>
      </c>
      <c r="H14" s="336"/>
      <c r="I14" s="342"/>
      <c r="J14" s="348" t="s">
        <v>173</v>
      </c>
      <c r="K14" s="348" t="s">
        <v>165</v>
      </c>
      <c r="L14" s="348" t="s">
        <v>165</v>
      </c>
      <c r="M14" s="348"/>
      <c r="N14" s="349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</row>
    <row r="15" s="93" customFormat="1" ht="20" customHeight="1" spans="1:255">
      <c r="A15" s="358" t="s">
        <v>174</v>
      </c>
      <c r="B15" s="359">
        <v>17</v>
      </c>
      <c r="C15" s="359">
        <v>17.5</v>
      </c>
      <c r="D15" s="359">
        <v>18</v>
      </c>
      <c r="E15" s="359">
        <v>18.5</v>
      </c>
      <c r="F15" s="359">
        <v>19</v>
      </c>
      <c r="G15" s="360">
        <v>19.5</v>
      </c>
      <c r="H15" s="336"/>
      <c r="I15" s="342"/>
      <c r="J15" s="348" t="s">
        <v>170</v>
      </c>
      <c r="K15" s="348" t="s">
        <v>165</v>
      </c>
      <c r="L15" s="348" t="s">
        <v>152</v>
      </c>
      <c r="M15" s="348"/>
      <c r="N15" s="349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</row>
    <row r="16" s="93" customFormat="1" ht="20" customHeight="1" spans="1:255">
      <c r="A16" s="135"/>
      <c r="B16" s="136"/>
      <c r="C16" s="136"/>
      <c r="D16" s="136"/>
      <c r="E16" s="137"/>
      <c r="F16" s="136"/>
      <c r="G16" s="136"/>
      <c r="H16" s="361"/>
      <c r="I16" s="362"/>
      <c r="J16" s="363" t="s">
        <v>175</v>
      </c>
      <c r="K16" s="364"/>
      <c r="L16" s="363"/>
      <c r="M16" s="363"/>
      <c r="N16" s="365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</row>
    <row r="17" s="93" customFormat="1" ht="16.5" spans="1:255">
      <c r="A17" s="140"/>
      <c r="B17" s="140"/>
      <c r="C17" s="141"/>
      <c r="D17" s="141"/>
      <c r="E17" s="142"/>
      <c r="F17" s="141"/>
      <c r="G17" s="141"/>
      <c r="N17" s="332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</row>
    <row r="18" s="93" customFormat="1" spans="1:255">
      <c r="A18" s="143" t="s">
        <v>176</v>
      </c>
      <c r="B18" s="143"/>
      <c r="C18" s="144"/>
      <c r="D18" s="144"/>
      <c r="N18" s="332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</row>
    <row r="19" s="93" customFormat="1" spans="1:255">
      <c r="C19" s="94"/>
      <c r="D19" s="94"/>
      <c r="I19" s="145" t="s">
        <v>177</v>
      </c>
      <c r="J19" s="366">
        <v>46014</v>
      </c>
      <c r="K19" s="145" t="s">
        <v>178</v>
      </c>
      <c r="L19" s="145" t="s">
        <v>133</v>
      </c>
      <c r="M19" s="145" t="s">
        <v>179</v>
      </c>
      <c r="N19" s="332" t="s">
        <v>136</v>
      </c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</row>
  </sheetData>
  <mergeCells count="8">
    <mergeCell ref="A1:M1"/>
    <mergeCell ref="B2:D2"/>
    <mergeCell ref="F2:G2"/>
    <mergeCell ref="J2:M2"/>
    <mergeCell ref="B3:G3"/>
    <mergeCell ref="I3:M3"/>
    <mergeCell ref="A3:A5"/>
    <mergeCell ref="H2:H16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35" customWidth="1"/>
    <col min="2" max="16384" width="10" style="235"/>
  </cols>
  <sheetData>
    <row r="1" ht="22.5" customHeight="1" spans="1:16">
      <c r="A1" s="150" t="s">
        <v>180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6">
      <c r="A2" s="236" t="s">
        <v>53</v>
      </c>
      <c r="B2" s="237" t="s">
        <v>54</v>
      </c>
      <c r="C2" s="237"/>
      <c r="D2" s="238" t="s">
        <v>55</v>
      </c>
      <c r="E2" s="238"/>
      <c r="F2" s="237" t="s">
        <v>56</v>
      </c>
      <c r="G2" s="237"/>
      <c r="H2" s="239" t="s">
        <v>57</v>
      </c>
      <c r="I2" s="240" t="s">
        <v>56</v>
      </c>
      <c r="J2" s="240"/>
      <c r="K2" s="241"/>
    </row>
    <row r="3" customHeight="1" spans="1:16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6">
      <c r="A4" s="248" t="s">
        <v>61</v>
      </c>
      <c r="B4" s="156" t="s">
        <v>62</v>
      </c>
      <c r="C4" s="157"/>
      <c r="D4" s="248" t="s">
        <v>63</v>
      </c>
      <c r="E4" s="249"/>
      <c r="F4" s="250">
        <v>46081</v>
      </c>
      <c r="G4" s="251"/>
      <c r="H4" s="248" t="s">
        <v>64</v>
      </c>
      <c r="I4" s="249"/>
      <c r="J4" s="156" t="s">
        <v>65</v>
      </c>
      <c r="K4" s="157" t="s">
        <v>66</v>
      </c>
    </row>
    <row r="5" customHeight="1" spans="1:16">
      <c r="A5" s="252" t="s">
        <v>67</v>
      </c>
      <c r="B5" s="156" t="s">
        <v>68</v>
      </c>
      <c r="C5" s="157"/>
      <c r="D5" s="248" t="s">
        <v>69</v>
      </c>
      <c r="E5" s="249"/>
      <c r="F5" s="250">
        <v>46017</v>
      </c>
      <c r="G5" s="251"/>
      <c r="H5" s="248" t="s">
        <v>70</v>
      </c>
      <c r="I5" s="249"/>
      <c r="J5" s="156" t="s">
        <v>65</v>
      </c>
      <c r="K5" s="157" t="s">
        <v>66</v>
      </c>
    </row>
    <row r="6" customHeight="1" spans="1:16">
      <c r="A6" s="248" t="s">
        <v>71</v>
      </c>
      <c r="B6" s="253">
        <v>4</v>
      </c>
      <c r="C6" s="254">
        <v>6</v>
      </c>
      <c r="D6" s="252" t="s">
        <v>72</v>
      </c>
      <c r="E6" s="255"/>
      <c r="F6" s="250">
        <v>46032</v>
      </c>
      <c r="G6" s="251"/>
      <c r="H6" s="248" t="s">
        <v>73</v>
      </c>
      <c r="I6" s="249"/>
      <c r="J6" s="156" t="s">
        <v>65</v>
      </c>
      <c r="K6" s="157" t="s">
        <v>66</v>
      </c>
    </row>
    <row r="7" customHeight="1" spans="1:16">
      <c r="A7" s="248" t="s">
        <v>74</v>
      </c>
      <c r="B7" s="256">
        <v>2032</v>
      </c>
      <c r="C7" s="257"/>
      <c r="D7" s="252" t="s">
        <v>75</v>
      </c>
      <c r="E7" s="258"/>
      <c r="F7" s="250">
        <v>46037</v>
      </c>
      <c r="G7" s="251"/>
      <c r="H7" s="248" t="s">
        <v>76</v>
      </c>
      <c r="I7" s="249"/>
      <c r="J7" s="156" t="s">
        <v>65</v>
      </c>
      <c r="K7" s="157" t="s">
        <v>66</v>
      </c>
    </row>
    <row r="8" customHeight="1" spans="1:16">
      <c r="A8" s="259" t="s">
        <v>77</v>
      </c>
      <c r="B8" s="260" t="s">
        <v>78</v>
      </c>
      <c r="C8" s="261"/>
      <c r="D8" s="262" t="s">
        <v>79</v>
      </c>
      <c r="E8" s="263"/>
      <c r="F8" s="264">
        <v>46042</v>
      </c>
      <c r="G8" s="265"/>
      <c r="H8" s="262" t="s">
        <v>80</v>
      </c>
      <c r="I8" s="263"/>
      <c r="J8" s="266" t="s">
        <v>65</v>
      </c>
      <c r="K8" s="267" t="s">
        <v>66</v>
      </c>
      <c r="P8" s="178" t="s">
        <v>181</v>
      </c>
    </row>
    <row r="9" customHeight="1" spans="1:16">
      <c r="A9" s="268" t="s">
        <v>182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6">
      <c r="A10" s="269" t="s">
        <v>83</v>
      </c>
      <c r="B10" s="270" t="s">
        <v>84</v>
      </c>
      <c r="C10" s="271" t="s">
        <v>85</v>
      </c>
      <c r="D10" s="272"/>
      <c r="E10" s="273" t="s">
        <v>88</v>
      </c>
      <c r="F10" s="270" t="s">
        <v>84</v>
      </c>
      <c r="G10" s="271" t="s">
        <v>85</v>
      </c>
      <c r="H10" s="270"/>
      <c r="I10" s="273" t="s">
        <v>86</v>
      </c>
      <c r="J10" s="270" t="s">
        <v>84</v>
      </c>
      <c r="K10" s="274" t="s">
        <v>85</v>
      </c>
    </row>
    <row r="11" customHeight="1" spans="1:16">
      <c r="A11" s="252" t="s">
        <v>89</v>
      </c>
      <c r="B11" s="275" t="s">
        <v>84</v>
      </c>
      <c r="C11" s="156" t="s">
        <v>85</v>
      </c>
      <c r="D11" s="258"/>
      <c r="E11" s="255" t="s">
        <v>91</v>
      </c>
      <c r="F11" s="275" t="s">
        <v>84</v>
      </c>
      <c r="G11" s="156" t="s">
        <v>85</v>
      </c>
      <c r="H11" s="275"/>
      <c r="I11" s="255" t="s">
        <v>96</v>
      </c>
      <c r="J11" s="275" t="s">
        <v>84</v>
      </c>
      <c r="K11" s="157" t="s">
        <v>85</v>
      </c>
    </row>
    <row r="12" customHeight="1" spans="1:16">
      <c r="A12" s="262" t="s">
        <v>119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76"/>
    </row>
    <row r="13" customHeight="1" spans="1:16">
      <c r="A13" s="277" t="s">
        <v>183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6">
      <c r="A14" s="278" t="s">
        <v>184</v>
      </c>
      <c r="B14" s="279"/>
      <c r="C14" s="279"/>
      <c r="D14" s="279"/>
      <c r="E14" s="279"/>
      <c r="F14" s="279"/>
      <c r="G14" s="279"/>
      <c r="H14" s="280"/>
      <c r="I14" s="281"/>
      <c r="J14" s="281"/>
      <c r="K14" s="282"/>
    </row>
    <row r="15" customHeight="1" spans="1:16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customHeight="1" spans="1:16">
      <c r="A16" s="290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customHeight="1" spans="1:11">
      <c r="A17" s="277" t="s">
        <v>185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91" t="s">
        <v>186</v>
      </c>
      <c r="B18" s="292"/>
      <c r="C18" s="292"/>
      <c r="D18" s="292"/>
      <c r="E18" s="292"/>
      <c r="F18" s="292"/>
      <c r="G18" s="292"/>
      <c r="H18" s="292"/>
      <c r="I18" s="281"/>
      <c r="J18" s="281"/>
      <c r="K18" s="282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customHeight="1" spans="1:11">
      <c r="A20" s="290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customHeight="1" spans="1:11">
      <c r="A21" s="293" t="s">
        <v>116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51" t="s">
        <v>117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95"/>
    </row>
    <row r="23" customHeight="1" spans="1:11">
      <c r="A23" s="168" t="s">
        <v>118</v>
      </c>
      <c r="B23" s="169"/>
      <c r="C23" s="156" t="s">
        <v>65</v>
      </c>
      <c r="D23" s="156" t="s">
        <v>66</v>
      </c>
      <c r="E23" s="166"/>
      <c r="F23" s="166"/>
      <c r="G23" s="166"/>
      <c r="H23" s="166"/>
      <c r="I23" s="166"/>
      <c r="J23" s="166"/>
      <c r="K23" s="167"/>
    </row>
    <row r="24" customHeight="1" spans="1:11">
      <c r="A24" s="294" t="s">
        <v>187</v>
      </c>
      <c r="B24" s="162"/>
      <c r="C24" s="162"/>
      <c r="D24" s="162"/>
      <c r="E24" s="162"/>
      <c r="F24" s="162"/>
      <c r="G24" s="162"/>
      <c r="H24" s="162"/>
      <c r="I24" s="162"/>
      <c r="J24" s="162"/>
      <c r="K24" s="295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customHeight="1" spans="1:11">
      <c r="A26" s="268" t="s">
        <v>125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42" t="s">
        <v>126</v>
      </c>
      <c r="B27" s="271" t="s">
        <v>94</v>
      </c>
      <c r="C27" s="271" t="s">
        <v>95</v>
      </c>
      <c r="D27" s="271" t="s">
        <v>87</v>
      </c>
      <c r="E27" s="243" t="s">
        <v>127</v>
      </c>
      <c r="F27" s="271" t="s">
        <v>94</v>
      </c>
      <c r="G27" s="271" t="s">
        <v>95</v>
      </c>
      <c r="H27" s="271" t="s">
        <v>87</v>
      </c>
      <c r="I27" s="243" t="s">
        <v>128</v>
      </c>
      <c r="J27" s="271" t="s">
        <v>94</v>
      </c>
      <c r="K27" s="274" t="s">
        <v>95</v>
      </c>
    </row>
    <row r="28" customHeight="1" spans="1:11">
      <c r="A28" s="299" t="s">
        <v>86</v>
      </c>
      <c r="B28" s="156" t="s">
        <v>94</v>
      </c>
      <c r="C28" s="156" t="s">
        <v>95</v>
      </c>
      <c r="D28" s="156" t="s">
        <v>87</v>
      </c>
      <c r="E28" s="300" t="s">
        <v>93</v>
      </c>
      <c r="F28" s="156" t="s">
        <v>94</v>
      </c>
      <c r="G28" s="156" t="s">
        <v>95</v>
      </c>
      <c r="H28" s="156" t="s">
        <v>87</v>
      </c>
      <c r="I28" s="300" t="s">
        <v>104</v>
      </c>
      <c r="J28" s="156" t="s">
        <v>94</v>
      </c>
      <c r="K28" s="157" t="s">
        <v>95</v>
      </c>
    </row>
    <row r="29" customHeight="1" spans="1:11">
      <c r="A29" s="248" t="s">
        <v>97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customHeight="1" spans="1:11">
      <c r="A31" s="306" t="s">
        <v>188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ht="21" customHeight="1" spans="1:11">
      <c r="A32" s="307" t="s">
        <v>189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ht="21" customHeight="1" spans="1:11">
      <c r="A33" s="310" t="s">
        <v>190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12"/>
    </row>
    <row r="34" ht="21" customHeight="1" spans="1:11">
      <c r="A34" s="310" t="s">
        <v>191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12"/>
    </row>
    <row r="35" ht="21" customHeight="1" spans="1:11">
      <c r="A35" s="310"/>
      <c r="B35" s="311"/>
      <c r="C35" s="311"/>
      <c r="D35" s="311"/>
      <c r="E35" s="311"/>
      <c r="F35" s="311"/>
      <c r="G35" s="311"/>
      <c r="H35" s="311"/>
      <c r="I35" s="311"/>
      <c r="J35" s="311"/>
      <c r="K35" s="312"/>
    </row>
    <row r="36" ht="21" customHeight="1" spans="1:1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ht="21" customHeight="1" spans="1:1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ht="21" customHeight="1" spans="1:11">
      <c r="A38" s="310"/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ht="21" customHeight="1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ht="21" customHeight="1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ht="21" customHeight="1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ht="21" customHeight="1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ht="17.25" customHeight="1" spans="1:11">
      <c r="A43" s="303" t="s">
        <v>124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customHeight="1" spans="1:11">
      <c r="A44" s="306" t="s">
        <v>192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ht="18" customHeight="1" spans="1:11">
      <c r="A45" s="313" t="s">
        <v>119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ht="18" customHeight="1" spans="1:11">
      <c r="A46" s="313" t="s">
        <v>193</v>
      </c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ht="21" customHeight="1" spans="1:11">
      <c r="A48" s="316" t="s">
        <v>130</v>
      </c>
      <c r="B48" s="317" t="s">
        <v>131</v>
      </c>
      <c r="C48" s="317"/>
      <c r="D48" s="318" t="s">
        <v>132</v>
      </c>
      <c r="E48" s="318" t="s">
        <v>133</v>
      </c>
      <c r="F48" s="318" t="s">
        <v>134</v>
      </c>
      <c r="G48" s="319">
        <v>45987</v>
      </c>
      <c r="H48" s="320" t="s">
        <v>135</v>
      </c>
      <c r="I48" s="320"/>
      <c r="J48" s="317" t="s">
        <v>136</v>
      </c>
      <c r="K48" s="321"/>
    </row>
    <row r="49" customHeight="1" spans="1:11">
      <c r="A49" s="322" t="s">
        <v>137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customHeight="1" spans="1:11">
      <c r="A51" s="328"/>
      <c r="B51" s="329"/>
      <c r="C51" s="329"/>
      <c r="D51" s="329"/>
      <c r="E51" s="329"/>
      <c r="F51" s="329"/>
      <c r="G51" s="329"/>
      <c r="H51" s="329"/>
      <c r="I51" s="329"/>
      <c r="J51" s="329"/>
      <c r="K51" s="330"/>
    </row>
    <row r="52" ht="21" customHeight="1" spans="1:11">
      <c r="A52" s="316" t="s">
        <v>130</v>
      </c>
      <c r="B52" s="317" t="s">
        <v>131</v>
      </c>
      <c r="C52" s="317"/>
      <c r="D52" s="318" t="s">
        <v>132</v>
      </c>
      <c r="E52" s="318" t="s">
        <v>133</v>
      </c>
      <c r="F52" s="318" t="s">
        <v>134</v>
      </c>
      <c r="G52" s="319">
        <v>45987</v>
      </c>
      <c r="H52" s="320" t="s">
        <v>135</v>
      </c>
      <c r="I52" s="320"/>
      <c r="J52" s="317" t="s">
        <v>136</v>
      </c>
      <c r="K52" s="32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8"/>
  <sheetViews>
    <sheetView workbookViewId="0">
      <selection activeCell="D21" sqref="D21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2" width="13.625" style="93" customWidth="1"/>
    <col min="13" max="14" width="13.625" style="229" customWidth="1"/>
    <col min="15" max="246" width="9" style="93"/>
    <col min="247" max="16384" width="9" style="96"/>
  </cols>
  <sheetData>
    <row r="1" s="93" customFormat="1" ht="29" customHeight="1" spans="1:249">
      <c r="A1" s="97" t="s">
        <v>139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230"/>
      <c r="N1" s="230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</row>
    <row r="2" s="93" customFormat="1" ht="20" customHeight="1" spans="1:249">
      <c r="A2" s="100" t="s">
        <v>61</v>
      </c>
      <c r="B2" s="101" t="str">
        <f>首期!B4</f>
        <v>QAJJAO85709</v>
      </c>
      <c r="C2" s="102"/>
      <c r="D2" s="103"/>
      <c r="E2" s="104" t="s">
        <v>67</v>
      </c>
      <c r="F2" s="105" t="str">
        <f>首期!B5</f>
        <v>儿童短袖T恤</v>
      </c>
      <c r="G2" s="105"/>
      <c r="H2" s="106"/>
      <c r="I2" s="108" t="s">
        <v>57</v>
      </c>
      <c r="J2" s="109"/>
      <c r="K2" s="109"/>
      <c r="L2" s="109"/>
      <c r="M2" s="72"/>
      <c r="N2" s="72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</row>
    <row r="3" s="93" customFormat="1" spans="1:249">
      <c r="A3" s="110" t="s">
        <v>140</v>
      </c>
      <c r="B3" s="111" t="s">
        <v>141</v>
      </c>
      <c r="C3" s="112"/>
      <c r="D3" s="111"/>
      <c r="E3" s="111"/>
      <c r="F3" s="111"/>
      <c r="G3" s="111"/>
      <c r="H3" s="113"/>
      <c r="I3" s="114"/>
      <c r="J3" s="114"/>
      <c r="K3" s="114"/>
      <c r="L3" s="114"/>
      <c r="M3" s="114"/>
      <c r="N3" s="72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</row>
    <row r="4" s="93" customFormat="1" spans="1:249">
      <c r="A4" s="110"/>
      <c r="B4" s="115" t="s">
        <v>142</v>
      </c>
      <c r="C4" s="115" t="s">
        <v>143</v>
      </c>
      <c r="D4" s="115" t="s">
        <v>144</v>
      </c>
      <c r="E4" s="115" t="s">
        <v>145</v>
      </c>
      <c r="F4" s="115" t="s">
        <v>146</v>
      </c>
      <c r="G4" s="115" t="s">
        <v>147</v>
      </c>
      <c r="H4" s="116"/>
      <c r="I4" s="231"/>
      <c r="J4" s="231"/>
      <c r="K4" s="231"/>
      <c r="L4" s="231"/>
      <c r="M4" s="231"/>
      <c r="N4" s="231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</row>
    <row r="5" s="93" customFormat="1" ht="20" customHeight="1" spans="1:249">
      <c r="A5" s="110"/>
      <c r="B5" s="118"/>
      <c r="C5" s="118"/>
      <c r="D5" s="119"/>
      <c r="E5" s="119"/>
      <c r="F5" s="119"/>
      <c r="G5" s="119"/>
      <c r="H5" s="120"/>
      <c r="I5" s="117"/>
      <c r="J5" s="117"/>
      <c r="K5" s="117"/>
      <c r="L5" s="117"/>
      <c r="M5" s="117"/>
      <c r="N5" s="117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</row>
    <row r="6" s="93" customFormat="1" ht="25" customHeight="1" spans="1:249">
      <c r="A6" s="122" t="s">
        <v>150</v>
      </c>
      <c r="B6" s="123">
        <f>C6-5</f>
        <v>45.5</v>
      </c>
      <c r="C6" s="123">
        <v>50.5</v>
      </c>
      <c r="D6" s="123">
        <f t="shared" ref="D6:D8" si="0">C6+4</f>
        <v>54.5</v>
      </c>
      <c r="E6" s="123">
        <f t="shared" ref="E6:G6" si="1">D6+4.5</f>
        <v>59</v>
      </c>
      <c r="F6" s="123">
        <f t="shared" si="1"/>
        <v>63.5</v>
      </c>
      <c r="G6" s="123">
        <f t="shared" si="1"/>
        <v>68</v>
      </c>
      <c r="H6" s="124"/>
      <c r="I6" s="232"/>
      <c r="J6" s="121"/>
      <c r="K6" s="121"/>
      <c r="L6" s="121"/>
      <c r="M6" s="232"/>
      <c r="N6" s="232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</row>
    <row r="7" s="93" customFormat="1" ht="25" customHeight="1" spans="1:249">
      <c r="A7" s="122" t="s">
        <v>154</v>
      </c>
      <c r="B7" s="123">
        <f>C7-4</f>
        <v>86</v>
      </c>
      <c r="C7" s="123">
        <v>90</v>
      </c>
      <c r="D7" s="123">
        <f t="shared" si="0"/>
        <v>94</v>
      </c>
      <c r="E7" s="123">
        <f t="shared" ref="E7:G7" si="2">D7+6</f>
        <v>100</v>
      </c>
      <c r="F7" s="123">
        <f t="shared" si="2"/>
        <v>106</v>
      </c>
      <c r="G7" s="123">
        <f t="shared" si="2"/>
        <v>112</v>
      </c>
      <c r="H7" s="125"/>
      <c r="I7" s="232"/>
      <c r="J7" s="121"/>
      <c r="K7" s="121"/>
      <c r="L7" s="121"/>
      <c r="M7" s="232"/>
      <c r="N7" s="232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</row>
    <row r="8" s="93" customFormat="1" ht="25" customHeight="1" spans="1:249">
      <c r="A8" s="122" t="s">
        <v>158</v>
      </c>
      <c r="B8" s="123">
        <f>C8-4</f>
        <v>82</v>
      </c>
      <c r="C8" s="123">
        <v>86</v>
      </c>
      <c r="D8" s="123">
        <f t="shared" si="0"/>
        <v>90</v>
      </c>
      <c r="E8" s="123">
        <f t="shared" ref="E8:G8" si="3">D8+6</f>
        <v>96</v>
      </c>
      <c r="F8" s="123">
        <f t="shared" si="3"/>
        <v>102</v>
      </c>
      <c r="G8" s="123">
        <f t="shared" si="3"/>
        <v>108</v>
      </c>
      <c r="H8" s="125"/>
      <c r="I8" s="232"/>
      <c r="J8" s="121"/>
      <c r="K8" s="121"/>
      <c r="L8" s="121"/>
      <c r="M8" s="121"/>
      <c r="N8" s="232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</row>
    <row r="9" s="93" customFormat="1" ht="25" customHeight="1" spans="1:249">
      <c r="A9" s="122" t="s">
        <v>162</v>
      </c>
      <c r="B9" s="123">
        <f>C9-1.5</f>
        <v>39.5</v>
      </c>
      <c r="C9" s="123">
        <v>41</v>
      </c>
      <c r="D9" s="123">
        <f t="shared" ref="D9:G9" si="4">C9+2.2</f>
        <v>43.2</v>
      </c>
      <c r="E9" s="123">
        <f t="shared" si="4"/>
        <v>45.4</v>
      </c>
      <c r="F9" s="123">
        <f t="shared" si="4"/>
        <v>47.6</v>
      </c>
      <c r="G9" s="123">
        <f t="shared" si="4"/>
        <v>49.8</v>
      </c>
      <c r="H9" s="124"/>
      <c r="I9" s="232"/>
      <c r="J9" s="121"/>
      <c r="K9" s="121"/>
      <c r="L9" s="121"/>
      <c r="M9" s="232"/>
      <c r="N9" s="232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</row>
    <row r="10" s="93" customFormat="1" ht="25" customHeight="1" spans="1:249">
      <c r="A10" s="126" t="s">
        <v>163</v>
      </c>
      <c r="B10" s="127">
        <f>C10-0.5</f>
        <v>16</v>
      </c>
      <c r="C10" s="127">
        <v>16.5</v>
      </c>
      <c r="D10" s="127">
        <f t="shared" ref="D10:G10" si="5">C10+0.5</f>
        <v>17</v>
      </c>
      <c r="E10" s="127">
        <f t="shared" si="5"/>
        <v>17.5</v>
      </c>
      <c r="F10" s="127">
        <f t="shared" si="5"/>
        <v>18</v>
      </c>
      <c r="G10" s="127">
        <f t="shared" si="5"/>
        <v>18.5</v>
      </c>
      <c r="H10" s="124"/>
      <c r="I10" s="232"/>
      <c r="J10" s="121"/>
      <c r="K10" s="121"/>
      <c r="L10" s="121"/>
      <c r="M10" s="121"/>
      <c r="N10" s="232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</row>
    <row r="11" s="93" customFormat="1" ht="25" customHeight="1" spans="1:249">
      <c r="A11" s="126" t="s">
        <v>166</v>
      </c>
      <c r="B11" s="127">
        <f>C11-0.8</f>
        <v>17.9</v>
      </c>
      <c r="C11" s="127">
        <v>18.7</v>
      </c>
      <c r="D11" s="127">
        <f t="shared" ref="D11:G11" si="6">C11+0.8</f>
        <v>19.5</v>
      </c>
      <c r="E11" s="127">
        <f t="shared" si="6"/>
        <v>20.3</v>
      </c>
      <c r="F11" s="127">
        <f t="shared" si="6"/>
        <v>21.1</v>
      </c>
      <c r="G11" s="127">
        <f t="shared" si="6"/>
        <v>21.9</v>
      </c>
      <c r="H11" s="124"/>
      <c r="I11" s="232"/>
      <c r="J11" s="121"/>
      <c r="K11" s="121"/>
      <c r="L11" s="121"/>
      <c r="M11" s="121"/>
      <c r="N11" s="232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</row>
    <row r="12" s="93" customFormat="1" ht="25" customHeight="1" spans="1:249">
      <c r="A12" s="126" t="s">
        <v>168</v>
      </c>
      <c r="B12" s="128">
        <f>C12-0.5</f>
        <v>17.5</v>
      </c>
      <c r="C12" s="128">
        <v>18</v>
      </c>
      <c r="D12" s="128">
        <f t="shared" ref="D12:G12" si="7">C12+0.5</f>
        <v>18.5</v>
      </c>
      <c r="E12" s="128">
        <f t="shared" si="7"/>
        <v>19</v>
      </c>
      <c r="F12" s="128">
        <f t="shared" si="7"/>
        <v>19.5</v>
      </c>
      <c r="G12" s="128">
        <f t="shared" si="7"/>
        <v>20</v>
      </c>
      <c r="H12" s="124"/>
      <c r="I12" s="232"/>
      <c r="J12" s="121"/>
      <c r="K12" s="121"/>
      <c r="L12" s="121"/>
      <c r="M12" s="121"/>
      <c r="N12" s="232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</row>
    <row r="13" s="93" customFormat="1" ht="25" customHeight="1" spans="1:249">
      <c r="A13" s="122" t="s">
        <v>171</v>
      </c>
      <c r="B13" s="129">
        <f>C13</f>
        <v>2</v>
      </c>
      <c r="C13" s="129">
        <v>2</v>
      </c>
      <c r="D13" s="129">
        <f t="shared" ref="D13:G13" si="8">C13</f>
        <v>2</v>
      </c>
      <c r="E13" s="129">
        <f t="shared" si="8"/>
        <v>2</v>
      </c>
      <c r="F13" s="129">
        <f t="shared" si="8"/>
        <v>2</v>
      </c>
      <c r="G13" s="129">
        <f t="shared" si="8"/>
        <v>2</v>
      </c>
      <c r="H13" s="130"/>
      <c r="I13" s="232"/>
      <c r="J13" s="121"/>
      <c r="K13" s="121"/>
      <c r="L13" s="121"/>
      <c r="M13" s="121"/>
      <c r="N13" s="232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</row>
    <row r="14" s="93" customFormat="1" ht="25" customHeight="1" spans="1:249">
      <c r="A14" s="131" t="s">
        <v>172</v>
      </c>
      <c r="B14" s="127">
        <v>8.4</v>
      </c>
      <c r="C14" s="127">
        <v>8.7</v>
      </c>
      <c r="D14" s="127">
        <v>9</v>
      </c>
      <c r="E14" s="127">
        <v>9.3</v>
      </c>
      <c r="F14" s="127">
        <v>9.6</v>
      </c>
      <c r="G14" s="127">
        <v>9.9</v>
      </c>
      <c r="H14" s="132"/>
      <c r="I14" s="232"/>
      <c r="J14" s="121"/>
      <c r="K14" s="232"/>
      <c r="L14" s="121"/>
      <c r="M14" s="121"/>
      <c r="N14" s="232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</row>
    <row r="15" s="93" customFormat="1" ht="25" customHeight="1" spans="1:249">
      <c r="A15" s="133" t="s">
        <v>174</v>
      </c>
      <c r="B15" s="127">
        <v>17</v>
      </c>
      <c r="C15" s="127">
        <v>17.5</v>
      </c>
      <c r="D15" s="127">
        <v>18</v>
      </c>
      <c r="E15" s="127">
        <v>18.5</v>
      </c>
      <c r="F15" s="127">
        <v>19</v>
      </c>
      <c r="G15" s="127">
        <v>19.5</v>
      </c>
      <c r="H15" s="134"/>
      <c r="I15" s="121"/>
      <c r="J15" s="121"/>
      <c r="K15" s="121"/>
      <c r="L15" s="121"/>
      <c r="M15" s="121"/>
      <c r="N15" s="232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</row>
    <row r="16" s="93" customFormat="1" ht="17.25" spans="1:249">
      <c r="A16" s="135"/>
      <c r="B16" s="136"/>
      <c r="C16" s="136"/>
      <c r="D16" s="136"/>
      <c r="E16" s="137"/>
      <c r="F16" s="136"/>
      <c r="G16" s="136"/>
      <c r="H16" s="138"/>
      <c r="I16" s="233"/>
      <c r="J16" s="233"/>
      <c r="K16" s="233"/>
      <c r="L16" s="233"/>
      <c r="M16" s="72"/>
      <c r="N16" s="72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</row>
    <row r="17" s="93" customFormat="1" spans="1:249">
      <c r="A17" s="143" t="s">
        <v>176</v>
      </c>
      <c r="B17" s="143"/>
      <c r="C17" s="144"/>
      <c r="M17" s="230"/>
      <c r="N17" s="230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</row>
    <row r="18" s="93" customFormat="1" spans="1:249">
      <c r="C18" s="94"/>
      <c r="I18" s="145" t="s">
        <v>177</v>
      </c>
      <c r="J18" s="234"/>
      <c r="K18" s="145" t="s">
        <v>178</v>
      </c>
      <c r="L18" s="145" t="s">
        <v>133</v>
      </c>
      <c r="M18" s="145" t="s">
        <v>179</v>
      </c>
      <c r="N18" s="230" t="s">
        <v>136</v>
      </c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</row>
  </sheetData>
  <mergeCells count="6">
    <mergeCell ref="A1:L1"/>
    <mergeCell ref="B2:D2"/>
    <mergeCell ref="F2:H2"/>
    <mergeCell ref="J2:L2"/>
    <mergeCell ref="B3:H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15" sqref="Q15"/>
    </sheetView>
  </sheetViews>
  <sheetFormatPr defaultColWidth="10.125" defaultRowHeight="14.25"/>
  <cols>
    <col min="1" max="1" width="9.625" style="149" customWidth="1"/>
    <col min="2" max="2" width="11.125" style="149" customWidth="1"/>
    <col min="3" max="3" width="9.125" style="149" customWidth="1"/>
    <col min="4" max="4" width="9.5" style="149" customWidth="1"/>
    <col min="5" max="5" width="11.375" style="149" customWidth="1"/>
    <col min="6" max="6" width="10.375" style="149" customWidth="1"/>
    <col min="7" max="7" width="9.5" style="149" customWidth="1"/>
    <col min="8" max="8" width="9.125" style="149" customWidth="1"/>
    <col min="9" max="9" width="8.125" style="149" customWidth="1"/>
    <col min="10" max="10" width="10.5" style="149" customWidth="1"/>
    <col min="11" max="11" width="12.125" style="149" customWidth="1"/>
    <col min="12" max="16384" width="10.125" style="149"/>
  </cols>
  <sheetData>
    <row r="1" ht="23.25" spans="1:13">
      <c r="A1" s="150" t="s">
        <v>194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8" customHeight="1" spans="1:13">
      <c r="A2" s="151" t="s">
        <v>53</v>
      </c>
      <c r="B2" s="152" t="s">
        <v>54</v>
      </c>
      <c r="C2" s="152"/>
      <c r="D2" s="153" t="s">
        <v>61</v>
      </c>
      <c r="E2" s="154" t="str">
        <f>首期!B4</f>
        <v>QAJJAO85709</v>
      </c>
      <c r="F2" s="155" t="s">
        <v>195</v>
      </c>
      <c r="G2" s="156" t="str">
        <f>首期!B5</f>
        <v>儿童短袖T恤</v>
      </c>
      <c r="H2" s="157"/>
      <c r="I2" s="158" t="s">
        <v>57</v>
      </c>
      <c r="J2" s="159" t="s">
        <v>56</v>
      </c>
      <c r="K2" s="160"/>
    </row>
    <row r="3" ht="18" customHeight="1" spans="1:13">
      <c r="A3" s="161" t="s">
        <v>74</v>
      </c>
      <c r="B3" s="162">
        <v>2032</v>
      </c>
      <c r="C3" s="162"/>
      <c r="D3" s="163" t="s">
        <v>196</v>
      </c>
      <c r="E3" s="164">
        <v>45667</v>
      </c>
      <c r="F3" s="165"/>
      <c r="G3" s="165"/>
      <c r="H3" s="166" t="s">
        <v>197</v>
      </c>
      <c r="I3" s="166"/>
      <c r="J3" s="166"/>
      <c r="K3" s="167"/>
    </row>
    <row r="4" ht="18" customHeight="1" spans="1:13">
      <c r="A4" s="168" t="s">
        <v>71</v>
      </c>
      <c r="B4" s="162">
        <v>4</v>
      </c>
      <c r="C4" s="162">
        <v>6</v>
      </c>
      <c r="D4" s="169" t="s">
        <v>198</v>
      </c>
      <c r="E4" s="165" t="s">
        <v>199</v>
      </c>
      <c r="F4" s="165"/>
      <c r="G4" s="165"/>
      <c r="H4" s="169" t="s">
        <v>200</v>
      </c>
      <c r="I4" s="169"/>
      <c r="J4" s="170" t="s">
        <v>65</v>
      </c>
      <c r="K4" s="171" t="s">
        <v>66</v>
      </c>
    </row>
    <row r="5" ht="18" customHeight="1" spans="1:13">
      <c r="A5" s="168" t="s">
        <v>201</v>
      </c>
      <c r="B5" s="162">
        <v>1</v>
      </c>
      <c r="C5" s="162"/>
      <c r="D5" s="163" t="s">
        <v>202</v>
      </c>
      <c r="E5" s="163"/>
      <c r="G5" s="163"/>
      <c r="H5" s="169" t="s">
        <v>203</v>
      </c>
      <c r="I5" s="169"/>
      <c r="J5" s="170" t="s">
        <v>65</v>
      </c>
      <c r="K5" s="171" t="s">
        <v>66</v>
      </c>
    </row>
    <row r="6" ht="18" customHeight="1" spans="1:13">
      <c r="A6" s="172" t="s">
        <v>204</v>
      </c>
      <c r="B6" s="173">
        <v>125</v>
      </c>
      <c r="C6" s="173"/>
      <c r="D6" s="174" t="s">
        <v>205</v>
      </c>
      <c r="E6" s="175">
        <v>2032</v>
      </c>
      <c r="F6" s="175"/>
      <c r="G6" s="174"/>
      <c r="H6" s="176" t="s">
        <v>206</v>
      </c>
      <c r="I6" s="176"/>
      <c r="J6" s="175" t="s">
        <v>65</v>
      </c>
      <c r="K6" s="177" t="s">
        <v>66</v>
      </c>
      <c r="M6" s="178"/>
    </row>
    <row r="7" ht="18" customHeight="1" spans="1:13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3">
      <c r="A8" s="182" t="s">
        <v>207</v>
      </c>
      <c r="B8" s="155" t="s">
        <v>208</v>
      </c>
      <c r="C8" s="155" t="s">
        <v>209</v>
      </c>
      <c r="D8" s="155" t="s">
        <v>210</v>
      </c>
      <c r="E8" s="155" t="s">
        <v>211</v>
      </c>
      <c r="F8" s="155" t="s">
        <v>212</v>
      </c>
      <c r="G8" s="183" t="s">
        <v>77</v>
      </c>
      <c r="H8" s="184"/>
      <c r="I8" s="184" t="s">
        <v>78</v>
      </c>
      <c r="J8" s="184"/>
      <c r="K8" s="185"/>
    </row>
    <row r="9" ht="18" customHeight="1" spans="1:13">
      <c r="A9" s="168" t="s">
        <v>213</v>
      </c>
      <c r="B9" s="169"/>
      <c r="C9" s="170" t="s">
        <v>65</v>
      </c>
      <c r="D9" s="170" t="s">
        <v>66</v>
      </c>
      <c r="E9" s="163" t="s">
        <v>214</v>
      </c>
      <c r="F9" s="186" t="s">
        <v>215</v>
      </c>
      <c r="G9" s="187"/>
      <c r="H9" s="188"/>
      <c r="I9" s="188"/>
      <c r="J9" s="188"/>
      <c r="K9" s="189"/>
    </row>
    <row r="10" ht="18" customHeight="1" spans="1:13">
      <c r="A10" s="168" t="s">
        <v>216</v>
      </c>
      <c r="B10" s="169"/>
      <c r="C10" s="170" t="s">
        <v>65</v>
      </c>
      <c r="D10" s="170" t="s">
        <v>66</v>
      </c>
      <c r="E10" s="163" t="s">
        <v>217</v>
      </c>
      <c r="F10" s="186" t="s">
        <v>218</v>
      </c>
      <c r="G10" s="187" t="s">
        <v>219</v>
      </c>
      <c r="H10" s="188"/>
      <c r="I10" s="188"/>
      <c r="J10" s="188"/>
      <c r="K10" s="189"/>
    </row>
    <row r="11" ht="18" customHeight="1" spans="1:13">
      <c r="A11" s="190" t="s">
        <v>182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2"/>
    </row>
    <row r="12" ht="18" customHeight="1" spans="1:13">
      <c r="A12" s="161" t="s">
        <v>88</v>
      </c>
      <c r="B12" s="170" t="s">
        <v>84</v>
      </c>
      <c r="C12" s="170" t="s">
        <v>85</v>
      </c>
      <c r="D12" s="186"/>
      <c r="E12" s="163" t="s">
        <v>86</v>
      </c>
      <c r="F12" s="170" t="s">
        <v>84</v>
      </c>
      <c r="G12" s="170" t="s">
        <v>85</v>
      </c>
      <c r="H12" s="170"/>
      <c r="I12" s="163" t="s">
        <v>220</v>
      </c>
      <c r="J12" s="170" t="s">
        <v>84</v>
      </c>
      <c r="K12" s="171" t="s">
        <v>85</v>
      </c>
    </row>
    <row r="13" ht="18" customHeight="1" spans="1:13">
      <c r="A13" s="161" t="s">
        <v>91</v>
      </c>
      <c r="B13" s="170" t="s">
        <v>84</v>
      </c>
      <c r="C13" s="170" t="s">
        <v>85</v>
      </c>
      <c r="D13" s="186"/>
      <c r="E13" s="163" t="s">
        <v>96</v>
      </c>
      <c r="F13" s="170" t="s">
        <v>84</v>
      </c>
      <c r="G13" s="170" t="s">
        <v>85</v>
      </c>
      <c r="H13" s="170"/>
      <c r="I13" s="163" t="s">
        <v>221</v>
      </c>
      <c r="J13" s="170" t="s">
        <v>84</v>
      </c>
      <c r="K13" s="171" t="s">
        <v>85</v>
      </c>
    </row>
    <row r="14" ht="18" customHeight="1" spans="1:13">
      <c r="A14" s="172" t="s">
        <v>222</v>
      </c>
      <c r="B14" s="175" t="s">
        <v>84</v>
      </c>
      <c r="C14" s="175" t="s">
        <v>85</v>
      </c>
      <c r="D14" s="193"/>
      <c r="E14" s="174" t="s">
        <v>223</v>
      </c>
      <c r="F14" s="175" t="s">
        <v>84</v>
      </c>
      <c r="G14" s="175" t="s">
        <v>85</v>
      </c>
      <c r="H14" s="175"/>
      <c r="I14" s="174" t="s">
        <v>224</v>
      </c>
      <c r="J14" s="175" t="s">
        <v>84</v>
      </c>
      <c r="K14" s="177" t="s">
        <v>85</v>
      </c>
    </row>
    <row r="15" ht="18" customHeight="1" spans="1:13">
      <c r="A15" s="179"/>
      <c r="B15" s="194"/>
      <c r="C15" s="194"/>
      <c r="D15" s="180"/>
      <c r="E15" s="179"/>
      <c r="F15" s="194"/>
      <c r="G15" s="194"/>
      <c r="H15" s="194"/>
      <c r="I15" s="179"/>
      <c r="J15" s="194"/>
      <c r="K15" s="194"/>
    </row>
    <row r="16" s="147" customFormat="1" ht="18" customHeight="1" spans="1:13">
      <c r="A16" s="151" t="s">
        <v>225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5"/>
    </row>
    <row r="17" ht="18" customHeight="1" spans="1:11">
      <c r="A17" s="168" t="s">
        <v>226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96"/>
    </row>
    <row r="18" ht="18" customHeight="1" spans="1:11">
      <c r="A18" s="168" t="s">
        <v>227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96"/>
    </row>
    <row r="19" ht="22" customHeight="1" spans="1:11">
      <c r="A19" s="197"/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ht="22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ht="22" customHeigh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00"/>
    </row>
    <row r="22" ht="22" customHeigh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00"/>
    </row>
    <row r="23" ht="22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3"/>
    </row>
    <row r="24" ht="18" customHeight="1" spans="1:11">
      <c r="A24" s="168" t="s">
        <v>118</v>
      </c>
      <c r="B24" s="169"/>
      <c r="C24" s="170" t="s">
        <v>65</v>
      </c>
      <c r="D24" s="170" t="s">
        <v>66</v>
      </c>
      <c r="E24" s="166"/>
      <c r="F24" s="166"/>
      <c r="G24" s="166"/>
      <c r="H24" s="166"/>
      <c r="I24" s="166"/>
      <c r="J24" s="166"/>
      <c r="K24" s="167"/>
    </row>
    <row r="25" ht="18" customHeight="1" spans="1:11">
      <c r="A25" s="204" t="s">
        <v>228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6"/>
    </row>
    <row r="26" ht="15" spans="1:1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ht="20" customHeight="1" spans="1:11">
      <c r="A27" s="208" t="s">
        <v>229</v>
      </c>
      <c r="B27" s="209"/>
      <c r="C27" s="209"/>
      <c r="D27" s="209"/>
      <c r="E27" s="209"/>
      <c r="F27" s="209"/>
      <c r="G27" s="209"/>
      <c r="H27" s="209"/>
      <c r="I27" s="209"/>
      <c r="J27" s="209"/>
      <c r="K27" s="210" t="s">
        <v>230</v>
      </c>
    </row>
    <row r="28" ht="23" customHeight="1" spans="1:11">
      <c r="A28" s="198" t="s">
        <v>231</v>
      </c>
      <c r="B28" s="199"/>
      <c r="C28" s="199"/>
      <c r="D28" s="199"/>
      <c r="E28" s="199"/>
      <c r="F28" s="199"/>
      <c r="G28" s="199"/>
      <c r="H28" s="199"/>
      <c r="I28" s="199"/>
      <c r="J28" s="211"/>
      <c r="K28" s="212">
        <v>1</v>
      </c>
    </row>
    <row r="29" ht="23" customHeight="1" spans="1:11">
      <c r="A29" s="198" t="s">
        <v>232</v>
      </c>
      <c r="B29" s="199"/>
      <c r="C29" s="199"/>
      <c r="D29" s="199"/>
      <c r="E29" s="199"/>
      <c r="F29" s="199"/>
      <c r="G29" s="199"/>
      <c r="H29" s="199"/>
      <c r="I29" s="199"/>
      <c r="J29" s="211"/>
      <c r="K29" s="189">
        <v>1</v>
      </c>
    </row>
    <row r="30" ht="23" customHeight="1" spans="1:11">
      <c r="A30" s="198" t="s">
        <v>233</v>
      </c>
      <c r="B30" s="199"/>
      <c r="C30" s="199"/>
      <c r="D30" s="199"/>
      <c r="E30" s="199"/>
      <c r="F30" s="199"/>
      <c r="G30" s="199"/>
      <c r="H30" s="199"/>
      <c r="I30" s="199"/>
      <c r="J30" s="211"/>
      <c r="K30" s="189">
        <v>2</v>
      </c>
    </row>
    <row r="31" ht="23" customHeight="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211"/>
      <c r="K31" s="189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11"/>
      <c r="K32" s="213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11"/>
      <c r="K33" s="214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11"/>
      <c r="K34" s="189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11"/>
      <c r="K35" s="215"/>
    </row>
    <row r="36" ht="23" customHeight="1" spans="1:11">
      <c r="A36" s="216" t="s">
        <v>234</v>
      </c>
      <c r="B36" s="217"/>
      <c r="C36" s="217"/>
      <c r="D36" s="217"/>
      <c r="E36" s="217"/>
      <c r="F36" s="217"/>
      <c r="G36" s="217"/>
      <c r="H36" s="217"/>
      <c r="I36" s="217"/>
      <c r="J36" s="218"/>
      <c r="K36" s="219">
        <f>SUM(K28:K35)</f>
        <v>4</v>
      </c>
    </row>
    <row r="37" ht="18.75" customHeight="1" spans="1:11">
      <c r="A37" s="220" t="s">
        <v>235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="148" customFormat="1" ht="18.75" customHeight="1" spans="1:11">
      <c r="A38" s="168" t="s">
        <v>236</v>
      </c>
      <c r="B38" s="169"/>
      <c r="C38" s="169"/>
      <c r="D38" s="166" t="s">
        <v>237</v>
      </c>
      <c r="E38" s="166"/>
      <c r="F38" s="223" t="s">
        <v>238</v>
      </c>
      <c r="G38" s="224"/>
      <c r="H38" s="169" t="s">
        <v>239</v>
      </c>
      <c r="I38" s="169"/>
      <c r="J38" s="169" t="s">
        <v>240</v>
      </c>
      <c r="K38" s="196"/>
    </row>
    <row r="39" ht="18.75" customHeight="1" spans="1:11">
      <c r="A39" s="168" t="s">
        <v>119</v>
      </c>
      <c r="B39" s="169" t="s">
        <v>241</v>
      </c>
      <c r="C39" s="169"/>
      <c r="D39" s="169"/>
      <c r="E39" s="169"/>
      <c r="F39" s="169"/>
      <c r="G39" s="169"/>
      <c r="H39" s="169"/>
      <c r="I39" s="169"/>
      <c r="J39" s="169"/>
      <c r="K39" s="196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196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6"/>
    </row>
    <row r="42" ht="32.1" customHeight="1" spans="1:11">
      <c r="A42" s="172" t="s">
        <v>130</v>
      </c>
      <c r="B42" s="225" t="s">
        <v>242</v>
      </c>
      <c r="C42" s="225"/>
      <c r="D42" s="174" t="s">
        <v>243</v>
      </c>
      <c r="E42" s="193" t="s">
        <v>133</v>
      </c>
      <c r="F42" s="174" t="s">
        <v>134</v>
      </c>
      <c r="G42" s="226">
        <v>46013</v>
      </c>
      <c r="H42" s="227" t="s">
        <v>135</v>
      </c>
      <c r="I42" s="227"/>
      <c r="J42" s="225" t="s">
        <v>136</v>
      </c>
      <c r="K42" s="22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tabSelected="1" workbookViewId="0">
      <selection activeCell="J23" sqref="J23"/>
    </sheetView>
  </sheetViews>
  <sheetFormatPr defaultColWidth="9" defaultRowHeight="14.25"/>
  <cols>
    <col min="1" max="1" width="11.75" style="93" customWidth="1"/>
    <col min="2" max="3" width="8.625" style="93" customWidth="1"/>
    <col min="4" max="4" width="8.625" style="94" customWidth="1"/>
    <col min="5" max="8" width="8.62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139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QAJJAO85709</v>
      </c>
      <c r="C2" s="102"/>
      <c r="D2" s="103"/>
      <c r="E2" s="104" t="s">
        <v>67</v>
      </c>
      <c r="F2" s="105" t="str">
        <f>首期!B5</f>
        <v>儿童短袖T恤</v>
      </c>
      <c r="G2" s="105"/>
      <c r="H2" s="106"/>
      <c r="I2" s="107"/>
      <c r="J2" s="108" t="s">
        <v>57</v>
      </c>
      <c r="K2" s="109" t="s">
        <v>56</v>
      </c>
      <c r="L2" s="109"/>
      <c r="M2" s="109"/>
      <c r="N2" s="109"/>
      <c r="O2" s="109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10" t="s">
        <v>140</v>
      </c>
      <c r="B3" s="111" t="s">
        <v>141</v>
      </c>
      <c r="C3" s="112"/>
      <c r="D3" s="111"/>
      <c r="E3" s="111"/>
      <c r="F3" s="111"/>
      <c r="G3" s="111"/>
      <c r="H3" s="113"/>
      <c r="I3" s="107"/>
      <c r="J3" s="114"/>
      <c r="K3" s="114"/>
      <c r="L3" s="114"/>
      <c r="M3" s="114"/>
      <c r="N3" s="114"/>
      <c r="O3" s="114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10"/>
      <c r="B4" s="115" t="s">
        <v>142</v>
      </c>
      <c r="C4" s="115" t="s">
        <v>143</v>
      </c>
      <c r="D4" s="115" t="s">
        <v>144</v>
      </c>
      <c r="E4" s="115" t="s">
        <v>145</v>
      </c>
      <c r="F4" s="115" t="s">
        <v>146</v>
      </c>
      <c r="G4" s="115" t="s">
        <v>147</v>
      </c>
      <c r="H4" s="116"/>
      <c r="I4" s="107"/>
      <c r="J4" s="117" t="s">
        <v>244</v>
      </c>
      <c r="K4" s="117" t="s">
        <v>245</v>
      </c>
      <c r="L4" s="117" t="s">
        <v>246</v>
      </c>
      <c r="M4" s="117" t="s">
        <v>247</v>
      </c>
      <c r="N4" s="117" t="s">
        <v>248</v>
      </c>
      <c r="O4" s="117" t="s">
        <v>249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10"/>
      <c r="B5" s="118"/>
      <c r="C5" s="118"/>
      <c r="D5" s="119"/>
      <c r="E5" s="119"/>
      <c r="F5" s="119"/>
      <c r="G5" s="119"/>
      <c r="H5" s="120"/>
      <c r="I5" s="107"/>
      <c r="J5" s="121"/>
      <c r="K5" s="121"/>
      <c r="L5" s="121"/>
      <c r="M5" s="121"/>
      <c r="N5" s="121"/>
      <c r="O5" s="121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22" t="s">
        <v>150</v>
      </c>
      <c r="B6" s="123">
        <f>C6-5</f>
        <v>45.5</v>
      </c>
      <c r="C6" s="123">
        <v>50.5</v>
      </c>
      <c r="D6" s="123">
        <f t="shared" ref="D6:D8" si="0">C6+4</f>
        <v>54.5</v>
      </c>
      <c r="E6" s="123">
        <f t="shared" ref="E6:G6" si="1">D6+4.5</f>
        <v>59</v>
      </c>
      <c r="F6" s="123">
        <f t="shared" si="1"/>
        <v>63.5</v>
      </c>
      <c r="G6" s="123">
        <f t="shared" si="1"/>
        <v>68</v>
      </c>
      <c r="H6" s="124"/>
      <c r="I6" s="107"/>
      <c r="J6" s="121"/>
      <c r="K6" s="121"/>
      <c r="L6" s="121"/>
      <c r="M6" s="121"/>
      <c r="N6" s="121"/>
      <c r="O6" s="121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22" t="s">
        <v>154</v>
      </c>
      <c r="B7" s="123">
        <f>C7-4</f>
        <v>86</v>
      </c>
      <c r="C7" s="123">
        <v>90</v>
      </c>
      <c r="D7" s="123">
        <f t="shared" si="0"/>
        <v>94</v>
      </c>
      <c r="E7" s="123">
        <f t="shared" ref="E7:G7" si="2">D7+6</f>
        <v>100</v>
      </c>
      <c r="F7" s="123">
        <f t="shared" si="2"/>
        <v>106</v>
      </c>
      <c r="G7" s="123">
        <f t="shared" si="2"/>
        <v>112</v>
      </c>
      <c r="H7" s="125"/>
      <c r="I7" s="107"/>
      <c r="J7" s="121"/>
      <c r="K7" s="121"/>
      <c r="L7" s="121"/>
      <c r="M7" s="121"/>
      <c r="N7" s="121"/>
      <c r="O7" s="121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22" t="s">
        <v>158</v>
      </c>
      <c r="B8" s="123">
        <f>C8-4</f>
        <v>82</v>
      </c>
      <c r="C8" s="123">
        <v>86</v>
      </c>
      <c r="D8" s="123">
        <f t="shared" si="0"/>
        <v>90</v>
      </c>
      <c r="E8" s="123">
        <f t="shared" ref="E8:G8" si="3">D8+6</f>
        <v>96</v>
      </c>
      <c r="F8" s="123">
        <f t="shared" si="3"/>
        <v>102</v>
      </c>
      <c r="G8" s="123">
        <f t="shared" si="3"/>
        <v>108</v>
      </c>
      <c r="H8" s="125"/>
      <c r="I8" s="107"/>
      <c r="J8" s="121"/>
      <c r="K8" s="121"/>
      <c r="L8" s="121"/>
      <c r="M8" s="121"/>
      <c r="N8" s="121"/>
      <c r="O8" s="121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22" t="s">
        <v>162</v>
      </c>
      <c r="B9" s="123">
        <f>C9-1.5</f>
        <v>39.5</v>
      </c>
      <c r="C9" s="123">
        <v>41</v>
      </c>
      <c r="D9" s="123">
        <f t="shared" ref="D9:G9" si="4">C9+2.2</f>
        <v>43.2</v>
      </c>
      <c r="E9" s="123">
        <f t="shared" si="4"/>
        <v>45.4</v>
      </c>
      <c r="F9" s="123">
        <f t="shared" si="4"/>
        <v>47.6</v>
      </c>
      <c r="G9" s="123">
        <f t="shared" si="4"/>
        <v>49.8</v>
      </c>
      <c r="H9" s="124"/>
      <c r="I9" s="107"/>
      <c r="J9" s="121"/>
      <c r="K9" s="121"/>
      <c r="L9" s="121"/>
      <c r="M9" s="121"/>
      <c r="N9" s="121"/>
      <c r="O9" s="121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26" t="s">
        <v>163</v>
      </c>
      <c r="B10" s="127">
        <f>C10-0.5</f>
        <v>16</v>
      </c>
      <c r="C10" s="127">
        <v>16.5</v>
      </c>
      <c r="D10" s="127">
        <f t="shared" ref="D10:G10" si="5">C10+0.5</f>
        <v>17</v>
      </c>
      <c r="E10" s="127">
        <f t="shared" si="5"/>
        <v>17.5</v>
      </c>
      <c r="F10" s="127">
        <f t="shared" si="5"/>
        <v>18</v>
      </c>
      <c r="G10" s="127">
        <f t="shared" si="5"/>
        <v>18.5</v>
      </c>
      <c r="H10" s="124"/>
      <c r="I10" s="107"/>
      <c r="J10" s="121"/>
      <c r="K10" s="121"/>
      <c r="L10" s="121"/>
      <c r="M10" s="121"/>
      <c r="N10" s="121"/>
      <c r="O10" s="121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26" t="s">
        <v>166</v>
      </c>
      <c r="B11" s="127">
        <f>C11-0.8</f>
        <v>17.9</v>
      </c>
      <c r="C11" s="127">
        <v>18.7</v>
      </c>
      <c r="D11" s="127">
        <f t="shared" ref="D11:G11" si="6">C11+0.8</f>
        <v>19.5</v>
      </c>
      <c r="E11" s="127">
        <f t="shared" si="6"/>
        <v>20.3</v>
      </c>
      <c r="F11" s="127">
        <f t="shared" si="6"/>
        <v>21.1</v>
      </c>
      <c r="G11" s="127">
        <f t="shared" si="6"/>
        <v>21.9</v>
      </c>
      <c r="H11" s="124"/>
      <c r="I11" s="107"/>
      <c r="J11" s="121"/>
      <c r="K11" s="121"/>
      <c r="L11" s="121"/>
      <c r="M11" s="121"/>
      <c r="N11" s="121"/>
      <c r="O11" s="121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26" t="s">
        <v>168</v>
      </c>
      <c r="B12" s="128">
        <f>C12-0.5</f>
        <v>17.5</v>
      </c>
      <c r="C12" s="128">
        <v>18</v>
      </c>
      <c r="D12" s="128">
        <f t="shared" ref="D12:G12" si="7">C12+0.5</f>
        <v>18.5</v>
      </c>
      <c r="E12" s="128">
        <f t="shared" si="7"/>
        <v>19</v>
      </c>
      <c r="F12" s="128">
        <f t="shared" si="7"/>
        <v>19.5</v>
      </c>
      <c r="G12" s="128">
        <f t="shared" si="7"/>
        <v>20</v>
      </c>
      <c r="H12" s="124"/>
      <c r="I12" s="107"/>
      <c r="J12" s="121"/>
      <c r="K12" s="121"/>
      <c r="L12" s="121"/>
      <c r="M12" s="121"/>
      <c r="N12" s="121"/>
      <c r="O12" s="121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22" t="s">
        <v>171</v>
      </c>
      <c r="B13" s="129">
        <f>C13</f>
        <v>2</v>
      </c>
      <c r="C13" s="129">
        <v>2</v>
      </c>
      <c r="D13" s="129">
        <f t="shared" ref="D13:G13" si="8">C13</f>
        <v>2</v>
      </c>
      <c r="E13" s="129">
        <f t="shared" si="8"/>
        <v>2</v>
      </c>
      <c r="F13" s="129">
        <f t="shared" si="8"/>
        <v>2</v>
      </c>
      <c r="G13" s="129">
        <f t="shared" si="8"/>
        <v>2</v>
      </c>
      <c r="H13" s="130"/>
      <c r="I13" s="107"/>
      <c r="J13" s="121"/>
      <c r="K13" s="121"/>
      <c r="L13" s="121"/>
      <c r="M13" s="121"/>
      <c r="N13" s="121"/>
      <c r="O13" s="121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31" t="s">
        <v>172</v>
      </c>
      <c r="B14" s="127">
        <v>8.4</v>
      </c>
      <c r="C14" s="127">
        <v>8.7</v>
      </c>
      <c r="D14" s="127">
        <v>9</v>
      </c>
      <c r="E14" s="127">
        <v>9.3</v>
      </c>
      <c r="F14" s="127">
        <v>9.6</v>
      </c>
      <c r="G14" s="127">
        <v>9.9</v>
      </c>
      <c r="H14" s="132"/>
      <c r="I14" s="107"/>
      <c r="J14" s="121"/>
      <c r="K14" s="121"/>
      <c r="L14" s="121"/>
      <c r="M14" s="121"/>
      <c r="N14" s="121"/>
      <c r="O14" s="121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33" t="s">
        <v>174</v>
      </c>
      <c r="B15" s="127">
        <v>17</v>
      </c>
      <c r="C15" s="127">
        <v>17.5</v>
      </c>
      <c r="D15" s="127">
        <v>18</v>
      </c>
      <c r="E15" s="127">
        <v>18.5</v>
      </c>
      <c r="F15" s="127">
        <v>19</v>
      </c>
      <c r="G15" s="127">
        <v>19.5</v>
      </c>
      <c r="H15" s="134"/>
      <c r="I15" s="107"/>
      <c r="J15" s="121"/>
      <c r="K15" s="121"/>
      <c r="L15" s="121"/>
      <c r="M15" s="121"/>
      <c r="N15" s="121"/>
      <c r="O15" s="121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35"/>
      <c r="B16" s="136"/>
      <c r="C16" s="136"/>
      <c r="D16" s="136"/>
      <c r="E16" s="137"/>
      <c r="F16" s="136"/>
      <c r="G16" s="136"/>
      <c r="H16" s="138"/>
      <c r="I16" s="107"/>
      <c r="J16" s="121"/>
      <c r="K16" s="121"/>
      <c r="L16" s="121"/>
      <c r="M16" s="121"/>
      <c r="N16" s="121"/>
      <c r="O16" s="121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35"/>
      <c r="B17" s="136"/>
      <c r="C17" s="136"/>
      <c r="D17" s="136"/>
      <c r="E17" s="137"/>
      <c r="F17" s="136"/>
      <c r="G17" s="136"/>
      <c r="H17" s="139"/>
      <c r="I17" s="107"/>
      <c r="J17" s="121"/>
      <c r="K17" s="121"/>
      <c r="L17" s="121"/>
      <c r="M17" s="121"/>
      <c r="N17" s="121"/>
      <c r="O17" s="121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ht="16.5" spans="1:256">
      <c r="A18" s="140"/>
      <c r="B18" s="140"/>
      <c r="C18" s="141"/>
      <c r="D18" s="141"/>
      <c r="E18" s="142"/>
      <c r="F18" s="141"/>
      <c r="G18" s="141"/>
      <c r="H18" s="141"/>
      <c r="M18" s="93"/>
      <c r="N18" s="93"/>
      <c r="O18" s="93"/>
      <c r="P18" s="96"/>
    </row>
    <row r="19" spans="1:256">
      <c r="A19" s="143" t="s">
        <v>176</v>
      </c>
      <c r="B19" s="143"/>
      <c r="C19" s="144"/>
      <c r="D19" s="144"/>
      <c r="M19" s="93"/>
      <c r="N19" s="93"/>
      <c r="O19" s="93"/>
      <c r="P19" s="96"/>
    </row>
    <row r="20" spans="1:256">
      <c r="C20" s="94"/>
      <c r="J20" s="145" t="s">
        <v>177</v>
      </c>
      <c r="K20" s="146"/>
      <c r="L20" s="145" t="s">
        <v>178</v>
      </c>
      <c r="M20" s="145" t="s">
        <v>133</v>
      </c>
      <c r="N20" s="145" t="s">
        <v>179</v>
      </c>
      <c r="O20" s="93" t="s">
        <v>136</v>
      </c>
      <c r="P20" s="96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4" sqref="E4:E6"/>
    </sheetView>
  </sheetViews>
  <sheetFormatPr defaultColWidth="9" defaultRowHeight="14.25"/>
  <cols>
    <col min="1" max="1" width="7" customWidth="1"/>
    <col min="2" max="2" width="14.5" customWidth="1"/>
    <col min="3" max="3" width="20.6" style="81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82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8"/>
      <c r="C3" s="8"/>
      <c r="D3" s="8"/>
      <c r="E3" s="8"/>
      <c r="F3" s="8"/>
      <c r="G3" s="8"/>
      <c r="H3" s="83"/>
      <c r="I3" s="4" t="s">
        <v>230</v>
      </c>
      <c r="J3" s="4" t="s">
        <v>230</v>
      </c>
      <c r="K3" s="4" t="s">
        <v>230</v>
      </c>
      <c r="L3" s="4" t="s">
        <v>230</v>
      </c>
      <c r="M3" s="4" t="s">
        <v>230</v>
      </c>
      <c r="N3" s="8"/>
      <c r="O3" s="8"/>
    </row>
    <row r="4" s="80" customFormat="1" ht="20" customHeight="1" spans="1:15">
      <c r="A4" s="30">
        <v>1</v>
      </c>
      <c r="B4" s="27">
        <v>25111548</v>
      </c>
      <c r="C4" s="27" t="s">
        <v>266</v>
      </c>
      <c r="D4" s="27" t="s">
        <v>110</v>
      </c>
      <c r="E4" s="15" t="s">
        <v>62</v>
      </c>
      <c r="F4" s="26" t="s">
        <v>267</v>
      </c>
      <c r="G4" s="30" t="s">
        <v>65</v>
      </c>
      <c r="H4" s="30" t="s">
        <v>65</v>
      </c>
      <c r="I4" s="84">
        <v>2</v>
      </c>
      <c r="J4" s="85">
        <v>0</v>
      </c>
      <c r="K4" s="85">
        <v>2</v>
      </c>
      <c r="L4" s="85">
        <v>0</v>
      </c>
      <c r="M4" s="30">
        <v>0</v>
      </c>
      <c r="N4" s="30">
        <f t="shared" ref="N4:N7" si="0">SUM(I4:M4)</f>
        <v>4</v>
      </c>
      <c r="O4" s="30"/>
    </row>
    <row r="5" s="80" customFormat="1" ht="20" customHeight="1" spans="1:15">
      <c r="A5" s="30">
        <v>2</v>
      </c>
      <c r="B5" s="27">
        <v>25111547</v>
      </c>
      <c r="C5" s="27" t="s">
        <v>266</v>
      </c>
      <c r="D5" s="27" t="s">
        <v>111</v>
      </c>
      <c r="E5" s="15" t="s">
        <v>62</v>
      </c>
      <c r="F5" s="26" t="s">
        <v>267</v>
      </c>
      <c r="G5" s="86" t="s">
        <v>65</v>
      </c>
      <c r="H5" s="86" t="s">
        <v>65</v>
      </c>
      <c r="I5" s="87">
        <v>1</v>
      </c>
      <c r="J5" s="85">
        <v>0</v>
      </c>
      <c r="K5" s="85">
        <v>3</v>
      </c>
      <c r="L5" s="85">
        <v>0</v>
      </c>
      <c r="M5" s="30">
        <v>0</v>
      </c>
      <c r="N5" s="30">
        <f t="shared" si="0"/>
        <v>4</v>
      </c>
      <c r="O5" s="30"/>
    </row>
    <row r="6" s="80" customFormat="1" ht="20" customHeight="1" spans="1:15">
      <c r="A6" s="30">
        <v>3</v>
      </c>
      <c r="B6" s="27">
        <v>25111546</v>
      </c>
      <c r="C6" s="27" t="s">
        <v>266</v>
      </c>
      <c r="D6" s="27" t="s">
        <v>268</v>
      </c>
      <c r="E6" s="15" t="s">
        <v>62</v>
      </c>
      <c r="F6" s="26" t="s">
        <v>267</v>
      </c>
      <c r="G6" s="30" t="s">
        <v>65</v>
      </c>
      <c r="H6" s="30" t="s">
        <v>65</v>
      </c>
      <c r="I6" s="84">
        <v>1</v>
      </c>
      <c r="J6" s="85">
        <v>0</v>
      </c>
      <c r="K6" s="85">
        <v>2</v>
      </c>
      <c r="L6" s="85">
        <v>0</v>
      </c>
      <c r="M6" s="30">
        <v>0</v>
      </c>
      <c r="N6" s="30">
        <f t="shared" si="0"/>
        <v>3</v>
      </c>
      <c r="O6" s="30"/>
    </row>
    <row r="7" s="80" customFormat="1" ht="20" customHeight="1" spans="1:15">
      <c r="A7" s="30">
        <v>4</v>
      </c>
      <c r="B7" s="27">
        <v>25111545</v>
      </c>
      <c r="C7" s="27" t="s">
        <v>266</v>
      </c>
      <c r="D7" s="27" t="s">
        <v>113</v>
      </c>
      <c r="E7" s="15" t="s">
        <v>62</v>
      </c>
      <c r="F7" s="26" t="s">
        <v>267</v>
      </c>
      <c r="G7" s="86" t="s">
        <v>65</v>
      </c>
      <c r="H7" s="86" t="s">
        <v>65</v>
      </c>
      <c r="I7" s="87">
        <v>1</v>
      </c>
      <c r="J7" s="85">
        <v>0</v>
      </c>
      <c r="K7" s="85">
        <v>3</v>
      </c>
      <c r="L7" s="85">
        <v>0</v>
      </c>
      <c r="M7" s="30">
        <v>0</v>
      </c>
      <c r="N7" s="30">
        <f t="shared" si="0"/>
        <v>4</v>
      </c>
      <c r="O7" s="30"/>
    </row>
    <row r="8" ht="20" customHeight="1" spans="1:15">
      <c r="A8" s="11"/>
      <c r="B8" s="73"/>
      <c r="C8" s="73"/>
      <c r="D8" s="73"/>
      <c r="E8" s="74"/>
      <c r="F8" s="73"/>
      <c r="G8" s="11"/>
      <c r="H8" s="12"/>
      <c r="I8" s="88"/>
      <c r="J8" s="89"/>
      <c r="K8" s="89"/>
      <c r="L8" s="89"/>
      <c r="M8" s="11"/>
      <c r="N8" s="11"/>
      <c r="O8" s="12"/>
    </row>
    <row r="9" ht="20" customHeight="1" spans="1:15">
      <c r="A9" s="11"/>
      <c r="B9" s="73"/>
      <c r="C9" s="73"/>
      <c r="D9" s="73"/>
      <c r="E9" s="74"/>
      <c r="F9" s="73"/>
      <c r="G9" s="11"/>
      <c r="H9" s="12"/>
      <c r="I9" s="88"/>
      <c r="J9" s="89"/>
      <c r="K9" s="89"/>
      <c r="L9" s="89"/>
      <c r="M9" s="11"/>
      <c r="N9" s="11"/>
      <c r="O9" s="12"/>
    </row>
    <row r="10" s="2" customFormat="1" ht="18.75" spans="1:15">
      <c r="A10" s="18" t="s">
        <v>269</v>
      </c>
      <c r="B10" s="19"/>
      <c r="C10" s="73"/>
      <c r="D10" s="20"/>
      <c r="E10" s="21"/>
      <c r="F10" s="73"/>
      <c r="G10" s="11"/>
      <c r="H10" s="41"/>
      <c r="I10" s="36"/>
      <c r="J10" s="18" t="s">
        <v>270</v>
      </c>
      <c r="K10" s="19"/>
      <c r="L10" s="19"/>
      <c r="M10" s="20"/>
      <c r="N10" s="19"/>
      <c r="O10" s="22"/>
    </row>
    <row r="11" ht="61" customHeight="1" spans="1:15">
      <c r="A11" s="90" t="s">
        <v>271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2025-12-30T02:04:16Z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