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验货尺寸表 (2)" sheetId="16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<sst xmlns="http://schemas.openxmlformats.org/spreadsheetml/2006/main" count="1249" uniqueCount="513">
  <si>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</si>
  <si>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</si>
  <si>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</si>
  <si>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</si>
  <si>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</si>
  <si>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</si>
  <si>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</si>
  <si>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</si>
  <si>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</si>
  <si>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</si>
  <si>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</si>
  <si>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</si>
  <si>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</si>
  <si>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</si>
  <si>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</si>
  <si>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</si>
  <si>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</si>
  <si>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</si>
  <si>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</si>
  <si>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</si>
  <si>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</si>
  <si>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</si>
  <si>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</si>
  <si>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</si>
  <si>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</si>
  <si>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</si>
  <si>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</si>
  <si>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</si>
  <si>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</si>
  <si>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</si>
  <si>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</si>
  <si>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</si>
  <si>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</si>
  <si>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</si>
  <si>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</si>
  <si>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</si>
  <si>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</si>
  <si>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</si>
  <si>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</si>
  <si>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</si>
  <si>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</si>
  <si>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</si>
  <si>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</si>
  <si>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</si>
  <si>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</si>
  <si>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</si>
  <si>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</si>
  <si>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</si>
  <si>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</si>
  <si>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</si>
  <si>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</si>
  <si>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</si>
  <si>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</si>
  <si>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</si>
  <si>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</si>
  <si>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</si>
  <si>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</si>
  <si>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</si>
  <si>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</si>
  <si>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</si>
  <si>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</si>
  <si>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</si>
  <si>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TAJJAO81241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</si>
  <si>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</si>
  <si>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</si>
  <si>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</si>
  <si>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</si>
  <si>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</si>
  <si>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</si>
  <si>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</si>
  <si>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</si>
  <si>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</si>
  <si>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</si>
  <si>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</si>
  <si>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</si>
  <si>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8574件</t>
  </si>
  <si>
    <t>包装预计完成日</t>
  </si>
  <si>
    <t>印花、刺绣确认样</t>
  </si>
  <si>
    <t>采购凭证编号：</t>
  </si>
  <si>
    <t>CGDD25110600025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</si>
  <si>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</si>
  <si>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</si>
  <si>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</si>
  <si>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</si>
  <si>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</si>
  <si>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</si>
  <si>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</si>
  <si>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</si>
  <si>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</si>
  <si>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</si>
  <si>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</si>
  <si>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</si>
  <si>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</si>
  <si>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</si>
  <si>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</si>
  <si>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</si>
  <si>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</si>
  <si>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</si>
  <si>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</si>
  <si>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</si>
  <si>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</si>
  <si>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</si>
  <si>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</si>
  <si>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</si>
  <si>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</si>
  <si>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</si>
  <si>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</si>
  <si>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</si>
  <si>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</si>
  <si>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</si>
  <si>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</si>
  <si>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</si>
  <si>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</si>
  <si>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</si>
  <si>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</si>
  <si>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</si>
  <si>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</si>
  <si>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</si>
  <si>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</si>
  <si>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苔藓绿DA9X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</si>
  <si>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</si>
  <si>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</si>
  <si>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白色XL码3件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</si>
  <si>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</si>
  <si>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</si>
  <si>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</si>
  <si>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</si>
  <si>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</si>
  <si>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</si>
  <si>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1.领形不圆顺，前领容位不均</t>
  </si>
  <si>
    <t>2.包后领人字带起皱，领阔尺寸偏小0.8CM-1CM</t>
  </si>
  <si>
    <t>3.上袖一边肩膊走后，一边肩膊走中，左右不对称</t>
  </si>
  <si>
    <t>4.冚袖口扭不平服</t>
  </si>
  <si>
    <t>5.脏污</t>
  </si>
  <si>
    <t>6.打枣线色不对，偏黑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</si>
  <si>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</si>
  <si>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</si>
  <si>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</si>
  <si>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</si>
  <si>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</si>
  <si>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</si>
  <si>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</si>
  <si>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</si>
  <si>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</si>
  <si>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</si>
  <si>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</si>
  <si>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</si>
  <si>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</si>
  <si>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</si>
  <si>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</si>
  <si>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</si>
  <si>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</si>
  <si>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</si>
  <si>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</si>
  <si>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</si>
  <si>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</si>
  <si>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</si>
  <si>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</si>
  <si>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</si>
  <si>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</si>
  <si>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</si>
  <si>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</si>
  <si>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</si>
  <si>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</si>
  <si>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</si>
  <si>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</si>
  <si>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</si>
  <si>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</si>
  <si>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</si>
  <si>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</si>
  <si>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</si>
  <si>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</si>
  <si>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</si>
  <si>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XL白色</t>
  </si>
  <si>
    <t>白色</t>
  </si>
  <si>
    <t>后中长</t>
  </si>
  <si>
    <t>+0.8/+0.8</t>
  </si>
  <si>
    <t>+1</t>
  </si>
  <si>
    <t>+0.8/+0.3</t>
  </si>
  <si>
    <t>胸围</t>
  </si>
  <si>
    <t>+2/+2</t>
  </si>
  <si>
    <t>+2</t>
  </si>
  <si>
    <t>下摆</t>
  </si>
  <si>
    <t>-/-</t>
  </si>
  <si>
    <t>-</t>
  </si>
  <si>
    <t>-/-1</t>
  </si>
  <si>
    <t>肩宽</t>
  </si>
  <si>
    <t>+0.3/-</t>
  </si>
  <si>
    <t>+0.5</t>
  </si>
  <si>
    <t>+0.3/+0.3</t>
  </si>
  <si>
    <t>肩点袖长</t>
  </si>
  <si>
    <t>23.5</t>
  </si>
  <si>
    <t>+0.5/+0.5</t>
  </si>
  <si>
    <t>袖肥</t>
  </si>
  <si>
    <t>+1.2/+1</t>
  </si>
  <si>
    <t>+0.3</t>
  </si>
  <si>
    <t>袖口松量</t>
  </si>
  <si>
    <t>+0.6/-</t>
  </si>
  <si>
    <t>+0.6/+0.6</t>
  </si>
  <si>
    <t>+0.6</t>
  </si>
  <si>
    <t>领宽</t>
  </si>
  <si>
    <t>-0.5/-0.7</t>
  </si>
  <si>
    <t>-0.5</t>
  </si>
  <si>
    <t>-/-0.9</t>
  </si>
  <si>
    <t>-0.9</t>
  </si>
  <si>
    <t>领深</t>
  </si>
  <si>
    <t>+0.7</t>
  </si>
  <si>
    <t>领高</t>
  </si>
  <si>
    <t>大货首件</t>
  </si>
  <si>
    <t>备注：</t>
  </si>
  <si>
    <t xml:space="preserve">     初期请洗测2-3件，有问题的另加测量数量。</t>
  </si>
  <si>
    <t>验货时间：12-25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</si>
  <si>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</si>
  <si>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</si>
  <si>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</si>
  <si>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</si>
  <si>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</si>
  <si>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</si>
  <si>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</si>
  <si>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</si>
  <si>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</si>
  <si>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</si>
  <si>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</si>
  <si>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</si>
  <si>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</si>
  <si>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</si>
  <si>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</si>
  <si>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</si>
  <si>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</si>
  <si>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</si>
  <si>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</si>
  <si>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</si>
  <si>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</si>
  <si>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</si>
  <si>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</si>
  <si>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</si>
  <si>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</si>
  <si>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</si>
  <si>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</si>
  <si>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</si>
  <si>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</si>
  <si>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</si>
  <si>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</si>
  <si>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</si>
  <si>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</si>
  <si>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</si>
  <si>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</si>
  <si>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</si>
  <si>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</si>
  <si>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</si>
  <si>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</si>
  <si>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</si>
  <si>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</si>
  <si>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</si>
  <si>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</si>
  <si>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</si>
  <si>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</si>
  <si>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</si>
  <si>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</si>
  <si>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</si>
  <si>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</si>
  <si>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</si>
  <si>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</si>
  <si>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</si>
  <si>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</si>
  <si>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</si>
  <si>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</si>
  <si>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</si>
  <si>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</si>
  <si>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</si>
  <si>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</si>
  <si>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</si>
  <si>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</si>
  <si>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</si>
  <si>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</si>
  <si>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</si>
  <si>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</si>
  <si>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</si>
  <si>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</si>
  <si>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</si>
  <si>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</si>
  <si>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</si>
  <si>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</si>
  <si>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</si>
  <si>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</si>
  <si>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</si>
  <si>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</si>
  <si>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</si>
  <si>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</si>
  <si>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</si>
  <si>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</si>
  <si>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</si>
  <si>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</si>
  <si>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</si>
  <si>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</si>
  <si>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</si>
  <si>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</si>
  <si>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</si>
  <si>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</si>
  <si>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</si>
  <si>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</si>
  <si>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</si>
  <si>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</si>
  <si>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</si>
  <si>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</si>
  <si>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</si>
  <si>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</si>
  <si>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</si>
  <si>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</si>
  <si>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</si>
  <si>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</si>
  <si>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</si>
  <si>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</si>
  <si>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</si>
  <si>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</si>
  <si>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</si>
  <si>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</si>
  <si>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</si>
  <si>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</si>
  <si>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</si>
  <si>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</si>
  <si>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</si>
  <si>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</si>
  <si>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</si>
  <si>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</si>
  <si>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</si>
  <si>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</si>
  <si>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</si>
  <si>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</si>
  <si>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</si>
  <si>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团购订单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</si>
  <si>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</si>
  <si>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</si>
  <si>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</si>
  <si>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</si>
  <si>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</si>
  <si>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</si>
  <si>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</si>
  <si>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</si>
  <si>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</si>
  <si>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</si>
  <si>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</si>
  <si>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</si>
  <si>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</si>
  <si>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</si>
  <si>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</si>
  <si>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</si>
  <si>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</si>
  <si>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</si>
  <si>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</si>
  <si>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</si>
  <si>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</si>
  <si>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</si>
  <si>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</si>
  <si>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</si>
  <si>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</si>
  <si>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</si>
  <si>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</si>
  <si>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</si>
  <si>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</si>
  <si>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</si>
  <si>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</si>
  <si>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</si>
  <si>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</si>
  <si>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</si>
  <si>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</si>
  <si>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</si>
  <si>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</si>
  <si>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</si>
  <si>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</si>
  <si>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</si>
  <si>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</si>
  <si>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</si>
  <si>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</si>
  <si>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</si>
  <si>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</si>
  <si>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</si>
  <si>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</si>
  <si>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</si>
  <si>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</si>
  <si>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</si>
  <si>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</si>
  <si>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</si>
  <si>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</si>
  <si>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</si>
  <si>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</si>
  <si>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</si>
  <si>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</si>
  <si>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</si>
  <si>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</si>
  <si>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</si>
  <si>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</si>
  <si>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</si>
  <si>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</si>
  <si>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</si>
  <si>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</si>
  <si>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-0.5/-0.5</t>
  </si>
  <si>
    <t>-1/-</t>
  </si>
  <si>
    <t>+1/-</t>
  </si>
  <si>
    <t>腰围</t>
  </si>
  <si>
    <t>-1/-1</t>
  </si>
  <si>
    <t>106</t>
  </si>
  <si>
    <t>46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</si>
  <si>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</si>
  <si>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</si>
  <si>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</si>
  <si>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</si>
  <si>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</si>
  <si>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</si>
  <si>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</si>
  <si>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</si>
  <si>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</si>
  <si>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</si>
  <si>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</si>
  <si>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</si>
  <si>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</si>
  <si>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</si>
  <si>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</si>
  <si>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</si>
  <si>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</si>
  <si>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</si>
  <si>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</si>
  <si>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</si>
  <si>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</si>
  <si>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251030-055</t>
  </si>
  <si>
    <t>26B032</t>
  </si>
  <si>
    <t>G02X白色</t>
  </si>
  <si>
    <t>新诚</t>
  </si>
  <si>
    <t>合格</t>
  </si>
  <si>
    <t>YES</t>
  </si>
  <si>
    <t>251020-116A</t>
  </si>
  <si>
    <t>251020-116</t>
  </si>
  <si>
    <t>251203-109</t>
  </si>
  <si>
    <t>DA9X苔藓绿</t>
  </si>
  <si>
    <t>251203-109A</t>
  </si>
  <si>
    <t>251009-050</t>
  </si>
  <si>
    <t>G01X黑色</t>
  </si>
  <si>
    <t>251020-110</t>
  </si>
  <si>
    <t>制表时间：11-15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</si>
  <si>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</si>
  <si>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</si>
  <si>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</si>
  <si>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</si>
  <si>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</si>
  <si>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</si>
  <si>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</si>
  <si>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</si>
  <si>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</si>
  <si>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</si>
  <si>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径向：-3.5纬向-3.5</t>
  </si>
  <si>
    <t>径向：-1.5纬向-3</t>
  </si>
  <si>
    <t>径向：-2.5纬向-5.5</t>
  </si>
  <si>
    <t>径向：-2纬向-5</t>
  </si>
  <si>
    <t>径向：-3.5纬向-2.5</t>
  </si>
  <si>
    <t>径向：-5.5纬向-1.5</t>
  </si>
  <si>
    <t>制表时间：11-30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</si>
  <si>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</si>
  <si>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</si>
  <si>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</si>
  <si>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</si>
  <si>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</si>
  <si>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</si>
  <si>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</si>
  <si>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</si>
  <si>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</si>
  <si>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</si>
  <si>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</si>
  <si>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</si>
  <si>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</si>
  <si>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</si>
  <si>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</si>
  <si>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</si>
  <si>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</si>
  <si>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</si>
  <si>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</si>
  <si>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</si>
  <si>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</si>
  <si>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</si>
  <si>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</si>
  <si>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</si>
  <si>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</si>
  <si>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</si>
  <si>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</si>
  <si>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</si>
  <si>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</si>
  <si>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</si>
  <si>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</si>
  <si>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</si>
  <si>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</si>
  <si>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</si>
  <si>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</si>
  <si>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</si>
  <si>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</si>
  <si>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</si>
  <si>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</si>
  <si>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</si>
  <si>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</si>
  <si>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</si>
  <si>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</si>
  <si>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250311-112</t>
  </si>
  <si>
    <t>25B003</t>
  </si>
  <si>
    <t>19SS黑色</t>
  </si>
  <si>
    <t>前胸</t>
  </si>
  <si>
    <t>胶浆</t>
  </si>
  <si>
    <t>洗测2次</t>
  </si>
  <si>
    <t>洗测3次</t>
  </si>
  <si>
    <t>洗测4次</t>
  </si>
  <si>
    <t>后幅</t>
  </si>
  <si>
    <t>烫唛</t>
  </si>
  <si>
    <t>洗测5次</t>
  </si>
  <si>
    <t>洗测6次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</si>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</sst>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0" borderId="2" xfId="53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3" fillId="3" borderId="3" xfId="50" applyFont="1" applyFill="1" applyBorder="1" applyAlignment="1" applyProtection="1">
      <alignment horizontal="center" vertical="center"/>
    </xf>
    <xf numFmtId="0" fontId="13" fillId="3" borderId="9" xfId="50" applyFont="1" applyFill="1" applyBorder="1" applyAlignment="1" applyProtection="1">
      <alignment horizontal="center" vertical="center"/>
    </xf>
    <xf numFmtId="0" fontId="19" fillId="0" borderId="7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8" xfId="5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1142365</xdr:colOff>
      <xdr:row>17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1142365</xdr:colOff>
      <xdr:row>13</xdr:row>
      <xdr:rowOff>24765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1142365</xdr:colOff>
      <xdr:row>13</xdr:row>
      <xdr:rowOff>24765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1142365</xdr:colOff>
      <xdr:row>14</xdr:row>
      <xdr:rowOff>24765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1142365</xdr:colOff>
      <xdr:row>17</xdr:row>
      <xdr:rowOff>24765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23" customWidth="1"/>
    <col min="3" max="3" width="10.1666666666667" customWidth="1"/>
  </cols>
  <sheetData>
    <row r="1" ht="21" customHeight="1" spans="1:2">
      <c r="A1" s="424"/>
      <c r="B1" s="425" t="s">
        <v>0</v>
      </c>
    </row>
    <row r="2" spans="1:2">
      <c r="A2" s="11">
        <v>1</v>
      </c>
      <c r="B2" s="426" t="s">
        <v>1</v>
      </c>
    </row>
    <row r="3" spans="1:2">
      <c r="A3" s="11">
        <v>2</v>
      </c>
      <c r="B3" s="426" t="s">
        <v>2</v>
      </c>
    </row>
    <row r="4" spans="1:2">
      <c r="A4" s="11">
        <v>3</v>
      </c>
      <c r="B4" s="426" t="s">
        <v>3</v>
      </c>
    </row>
    <row r="5" spans="1:2">
      <c r="A5" s="11">
        <v>4</v>
      </c>
      <c r="B5" s="426" t="s">
        <v>4</v>
      </c>
    </row>
    <row r="6" spans="1:2">
      <c r="A6" s="11">
        <v>5</v>
      </c>
      <c r="B6" s="426" t="s">
        <v>5</v>
      </c>
    </row>
    <row r="7" spans="1:2">
      <c r="A7" s="11">
        <v>6</v>
      </c>
      <c r="B7" s="426" t="s">
        <v>6</v>
      </c>
    </row>
    <row r="8" s="422" customFormat="1" ht="15" customHeight="1" spans="1:2">
      <c r="A8" s="427">
        <v>7</v>
      </c>
      <c r="B8" s="428" t="s">
        <v>7</v>
      </c>
    </row>
    <row r="9" ht="19" customHeight="1" spans="1:2">
      <c r="A9" s="424"/>
      <c r="B9" s="429" t="s">
        <v>8</v>
      </c>
    </row>
    <row r="10" ht="16" customHeight="1" spans="1:2">
      <c r="A10" s="11">
        <v>1</v>
      </c>
      <c r="B10" s="430" t="s">
        <v>9</v>
      </c>
    </row>
    <row r="11" spans="1:2">
      <c r="A11" s="11">
        <v>2</v>
      </c>
      <c r="B11" s="426" t="s">
        <v>10</v>
      </c>
    </row>
    <row r="12" spans="1:2">
      <c r="A12" s="11">
        <v>3</v>
      </c>
      <c r="B12" s="428" t="s">
        <v>11</v>
      </c>
    </row>
    <row r="13" spans="1:2">
      <c r="A13" s="11">
        <v>4</v>
      </c>
      <c r="B13" s="426" t="s">
        <v>12</v>
      </c>
    </row>
    <row r="14" spans="1:2">
      <c r="A14" s="11">
        <v>5</v>
      </c>
      <c r="B14" s="426" t="s">
        <v>13</v>
      </c>
    </row>
    <row r="15" spans="1:2">
      <c r="A15" s="11">
        <v>6</v>
      </c>
      <c r="B15" s="426" t="s">
        <v>14</v>
      </c>
    </row>
    <row r="16" spans="1:2">
      <c r="A16" s="11">
        <v>7</v>
      </c>
      <c r="B16" s="426" t="s">
        <v>15</v>
      </c>
    </row>
    <row r="17" spans="1:2">
      <c r="A17" s="11">
        <v>8</v>
      </c>
      <c r="B17" s="426" t="s">
        <v>16</v>
      </c>
    </row>
    <row r="18" spans="1:2">
      <c r="A18" s="11">
        <v>9</v>
      </c>
      <c r="B18" s="426" t="s">
        <v>17</v>
      </c>
    </row>
    <row r="19" spans="1:2">
      <c r="A19" s="11"/>
      <c r="B19" s="426"/>
    </row>
    <row r="20" ht="20.25" spans="1:2">
      <c r="A20" s="424"/>
      <c r="B20" s="425" t="s">
        <v>18</v>
      </c>
    </row>
    <row r="21" spans="1:2">
      <c r="A21" s="11">
        <v>1</v>
      </c>
      <c r="B21" s="431" t="s">
        <v>19</v>
      </c>
    </row>
    <row r="22" spans="1:2">
      <c r="A22" s="11">
        <v>2</v>
      </c>
      <c r="B22" s="426" t="s">
        <v>20</v>
      </c>
    </row>
    <row r="23" spans="1:2">
      <c r="A23" s="11">
        <v>3</v>
      </c>
      <c r="B23" s="426" t="s">
        <v>21</v>
      </c>
    </row>
    <row r="24" spans="1:2">
      <c r="A24" s="11">
        <v>4</v>
      </c>
      <c r="B24" s="426" t="s">
        <v>22</v>
      </c>
    </row>
    <row r="25" spans="1:2">
      <c r="A25" s="11">
        <v>5</v>
      </c>
      <c r="B25" s="426" t="s">
        <v>23</v>
      </c>
    </row>
    <row r="26" spans="1:2">
      <c r="A26" s="11">
        <v>6</v>
      </c>
      <c r="B26" s="426" t="s">
        <v>24</v>
      </c>
    </row>
    <row r="27" spans="1:2">
      <c r="A27" s="11">
        <v>7</v>
      </c>
      <c r="B27" s="426" t="s">
        <v>25</v>
      </c>
    </row>
    <row r="28" spans="1:2">
      <c r="A28" s="11"/>
      <c r="B28" s="426"/>
    </row>
    <row r="29" ht="20.25" spans="1:2">
      <c r="A29" s="424"/>
      <c r="B29" s="425" t="s">
        <v>26</v>
      </c>
    </row>
    <row r="30" spans="1:2">
      <c r="A30" s="11">
        <v>1</v>
      </c>
      <c r="B30" s="431" t="s">
        <v>27</v>
      </c>
    </row>
    <row r="31" spans="1:2">
      <c r="A31" s="11">
        <v>2</v>
      </c>
      <c r="B31" s="426" t="s">
        <v>28</v>
      </c>
    </row>
    <row r="32" spans="1:2">
      <c r="A32" s="11">
        <v>3</v>
      </c>
      <c r="B32" s="426" t="s">
        <v>29</v>
      </c>
    </row>
    <row r="33" ht="28.5" spans="1:2">
      <c r="A33" s="11">
        <v>4</v>
      </c>
      <c r="B33" s="426" t="s">
        <v>30</v>
      </c>
    </row>
    <row r="34" spans="1:2">
      <c r="A34" s="11">
        <v>5</v>
      </c>
      <c r="B34" s="426" t="s">
        <v>31</v>
      </c>
    </row>
    <row r="35" spans="1:2">
      <c r="A35" s="11">
        <v>6</v>
      </c>
      <c r="B35" s="426" t="s">
        <v>32</v>
      </c>
    </row>
    <row r="36" spans="1:2">
      <c r="A36" s="11">
        <v>7</v>
      </c>
      <c r="B36" s="426" t="s">
        <v>33</v>
      </c>
    </row>
    <row r="37" spans="1:2">
      <c r="A37" s="11"/>
      <c r="B37" s="426"/>
    </row>
    <row r="39" spans="1:2">
      <c r="A39" s="432" t="s">
        <v>34</v>
      </c>
      <c r="B39" s="43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4" width="15.1666666666667" style="66" customWidth="1"/>
    <col min="15" max="16384" width="9" style="65"/>
  </cols>
  <sheetData>
    <row r="1" ht="22" customHeight="1" spans="1:14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" customHeight="1" spans="1:14">
      <c r="A2" s="69" t="s">
        <v>61</v>
      </c>
      <c r="B2" s="70" t="s">
        <v>331</v>
      </c>
      <c r="C2" s="70"/>
      <c r="D2" s="71" t="s">
        <v>67</v>
      </c>
      <c r="E2" s="70" t="s">
        <v>153</v>
      </c>
      <c r="F2" s="70"/>
      <c r="G2" s="70"/>
      <c r="H2" s="72"/>
      <c r="I2" s="73" t="s">
        <v>57</v>
      </c>
      <c r="J2" s="70" t="s">
        <v>57</v>
      </c>
      <c r="K2" s="70"/>
      <c r="L2" s="70"/>
      <c r="M2" s="70"/>
      <c r="N2" s="70"/>
    </row>
    <row r="3" ht="22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2"/>
      <c r="I3" s="74" t="s">
        <v>156</v>
      </c>
      <c r="J3" s="74"/>
      <c r="K3" s="74"/>
      <c r="L3" s="74"/>
      <c r="M3" s="74"/>
      <c r="N3" s="74"/>
    </row>
    <row r="4" ht="22" customHeight="1" spans="1:14">
      <c r="A4" s="74"/>
      <c r="B4" s="76" t="s">
        <v>243</v>
      </c>
      <c r="C4" s="76" t="s">
        <v>244</v>
      </c>
      <c r="D4" s="76" t="s">
        <v>245</v>
      </c>
      <c r="E4" s="76" t="s">
        <v>246</v>
      </c>
      <c r="F4" s="76" t="s">
        <v>247</v>
      </c>
      <c r="G4" s="76" t="s">
        <v>248</v>
      </c>
      <c r="H4" s="72"/>
      <c r="I4" s="77" t="s">
        <v>243</v>
      </c>
      <c r="J4" s="77" t="s">
        <v>244</v>
      </c>
      <c r="K4" s="77" t="s">
        <v>245</v>
      </c>
      <c r="L4" s="77" t="s">
        <v>246</v>
      </c>
      <c r="M4" s="77" t="s">
        <v>247</v>
      </c>
      <c r="N4" s="77" t="s">
        <v>248</v>
      </c>
    </row>
    <row r="5" ht="22" customHeight="1" spans="1:14">
      <c r="A5" s="74"/>
      <c r="B5" s="78"/>
      <c r="C5" s="78"/>
      <c r="D5" s="79"/>
      <c r="E5" s="78"/>
      <c r="F5" s="78"/>
      <c r="G5" s="78"/>
      <c r="H5" s="72"/>
      <c r="I5" s="80"/>
      <c r="J5" s="80"/>
      <c r="K5" s="81"/>
      <c r="L5" s="81"/>
      <c r="M5" s="81"/>
      <c r="N5" s="81"/>
    </row>
    <row r="6" ht="22" customHeight="1" spans="1:14">
      <c r="A6" s="82" t="s">
        <v>175</v>
      </c>
      <c r="B6" s="76"/>
      <c r="C6" s="83">
        <f>D6-2</f>
        <v>67</v>
      </c>
      <c r="D6" s="84">
        <v>69</v>
      </c>
      <c r="E6" s="83">
        <f>D6+2</f>
        <v>71</v>
      </c>
      <c r="F6" s="76"/>
      <c r="G6" s="76"/>
      <c r="H6" s="72"/>
      <c r="I6" s="80"/>
      <c r="J6" s="80" t="s">
        <v>395</v>
      </c>
      <c r="K6" s="80" t="s">
        <v>185</v>
      </c>
      <c r="L6" s="80" t="s">
        <v>396</v>
      </c>
      <c r="M6" s="81"/>
      <c r="N6" s="81"/>
    </row>
    <row r="7" ht="22" customHeight="1" spans="1:14">
      <c r="A7" s="85" t="s">
        <v>179</v>
      </c>
      <c r="B7" s="76"/>
      <c r="C7" s="83">
        <f t="shared" ref="C7:C9" si="0">D7-4</f>
        <v>104</v>
      </c>
      <c r="D7" s="86">
        <v>108</v>
      </c>
      <c r="E7" s="83">
        <f t="shared" ref="E7:E9" si="1">D7+4</f>
        <v>112</v>
      </c>
      <c r="F7" s="76"/>
      <c r="G7" s="76"/>
      <c r="H7" s="72"/>
      <c r="I7" s="80"/>
      <c r="J7" s="80" t="s">
        <v>397</v>
      </c>
      <c r="K7" s="80" t="s">
        <v>183</v>
      </c>
      <c r="L7" s="80" t="s">
        <v>398</v>
      </c>
      <c r="M7" s="81"/>
      <c r="N7" s="81"/>
    </row>
    <row r="8" ht="22" customHeight="1" spans="1:14">
      <c r="A8" s="85" t="s">
        <v>399</v>
      </c>
      <c r="B8" s="76"/>
      <c r="C8" s="83">
        <f t="shared" si="0"/>
        <v>103</v>
      </c>
      <c r="D8" s="86">
        <v>107</v>
      </c>
      <c r="E8" s="83">
        <f t="shared" si="1"/>
        <v>111</v>
      </c>
      <c r="F8" s="76"/>
      <c r="G8" s="76"/>
      <c r="H8" s="72"/>
      <c r="I8" s="80"/>
      <c r="J8" s="80" t="s">
        <v>400</v>
      </c>
      <c r="K8" s="80" t="s">
        <v>183</v>
      </c>
      <c r="L8" s="80" t="s">
        <v>183</v>
      </c>
      <c r="M8" s="81"/>
      <c r="N8" s="81"/>
    </row>
    <row r="9" ht="22" customHeight="1" spans="1:14">
      <c r="A9" s="85" t="s">
        <v>273</v>
      </c>
      <c r="B9" s="76"/>
      <c r="C9" s="83">
        <f t="shared" si="0"/>
        <v>102</v>
      </c>
      <c r="D9" s="87" t="s">
        <v>401</v>
      </c>
      <c r="E9" s="83">
        <f t="shared" si="1"/>
        <v>110</v>
      </c>
      <c r="F9" s="76"/>
      <c r="G9" s="76"/>
      <c r="H9" s="72"/>
      <c r="I9" s="80"/>
      <c r="J9" s="80" t="s">
        <v>397</v>
      </c>
      <c r="K9" s="80" t="s">
        <v>183</v>
      </c>
      <c r="L9" s="80" t="s">
        <v>400</v>
      </c>
      <c r="M9" s="81"/>
      <c r="N9" s="81"/>
    </row>
    <row r="10" ht="22" customHeight="1" spans="1:14">
      <c r="A10" s="85" t="s">
        <v>186</v>
      </c>
      <c r="B10" s="76"/>
      <c r="C10" s="83">
        <f>D10-1.2</f>
        <v>44.8</v>
      </c>
      <c r="D10" s="87" t="s">
        <v>402</v>
      </c>
      <c r="E10" s="83">
        <f>D10+1.2</f>
        <v>47.2</v>
      </c>
      <c r="F10" s="76"/>
      <c r="G10" s="76"/>
      <c r="H10" s="72"/>
      <c r="I10" s="80"/>
      <c r="J10" s="80" t="s">
        <v>396</v>
      </c>
      <c r="K10" s="80" t="s">
        <v>192</v>
      </c>
      <c r="L10" s="80" t="s">
        <v>403</v>
      </c>
      <c r="M10" s="81"/>
      <c r="N10" s="81"/>
    </row>
    <row r="11" ht="22" customHeight="1" spans="1:14">
      <c r="A11" s="85" t="s">
        <v>190</v>
      </c>
      <c r="B11" s="76"/>
      <c r="C11" s="83">
        <f>D11-0.5</f>
        <v>20.5</v>
      </c>
      <c r="D11" s="87" t="s">
        <v>404</v>
      </c>
      <c r="E11" s="83">
        <f>D11+0.5</f>
        <v>21.5</v>
      </c>
      <c r="F11" s="76"/>
      <c r="G11" s="76"/>
      <c r="H11" s="72"/>
      <c r="I11" s="88"/>
      <c r="J11" s="80" t="s">
        <v>183</v>
      </c>
      <c r="K11" s="80" t="s">
        <v>183</v>
      </c>
      <c r="L11" s="80" t="s">
        <v>183</v>
      </c>
      <c r="M11" s="81"/>
      <c r="N11" s="81"/>
    </row>
    <row r="12" ht="22" customHeight="1" spans="1:14">
      <c r="A12" s="89" t="s">
        <v>294</v>
      </c>
      <c r="B12" s="76"/>
      <c r="C12" s="90">
        <f>D12-0.8</f>
        <v>18.7</v>
      </c>
      <c r="D12" s="91">
        <v>19.5</v>
      </c>
      <c r="E12" s="90">
        <f>D12+0.8</f>
        <v>20.3</v>
      </c>
      <c r="F12" s="76"/>
      <c r="G12" s="76"/>
      <c r="H12" s="72"/>
      <c r="I12" s="88"/>
      <c r="J12" s="80" t="s">
        <v>183</v>
      </c>
      <c r="K12" s="80" t="s">
        <v>183</v>
      </c>
      <c r="L12" s="80" t="s">
        <v>397</v>
      </c>
      <c r="M12" s="92"/>
      <c r="N12" s="92"/>
    </row>
    <row r="13" ht="22" customHeight="1" spans="1:14">
      <c r="A13" s="89" t="s">
        <v>301</v>
      </c>
      <c r="B13" s="76"/>
      <c r="C13" s="90">
        <f>D13-0.6</f>
        <v>16.9</v>
      </c>
      <c r="D13" s="91">
        <v>17.5</v>
      </c>
      <c r="E13" s="90">
        <f>D13+0.6</f>
        <v>18.1</v>
      </c>
      <c r="F13" s="76"/>
      <c r="G13" s="76"/>
      <c r="H13" s="72"/>
      <c r="I13" s="88"/>
      <c r="J13" s="80" t="s">
        <v>183</v>
      </c>
      <c r="K13" s="80" t="s">
        <v>183</v>
      </c>
      <c r="L13" s="80" t="s">
        <v>397</v>
      </c>
      <c r="M13" s="93"/>
      <c r="N13" s="93"/>
    </row>
    <row r="14" ht="22" customHeight="1" spans="1:14">
      <c r="A14" s="85" t="s">
        <v>307</v>
      </c>
      <c r="B14" s="76"/>
      <c r="C14" s="83">
        <f>D14-0.4</f>
        <v>19.6</v>
      </c>
      <c r="D14" s="86">
        <v>20</v>
      </c>
      <c r="E14" s="83">
        <f>D14+0.4</f>
        <v>20.4</v>
      </c>
      <c r="F14" s="76"/>
      <c r="G14" s="76"/>
      <c r="H14" s="72"/>
      <c r="I14" s="88"/>
      <c r="J14" s="80"/>
      <c r="K14" s="93"/>
      <c r="L14" s="93"/>
      <c r="M14" s="93"/>
      <c r="N14" s="93"/>
    </row>
    <row r="15" ht="22" customHeight="1" spans="1:14">
      <c r="A15" s="85" t="s">
        <v>316</v>
      </c>
      <c r="B15" s="76"/>
      <c r="C15" s="83">
        <f>D15-0.2</f>
        <v>10.8</v>
      </c>
      <c r="D15" s="86">
        <v>11</v>
      </c>
      <c r="E15" s="83">
        <f>D15+0.2</f>
        <v>11.2</v>
      </c>
      <c r="F15" s="76"/>
      <c r="G15" s="76"/>
      <c r="H15" s="72"/>
      <c r="I15" s="88"/>
      <c r="J15" s="80"/>
      <c r="K15" s="92"/>
      <c r="L15" s="92"/>
      <c r="M15" s="92"/>
      <c r="N15" s="92"/>
    </row>
    <row r="16" ht="22" customHeight="1" spans="1:14">
      <c r="A16" s="85" t="s">
        <v>207</v>
      </c>
      <c r="B16" s="94"/>
      <c r="C16" s="83">
        <f>D16</f>
        <v>1.5</v>
      </c>
      <c r="D16" s="86">
        <v>1.5</v>
      </c>
      <c r="E16" s="83">
        <f>D16</f>
        <v>1.5</v>
      </c>
      <c r="F16" s="95"/>
      <c r="G16" s="94"/>
      <c r="H16" s="72"/>
      <c r="I16" s="94"/>
      <c r="J16" s="94"/>
      <c r="K16" s="93"/>
      <c r="L16" s="94"/>
      <c r="M16" s="94"/>
      <c r="N16" s="94"/>
    </row>
    <row r="17" ht="22" customHeight="1" spans="1:14">
      <c r="A17" s="96" t="s">
        <v>209</v>
      </c>
      <c r="D17" s="97"/>
      <c r="E17" s="97"/>
      <c r="F17" s="97"/>
      <c r="G17" s="97"/>
      <c r="H17" s="97"/>
      <c r="I17" s="98"/>
      <c r="J17" s="98"/>
      <c r="K17" s="97"/>
      <c r="L17" s="97"/>
      <c r="M17" s="97"/>
      <c r="N17" s="97"/>
    </row>
    <row r="18" ht="22" customHeight="1" spans="1:14">
      <c r="A18" s="65" t="s">
        <v>210</v>
      </c>
      <c r="D18" s="97"/>
      <c r="E18" s="97"/>
      <c r="F18" s="97"/>
      <c r="G18" s="97"/>
      <c r="H18" s="97"/>
      <c r="I18" s="98"/>
      <c r="J18" s="98"/>
      <c r="K18" s="97"/>
      <c r="L18" s="97"/>
      <c r="M18" s="97"/>
      <c r="N18" s="97"/>
    </row>
    <row r="19" ht="22" customHeight="1" spans="1:14">
      <c r="A19" s="97"/>
      <c r="B19" s="97"/>
      <c r="C19" s="97"/>
      <c r="D19" s="97"/>
      <c r="E19" s="97"/>
      <c r="F19" s="97"/>
      <c r="G19" s="97"/>
      <c r="H19" s="97"/>
      <c r="I19" s="99" t="s">
        <v>405</v>
      </c>
      <c r="J19" s="99"/>
      <c r="K19" s="96" t="s">
        <v>406</v>
      </c>
      <c r="L19" s="96"/>
      <c r="M19" s="96" t="s">
        <v>213</v>
      </c>
      <c r="N19" s="65"/>
    </row>
    <row r="20" ht="14.25" spans="1:14">
      <c r="K20" s="65"/>
      <c r="L20" s="65"/>
      <c r="M20" s="65"/>
      <c r="N20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E21" sqref="E21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408</v>
      </c>
      <c r="B2" s="5" t="s">
        <v>409</v>
      </c>
      <c r="C2" s="5" t="s">
        <v>410</v>
      </c>
      <c r="D2" s="5" t="s">
        <v>411</v>
      </c>
      <c r="E2" s="5" t="s">
        <v>412</v>
      </c>
      <c r="F2" s="5" t="s">
        <v>413</v>
      </c>
      <c r="G2" s="5" t="s">
        <v>414</v>
      </c>
      <c r="H2" s="5" t="s">
        <v>415</v>
      </c>
      <c r="I2" s="4" t="s">
        <v>416</v>
      </c>
      <c r="J2" s="4" t="s">
        <v>417</v>
      </c>
      <c r="K2" s="4" t="s">
        <v>418</v>
      </c>
      <c r="L2" s="4" t="s">
        <v>419</v>
      </c>
      <c r="M2" s="4" t="s">
        <v>420</v>
      </c>
      <c r="N2" s="57" t="s">
        <v>421</v>
      </c>
      <c r="O2" s="5" t="s">
        <v>422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423</v>
      </c>
      <c r="J3" s="4" t="s">
        <v>423</v>
      </c>
      <c r="K3" s="4" t="s">
        <v>423</v>
      </c>
      <c r="L3" s="4" t="s">
        <v>423</v>
      </c>
      <c r="M3" s="4" t="s">
        <v>423</v>
      </c>
      <c r="N3" s="58"/>
      <c r="O3" s="22"/>
    </row>
    <row r="4" s="55" customFormat="1" spans="1:16">
      <c r="A4" s="7">
        <v>1</v>
      </c>
      <c r="B4" s="8" t="s">
        <v>424</v>
      </c>
      <c r="C4" s="7" t="s">
        <v>425</v>
      </c>
      <c r="D4" s="7" t="s">
        <v>426</v>
      </c>
      <c r="E4" s="7" t="s">
        <v>62</v>
      </c>
      <c r="F4" s="7" t="s">
        <v>427</v>
      </c>
      <c r="G4" s="7" t="s">
        <v>428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429</v>
      </c>
      <c r="P4" s="60"/>
    </row>
    <row r="5" s="55" customFormat="1" spans="1:16">
      <c r="A5" s="7">
        <v>2</v>
      </c>
      <c r="B5" s="8" t="s">
        <v>430</v>
      </c>
      <c r="C5" s="7" t="s">
        <v>425</v>
      </c>
      <c r="D5" s="7" t="s">
        <v>426</v>
      </c>
      <c r="E5" s="7" t="s">
        <v>62</v>
      </c>
      <c r="F5" s="7" t="s">
        <v>427</v>
      </c>
      <c r="G5" s="7" t="s">
        <v>428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429</v>
      </c>
      <c r="P5" s="60"/>
    </row>
    <row r="6" s="55" customFormat="1" spans="1:16">
      <c r="A6" s="7">
        <v>3</v>
      </c>
      <c r="B6" s="8" t="s">
        <v>431</v>
      </c>
      <c r="C6" s="7" t="s">
        <v>425</v>
      </c>
      <c r="D6" s="7" t="s">
        <v>426</v>
      </c>
      <c r="E6" s="7" t="s">
        <v>62</v>
      </c>
      <c r="F6" s="7" t="s">
        <v>427</v>
      </c>
      <c r="G6" s="7" t="s">
        <v>428</v>
      </c>
      <c r="H6" s="9"/>
      <c r="I6" s="9">
        <v>1</v>
      </c>
      <c r="J6" s="9">
        <v>0</v>
      </c>
      <c r="K6" s="9">
        <v>0</v>
      </c>
      <c r="L6" s="9">
        <v>0</v>
      </c>
      <c r="M6" s="9">
        <v>1</v>
      </c>
      <c r="N6" s="59"/>
      <c r="O6" s="7" t="s">
        <v>429</v>
      </c>
      <c r="P6" s="60"/>
    </row>
    <row r="7" s="55" customFormat="1" spans="1:16">
      <c r="A7" s="7">
        <v>4</v>
      </c>
      <c r="B7" s="8" t="s">
        <v>432</v>
      </c>
      <c r="C7" s="61" t="s">
        <v>425</v>
      </c>
      <c r="D7" s="61" t="s">
        <v>433</v>
      </c>
      <c r="E7" s="7" t="s">
        <v>62</v>
      </c>
      <c r="F7" s="7" t="s">
        <v>427</v>
      </c>
      <c r="G7" s="7" t="s">
        <v>428</v>
      </c>
      <c r="H7" s="9"/>
      <c r="I7" s="9">
        <v>0</v>
      </c>
      <c r="J7" s="9">
        <v>0</v>
      </c>
      <c r="K7" s="9">
        <v>1</v>
      </c>
      <c r="L7" s="9">
        <v>0</v>
      </c>
      <c r="M7" s="9">
        <v>0</v>
      </c>
      <c r="N7" s="59"/>
      <c r="O7" s="7" t="s">
        <v>429</v>
      </c>
      <c r="P7" s="60"/>
    </row>
    <row r="8" spans="1:16">
      <c r="A8" s="7">
        <v>5</v>
      </c>
      <c r="B8" s="62" t="s">
        <v>434</v>
      </c>
      <c r="C8" s="61" t="s">
        <v>425</v>
      </c>
      <c r="D8" s="61" t="s">
        <v>433</v>
      </c>
      <c r="E8" s="7" t="s">
        <v>62</v>
      </c>
      <c r="F8" s="7" t="s">
        <v>427</v>
      </c>
      <c r="G8" s="7" t="s">
        <v>428</v>
      </c>
      <c r="H8" s="11"/>
      <c r="I8" s="9">
        <v>1</v>
      </c>
      <c r="J8" s="9">
        <v>0</v>
      </c>
      <c r="K8" s="9">
        <v>1</v>
      </c>
      <c r="L8" s="9">
        <v>0</v>
      </c>
      <c r="M8" s="9">
        <v>0</v>
      </c>
      <c r="N8" s="63"/>
      <c r="O8" s="7" t="s">
        <v>429</v>
      </c>
    </row>
    <row r="9" s="55" customFormat="1" spans="1:16">
      <c r="A9" s="7">
        <v>6</v>
      </c>
      <c r="B9" s="8" t="s">
        <v>435</v>
      </c>
      <c r="C9" s="61" t="s">
        <v>425</v>
      </c>
      <c r="D9" s="7" t="s">
        <v>436</v>
      </c>
      <c r="E9" s="7" t="s">
        <v>62</v>
      </c>
      <c r="F9" s="7" t="s">
        <v>427</v>
      </c>
      <c r="G9" s="7" t="s">
        <v>428</v>
      </c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59"/>
      <c r="O9" s="7" t="s">
        <v>429</v>
      </c>
      <c r="P9" s="60"/>
    </row>
    <row r="10" s="55" customFormat="1" spans="1:16">
      <c r="A10" s="7">
        <v>7</v>
      </c>
      <c r="B10" s="8" t="s">
        <v>437</v>
      </c>
      <c r="C10" s="61" t="s">
        <v>425</v>
      </c>
      <c r="D10" s="7" t="s">
        <v>436</v>
      </c>
      <c r="E10" s="7" t="s">
        <v>62</v>
      </c>
      <c r="F10" s="7" t="s">
        <v>427</v>
      </c>
      <c r="G10" s="7" t="s">
        <v>428</v>
      </c>
      <c r="H10" s="9"/>
      <c r="I10" s="9">
        <v>0</v>
      </c>
      <c r="J10" s="9">
        <v>1</v>
      </c>
      <c r="K10" s="9">
        <v>0</v>
      </c>
      <c r="L10" s="9">
        <v>0</v>
      </c>
      <c r="M10" s="9">
        <v>1</v>
      </c>
      <c r="N10" s="59"/>
      <c r="O10" s="7" t="s">
        <v>429</v>
      </c>
      <c r="P10" s="60"/>
    </row>
    <row r="11" s="55" customFormat="1" spans="1:16">
      <c r="A11" s="7"/>
      <c r="B11" s="8"/>
      <c r="C11" s="7"/>
      <c r="D11" s="7"/>
      <c r="E11" s="7"/>
      <c r="F11" s="7"/>
      <c r="G11" s="7"/>
      <c r="H11" s="9"/>
      <c r="I11" s="9"/>
      <c r="J11" s="9"/>
      <c r="K11" s="9"/>
      <c r="L11" s="9"/>
      <c r="M11" s="9"/>
      <c r="N11" s="59"/>
      <c r="O11" s="7"/>
      <c r="P11" s="60"/>
    </row>
    <row r="12" s="2" customFormat="1" ht="18.75" spans="1:16">
      <c r="A12" s="12" t="s">
        <v>438</v>
      </c>
      <c r="B12" s="13"/>
      <c r="C12" s="13"/>
      <c r="D12" s="14"/>
      <c r="E12" s="15"/>
      <c r="F12" s="31"/>
      <c r="G12" s="31"/>
      <c r="H12" s="31"/>
      <c r="I12" s="16"/>
      <c r="J12" s="12" t="s">
        <v>439</v>
      </c>
      <c r="K12" s="13"/>
      <c r="L12" s="13"/>
      <c r="M12" s="14"/>
      <c r="N12" s="64"/>
      <c r="O12" s="17"/>
    </row>
    <row r="13" ht="33" customHeight="1" spans="1:16">
      <c r="A13" s="18" t="s">
        <v>440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1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408</v>
      </c>
      <c r="B2" s="5" t="s">
        <v>413</v>
      </c>
      <c r="C2" s="5" t="s">
        <v>409</v>
      </c>
      <c r="D2" s="5" t="s">
        <v>410</v>
      </c>
      <c r="E2" s="5" t="s">
        <v>411</v>
      </c>
      <c r="F2" s="5" t="s">
        <v>412</v>
      </c>
      <c r="G2" s="4" t="s">
        <v>442</v>
      </c>
      <c r="H2" s="4"/>
      <c r="I2" s="4" t="s">
        <v>443</v>
      </c>
      <c r="J2" s="4"/>
      <c r="K2" s="20" t="s">
        <v>444</v>
      </c>
      <c r="L2" s="51" t="s">
        <v>445</v>
      </c>
      <c r="M2" s="21" t="s">
        <v>446</v>
      </c>
    </row>
    <row r="3" s="1" customFormat="1" ht="16.5" spans="1:13">
      <c r="A3" s="4"/>
      <c r="B3" s="22"/>
      <c r="C3" s="22"/>
      <c r="D3" s="22"/>
      <c r="E3" s="22"/>
      <c r="F3" s="22"/>
      <c r="G3" s="4" t="s">
        <v>447</v>
      </c>
      <c r="H3" s="4" t="s">
        <v>448</v>
      </c>
      <c r="I3" s="4" t="s">
        <v>447</v>
      </c>
      <c r="J3" s="4" t="s">
        <v>448</v>
      </c>
      <c r="K3" s="23"/>
      <c r="L3" s="52"/>
      <c r="M3" s="24"/>
    </row>
    <row r="4" spans="1:13">
      <c r="A4" s="6">
        <v>1</v>
      </c>
      <c r="B4" s="7"/>
      <c r="C4" s="8" t="s">
        <v>424</v>
      </c>
      <c r="D4" s="7" t="s">
        <v>425</v>
      </c>
      <c r="E4" s="7" t="s">
        <v>426</v>
      </c>
      <c r="F4" s="7" t="s">
        <v>62</v>
      </c>
      <c r="G4" s="53">
        <v>-0.5</v>
      </c>
      <c r="H4" s="53">
        <v>-0.5</v>
      </c>
      <c r="I4" s="53">
        <v>-3</v>
      </c>
      <c r="J4" s="53">
        <v>-3</v>
      </c>
      <c r="K4" s="9" t="s">
        <v>449</v>
      </c>
      <c r="L4" s="9" t="s">
        <v>429</v>
      </c>
      <c r="M4" s="9" t="s">
        <v>429</v>
      </c>
    </row>
    <row r="5" spans="1:13">
      <c r="A5" s="6">
        <v>2</v>
      </c>
      <c r="B5" s="7"/>
      <c r="C5" s="8" t="s">
        <v>431</v>
      </c>
      <c r="D5" s="7" t="s">
        <v>425</v>
      </c>
      <c r="E5" s="7" t="s">
        <v>426</v>
      </c>
      <c r="F5" s="7" t="s">
        <v>62</v>
      </c>
      <c r="G5" s="53">
        <v>-0.5</v>
      </c>
      <c r="H5" s="53">
        <v>0</v>
      </c>
      <c r="I5" s="53">
        <v>-1</v>
      </c>
      <c r="J5" s="53">
        <v>-3</v>
      </c>
      <c r="K5" s="9" t="s">
        <v>450</v>
      </c>
      <c r="L5" s="9" t="s">
        <v>429</v>
      </c>
      <c r="M5" s="9" t="s">
        <v>429</v>
      </c>
    </row>
    <row r="6" spans="1:13">
      <c r="A6" s="6">
        <v>3</v>
      </c>
      <c r="B6" s="7"/>
      <c r="C6" s="8" t="s">
        <v>432</v>
      </c>
      <c r="D6" s="7" t="s">
        <v>425</v>
      </c>
      <c r="E6" s="7" t="s">
        <v>433</v>
      </c>
      <c r="F6" s="7" t="s">
        <v>62</v>
      </c>
      <c r="G6" s="53">
        <v>-1</v>
      </c>
      <c r="H6" s="53">
        <v>-1</v>
      </c>
      <c r="I6" s="53">
        <v>-1.5</v>
      </c>
      <c r="J6" s="53">
        <v>-4.5</v>
      </c>
      <c r="K6" s="9" t="s">
        <v>451</v>
      </c>
      <c r="L6" s="9" t="s">
        <v>429</v>
      </c>
      <c r="M6" s="9" t="s">
        <v>429</v>
      </c>
    </row>
    <row r="7" spans="1:13">
      <c r="A7" s="6">
        <v>4</v>
      </c>
      <c r="B7" s="7"/>
      <c r="C7" s="8" t="s">
        <v>434</v>
      </c>
      <c r="D7" s="7" t="s">
        <v>425</v>
      </c>
      <c r="E7" s="7" t="s">
        <v>433</v>
      </c>
      <c r="F7" s="7" t="s">
        <v>62</v>
      </c>
      <c r="G7" s="53">
        <v>-1</v>
      </c>
      <c r="H7" s="53">
        <v>-1</v>
      </c>
      <c r="I7" s="53">
        <v>-1</v>
      </c>
      <c r="J7" s="53">
        <v>-4</v>
      </c>
      <c r="K7" s="9" t="s">
        <v>452</v>
      </c>
      <c r="L7" s="9" t="s">
        <v>429</v>
      </c>
      <c r="M7" s="9" t="s">
        <v>429</v>
      </c>
    </row>
    <row r="8" spans="1:13">
      <c r="A8" s="6">
        <v>5</v>
      </c>
      <c r="B8" s="7"/>
      <c r="C8" s="8" t="s">
        <v>435</v>
      </c>
      <c r="D8" s="7" t="s">
        <v>425</v>
      </c>
      <c r="E8" s="7" t="s">
        <v>436</v>
      </c>
      <c r="F8" s="7" t="s">
        <v>62</v>
      </c>
      <c r="G8" s="53">
        <v>-0.5</v>
      </c>
      <c r="H8" s="53">
        <v>-0.5</v>
      </c>
      <c r="I8" s="53">
        <v>-3</v>
      </c>
      <c r="J8" s="53">
        <v>-2</v>
      </c>
      <c r="K8" s="9" t="s">
        <v>453</v>
      </c>
      <c r="L8" s="9" t="s">
        <v>429</v>
      </c>
      <c r="M8" s="9" t="s">
        <v>429</v>
      </c>
    </row>
    <row r="9" spans="1:13">
      <c r="A9" s="6">
        <v>6</v>
      </c>
      <c r="B9" s="7"/>
      <c r="C9" s="8" t="s">
        <v>437</v>
      </c>
      <c r="D9" s="7" t="s">
        <v>425</v>
      </c>
      <c r="E9" s="7" t="s">
        <v>436</v>
      </c>
      <c r="F9" s="7" t="s">
        <v>62</v>
      </c>
      <c r="G9" s="53">
        <v>-2</v>
      </c>
      <c r="H9" s="53">
        <v>0</v>
      </c>
      <c r="I9" s="53">
        <v>-3.5</v>
      </c>
      <c r="J9" s="53">
        <v>-1.5</v>
      </c>
      <c r="K9" s="9" t="s">
        <v>454</v>
      </c>
      <c r="L9" s="9" t="s">
        <v>429</v>
      </c>
      <c r="M9" s="9" t="s">
        <v>429</v>
      </c>
    </row>
    <row r="10" s="2" customFormat="1" ht="18.75" spans="1:13">
      <c r="A10" s="12" t="s">
        <v>455</v>
      </c>
      <c r="B10" s="13"/>
      <c r="C10" s="13"/>
      <c r="D10" s="13"/>
      <c r="E10" s="14"/>
      <c r="F10" s="15"/>
      <c r="G10" s="16"/>
      <c r="H10" s="12" t="s">
        <v>439</v>
      </c>
      <c r="I10" s="13"/>
      <c r="J10" s="13"/>
      <c r="K10" s="14"/>
      <c r="L10" s="54"/>
      <c r="M10" s="17"/>
    </row>
    <row r="11" ht="32" customHeight="1" spans="1:13">
      <c r="A11" s="18" t="s">
        <v>456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L4:M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458</v>
      </c>
      <c r="B2" s="5" t="s">
        <v>413</v>
      </c>
      <c r="C2" s="5" t="s">
        <v>409</v>
      </c>
      <c r="D2" s="5" t="s">
        <v>410</v>
      </c>
      <c r="E2" s="5" t="s">
        <v>411</v>
      </c>
      <c r="F2" s="5" t="s">
        <v>412</v>
      </c>
      <c r="G2" s="32" t="s">
        <v>459</v>
      </c>
      <c r="H2" s="33"/>
      <c r="I2" s="34"/>
      <c r="J2" s="32" t="s">
        <v>460</v>
      </c>
      <c r="K2" s="33"/>
      <c r="L2" s="34"/>
      <c r="M2" s="32" t="s">
        <v>461</v>
      </c>
      <c r="N2" s="33"/>
      <c r="O2" s="34"/>
      <c r="P2" s="32" t="s">
        <v>462</v>
      </c>
      <c r="Q2" s="33"/>
      <c r="R2" s="34"/>
      <c r="S2" s="33" t="s">
        <v>463</v>
      </c>
      <c r="T2" s="33"/>
      <c r="U2" s="34"/>
      <c r="V2" s="27" t="s">
        <v>464</v>
      </c>
      <c r="W2" s="27" t="s">
        <v>422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465</v>
      </c>
      <c r="H3" s="4" t="s">
        <v>67</v>
      </c>
      <c r="I3" s="4" t="s">
        <v>413</v>
      </c>
      <c r="J3" s="4" t="s">
        <v>465</v>
      </c>
      <c r="K3" s="4" t="s">
        <v>67</v>
      </c>
      <c r="L3" s="4" t="s">
        <v>413</v>
      </c>
      <c r="M3" s="4" t="s">
        <v>465</v>
      </c>
      <c r="N3" s="4" t="s">
        <v>67</v>
      </c>
      <c r="O3" s="4" t="s">
        <v>413</v>
      </c>
      <c r="P3" s="4" t="s">
        <v>465</v>
      </c>
      <c r="Q3" s="4" t="s">
        <v>67</v>
      </c>
      <c r="R3" s="4" t="s">
        <v>413</v>
      </c>
      <c r="S3" s="4" t="s">
        <v>465</v>
      </c>
      <c r="T3" s="4" t="s">
        <v>67</v>
      </c>
      <c r="U3" s="4" t="s">
        <v>413</v>
      </c>
      <c r="V3" s="36"/>
      <c r="W3" s="36"/>
    </row>
    <row r="4" spans="1:23">
      <c r="A4" s="37" t="s">
        <v>466</v>
      </c>
      <c r="B4" s="38" t="s">
        <v>467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2" t="s">
        <v>468</v>
      </c>
      <c r="H5" s="33"/>
      <c r="I5" s="34"/>
      <c r="J5" s="32" t="s">
        <v>469</v>
      </c>
      <c r="K5" s="33"/>
      <c r="L5" s="34"/>
      <c r="M5" s="32" t="s">
        <v>470</v>
      </c>
      <c r="N5" s="33"/>
      <c r="O5" s="34"/>
      <c r="P5" s="32" t="s">
        <v>471</v>
      </c>
      <c r="Q5" s="33"/>
      <c r="R5" s="34"/>
      <c r="S5" s="33" t="s">
        <v>472</v>
      </c>
      <c r="T5" s="33"/>
      <c r="U5" s="34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465</v>
      </c>
      <c r="H6" s="4" t="s">
        <v>67</v>
      </c>
      <c r="I6" s="4" t="s">
        <v>413</v>
      </c>
      <c r="J6" s="4" t="s">
        <v>465</v>
      </c>
      <c r="K6" s="4" t="s">
        <v>67</v>
      </c>
      <c r="L6" s="4" t="s">
        <v>413</v>
      </c>
      <c r="M6" s="4" t="s">
        <v>465</v>
      </c>
      <c r="N6" s="4" t="s">
        <v>67</v>
      </c>
      <c r="O6" s="4" t="s">
        <v>413</v>
      </c>
      <c r="P6" s="4" t="s">
        <v>465</v>
      </c>
      <c r="Q6" s="4" t="s">
        <v>67</v>
      </c>
      <c r="R6" s="4" t="s">
        <v>413</v>
      </c>
      <c r="S6" s="4" t="s">
        <v>465</v>
      </c>
      <c r="T6" s="4" t="s">
        <v>67</v>
      </c>
      <c r="U6" s="4" t="s">
        <v>413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50"/>
      <c r="B9" s="50"/>
      <c r="C9" s="50"/>
      <c r="D9" s="50"/>
      <c r="E9" s="50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473</v>
      </c>
      <c r="B11" s="13"/>
      <c r="C11" s="13"/>
      <c r="D11" s="13"/>
      <c r="E11" s="14"/>
      <c r="F11" s="15"/>
      <c r="G11" s="16"/>
      <c r="H11" s="31"/>
      <c r="I11" s="31"/>
      <c r="J11" s="12" t="s">
        <v>474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475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17" sqref="H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477</v>
      </c>
      <c r="B2" s="27" t="s">
        <v>409</v>
      </c>
      <c r="C2" s="27" t="s">
        <v>410</v>
      </c>
      <c r="D2" s="27" t="s">
        <v>411</v>
      </c>
      <c r="E2" s="27" t="s">
        <v>412</v>
      </c>
      <c r="F2" s="27" t="s">
        <v>413</v>
      </c>
      <c r="G2" s="26" t="s">
        <v>478</v>
      </c>
      <c r="H2" s="26" t="s">
        <v>479</v>
      </c>
      <c r="I2" s="26" t="s">
        <v>480</v>
      </c>
      <c r="J2" s="26" t="s">
        <v>479</v>
      </c>
      <c r="K2" s="26" t="s">
        <v>481</v>
      </c>
      <c r="L2" s="26" t="s">
        <v>479</v>
      </c>
      <c r="M2" s="27" t="s">
        <v>464</v>
      </c>
      <c r="N2" s="27" t="s">
        <v>422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477</v>
      </c>
      <c r="B4" s="29" t="s">
        <v>482</v>
      </c>
      <c r="C4" s="29" t="s">
        <v>465</v>
      </c>
      <c r="D4" s="29" t="s">
        <v>411</v>
      </c>
      <c r="E4" s="27" t="s">
        <v>412</v>
      </c>
      <c r="F4" s="27" t="s">
        <v>413</v>
      </c>
      <c r="G4" s="26" t="s">
        <v>478</v>
      </c>
      <c r="H4" s="26" t="s">
        <v>479</v>
      </c>
      <c r="I4" s="26" t="s">
        <v>480</v>
      </c>
      <c r="J4" s="26" t="s">
        <v>479</v>
      </c>
      <c r="K4" s="26" t="s">
        <v>481</v>
      </c>
      <c r="L4" s="26" t="s">
        <v>479</v>
      </c>
      <c r="M4" s="27" t="s">
        <v>464</v>
      </c>
      <c r="N4" s="27" t="s">
        <v>422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30" t="s">
        <v>483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473</v>
      </c>
      <c r="B11" s="13"/>
      <c r="C11" s="13"/>
      <c r="D11" s="14"/>
      <c r="E11" s="15"/>
      <c r="F11" s="31"/>
      <c r="G11" s="16"/>
      <c r="H11" s="31"/>
      <c r="I11" s="12" t="s">
        <v>484</v>
      </c>
      <c r="J11" s="13"/>
      <c r="K11" s="13"/>
      <c r="L11" s="13"/>
      <c r="M11" s="13"/>
      <c r="N11" s="17"/>
    </row>
    <row r="12" ht="48" customHeight="1" spans="1:14">
      <c r="A12" s="18" t="s">
        <v>485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2"/>
  <sheetViews>
    <sheetView workbookViewId="0">
      <selection activeCell="A12" sqref="A12:I1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408</v>
      </c>
      <c r="B2" s="5" t="s">
        <v>413</v>
      </c>
      <c r="C2" s="5" t="s">
        <v>465</v>
      </c>
      <c r="D2" s="5" t="s">
        <v>411</v>
      </c>
      <c r="E2" s="5" t="s">
        <v>412</v>
      </c>
      <c r="F2" s="4" t="s">
        <v>487</v>
      </c>
      <c r="G2" s="4" t="s">
        <v>443</v>
      </c>
      <c r="H2" s="20" t="s">
        <v>444</v>
      </c>
      <c r="I2" s="21" t="s">
        <v>446</v>
      </c>
    </row>
    <row r="3" s="1" customFormat="1" ht="16.5" spans="1:9">
      <c r="A3" s="4"/>
      <c r="B3" s="22"/>
      <c r="C3" s="22"/>
      <c r="D3" s="22"/>
      <c r="E3" s="22"/>
      <c r="F3" s="4" t="s">
        <v>488</v>
      </c>
      <c r="G3" s="4" t="s">
        <v>447</v>
      </c>
      <c r="H3" s="23"/>
      <c r="I3" s="24"/>
    </row>
    <row r="4" spans="1:9">
      <c r="A4" s="6">
        <v>1</v>
      </c>
      <c r="B4" s="6" t="s">
        <v>489</v>
      </c>
      <c r="C4" s="9" t="s">
        <v>490</v>
      </c>
      <c r="D4" s="25" t="s">
        <v>117</v>
      </c>
      <c r="E4" s="7" t="s">
        <v>62</v>
      </c>
      <c r="F4" s="9">
        <v>-1</v>
      </c>
      <c r="G4" s="9">
        <v>-0.8</v>
      </c>
      <c r="H4" s="9">
        <v>1.8</v>
      </c>
      <c r="I4" s="9" t="s">
        <v>429</v>
      </c>
    </row>
    <row r="5" spans="1:9">
      <c r="A5" s="6">
        <v>2</v>
      </c>
      <c r="B5" s="6" t="s">
        <v>489</v>
      </c>
      <c r="C5" s="9" t="s">
        <v>490</v>
      </c>
      <c r="D5" s="25" t="s">
        <v>119</v>
      </c>
      <c r="E5" s="7" t="s">
        <v>62</v>
      </c>
      <c r="F5" s="9">
        <v>-1</v>
      </c>
      <c r="G5" s="9">
        <v>-0.8</v>
      </c>
      <c r="H5" s="9">
        <v>1.8</v>
      </c>
      <c r="I5" s="9" t="s">
        <v>429</v>
      </c>
    </row>
    <row r="6" spans="1:9">
      <c r="A6" s="6">
        <v>3</v>
      </c>
      <c r="B6" s="6" t="s">
        <v>489</v>
      </c>
      <c r="C6" s="9" t="s">
        <v>490</v>
      </c>
      <c r="D6" s="25" t="s">
        <v>120</v>
      </c>
      <c r="E6" s="7" t="s">
        <v>62</v>
      </c>
      <c r="F6" s="9">
        <v>-1</v>
      </c>
      <c r="G6" s="9">
        <v>-0.8</v>
      </c>
      <c r="H6" s="9">
        <v>1.8</v>
      </c>
      <c r="I6" s="9" t="s">
        <v>429</v>
      </c>
    </row>
    <row r="7" spans="1:9">
      <c r="A7" s="11"/>
      <c r="B7" s="11"/>
      <c r="C7" s="11"/>
      <c r="D7" s="11"/>
      <c r="E7" s="11"/>
      <c r="F7" s="9"/>
      <c r="G7" s="9"/>
      <c r="H7" s="11"/>
      <c r="I7" s="11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18.75" spans="1:9">
      <c r="A11" s="12" t="s">
        <v>491</v>
      </c>
      <c r="B11" s="13"/>
      <c r="C11" s="13"/>
      <c r="D11" s="14"/>
      <c r="E11" s="15"/>
      <c r="F11" s="12" t="s">
        <v>492</v>
      </c>
      <c r="G11" s="13"/>
      <c r="H11" s="14"/>
      <c r="I11" s="17"/>
    </row>
    <row r="12" ht="32" customHeight="1" spans="1:9">
      <c r="A12" s="18" t="s">
        <v>493</v>
      </c>
      <c r="B12" s="18"/>
      <c r="C12" s="19"/>
      <c r="D12" s="19"/>
      <c r="E12" s="19"/>
      <c r="F12" s="19"/>
      <c r="G12" s="19"/>
      <c r="H12" s="19"/>
      <c r="I12" s="1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1"/>
  <sheetViews>
    <sheetView workbookViewId="0">
      <selection activeCell="G20" sqref="G20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494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458</v>
      </c>
      <c r="B2" s="5" t="s">
        <v>413</v>
      </c>
      <c r="C2" s="5" t="s">
        <v>409</v>
      </c>
      <c r="D2" s="5" t="s">
        <v>410</v>
      </c>
      <c r="E2" s="5" t="s">
        <v>411</v>
      </c>
      <c r="F2" s="5" t="s">
        <v>412</v>
      </c>
      <c r="G2" s="4" t="s">
        <v>495</v>
      </c>
      <c r="H2" s="4" t="s">
        <v>496</v>
      </c>
      <c r="I2" s="4" t="s">
        <v>497</v>
      </c>
      <c r="J2" s="4" t="s">
        <v>498</v>
      </c>
      <c r="K2" s="5" t="s">
        <v>464</v>
      </c>
      <c r="L2" s="5" t="s">
        <v>422</v>
      </c>
    </row>
    <row r="3" spans="1:12">
      <c r="A3" s="6" t="s">
        <v>466</v>
      </c>
      <c r="B3" s="7" t="s">
        <v>427</v>
      </c>
      <c r="C3" s="8" t="s">
        <v>499</v>
      </c>
      <c r="D3" s="7" t="s">
        <v>500</v>
      </c>
      <c r="E3" s="7" t="s">
        <v>501</v>
      </c>
      <c r="F3" s="7" t="s">
        <v>331</v>
      </c>
      <c r="G3" s="9" t="s">
        <v>502</v>
      </c>
      <c r="H3" s="9" t="s">
        <v>503</v>
      </c>
      <c r="I3" s="10"/>
      <c r="J3" s="10"/>
      <c r="K3" s="9" t="s">
        <v>428</v>
      </c>
      <c r="L3" s="9" t="s">
        <v>429</v>
      </c>
    </row>
    <row r="4" spans="1:12">
      <c r="A4" s="6" t="s">
        <v>504</v>
      </c>
      <c r="B4" s="7" t="s">
        <v>427</v>
      </c>
      <c r="C4" s="8" t="s">
        <v>499</v>
      </c>
      <c r="D4" s="7" t="s">
        <v>500</v>
      </c>
      <c r="E4" s="7" t="s">
        <v>501</v>
      </c>
      <c r="F4" s="7" t="s">
        <v>331</v>
      </c>
      <c r="G4" s="9" t="s">
        <v>502</v>
      </c>
      <c r="H4" s="9" t="s">
        <v>503</v>
      </c>
      <c r="I4" s="10"/>
      <c r="J4" s="10"/>
      <c r="K4" s="9" t="s">
        <v>428</v>
      </c>
      <c r="L4" s="9" t="s">
        <v>429</v>
      </c>
    </row>
    <row r="5" spans="1:12">
      <c r="A5" s="6" t="s">
        <v>505</v>
      </c>
      <c r="B5" s="7" t="s">
        <v>427</v>
      </c>
      <c r="C5" s="8" t="s">
        <v>499</v>
      </c>
      <c r="D5" s="7" t="s">
        <v>500</v>
      </c>
      <c r="E5" s="7" t="s">
        <v>501</v>
      </c>
      <c r="F5" s="7" t="s">
        <v>331</v>
      </c>
      <c r="G5" s="9" t="s">
        <v>502</v>
      </c>
      <c r="H5" s="9" t="s">
        <v>503</v>
      </c>
      <c r="I5" s="10"/>
      <c r="J5" s="10"/>
      <c r="K5" s="9" t="s">
        <v>428</v>
      </c>
      <c r="L5" s="9" t="s">
        <v>429</v>
      </c>
    </row>
    <row r="6" spans="1:12">
      <c r="A6" s="6" t="s">
        <v>506</v>
      </c>
      <c r="B6" s="7" t="s">
        <v>427</v>
      </c>
      <c r="C6" s="8" t="s">
        <v>499</v>
      </c>
      <c r="D6" s="7" t="s">
        <v>500</v>
      </c>
      <c r="E6" s="7" t="s">
        <v>501</v>
      </c>
      <c r="F6" s="7" t="s">
        <v>331</v>
      </c>
      <c r="G6" s="9" t="s">
        <v>507</v>
      </c>
      <c r="H6" s="9" t="s">
        <v>508</v>
      </c>
      <c r="I6" s="10"/>
      <c r="J6" s="10"/>
      <c r="K6" s="9" t="s">
        <v>428</v>
      </c>
      <c r="L6" s="9" t="s">
        <v>429</v>
      </c>
    </row>
    <row r="7" spans="1:12">
      <c r="A7" s="6" t="s">
        <v>509</v>
      </c>
      <c r="B7" s="7" t="s">
        <v>427</v>
      </c>
      <c r="C7" s="8" t="s">
        <v>499</v>
      </c>
      <c r="D7" s="7" t="s">
        <v>500</v>
      </c>
      <c r="E7" s="7" t="s">
        <v>501</v>
      </c>
      <c r="F7" s="7" t="s">
        <v>331</v>
      </c>
      <c r="G7" s="9" t="s">
        <v>507</v>
      </c>
      <c r="H7" s="9" t="s">
        <v>508</v>
      </c>
      <c r="I7" s="10"/>
      <c r="J7" s="10"/>
      <c r="K7" s="9" t="s">
        <v>428</v>
      </c>
      <c r="L7" s="9" t="s">
        <v>429</v>
      </c>
    </row>
    <row r="8" spans="1:12">
      <c r="A8" s="6" t="s">
        <v>510</v>
      </c>
      <c r="B8" s="7" t="s">
        <v>427</v>
      </c>
      <c r="C8" s="8" t="s">
        <v>499</v>
      </c>
      <c r="D8" s="7" t="s">
        <v>500</v>
      </c>
      <c r="E8" s="7" t="s">
        <v>501</v>
      </c>
      <c r="F8" s="7" t="s">
        <v>331</v>
      </c>
      <c r="G8" s="9" t="s">
        <v>507</v>
      </c>
      <c r="H8" s="9" t="s">
        <v>508</v>
      </c>
      <c r="I8" s="10"/>
      <c r="J8" s="10"/>
      <c r="K8" s="9" t="s">
        <v>428</v>
      </c>
      <c r="L8" s="9" t="s">
        <v>429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="2" customFormat="1" ht="18.75" spans="1:12">
      <c r="A10" s="12" t="s">
        <v>491</v>
      </c>
      <c r="B10" s="13"/>
      <c r="C10" s="13"/>
      <c r="D10" s="13"/>
      <c r="E10" s="14"/>
      <c r="F10" s="15"/>
      <c r="G10" s="16"/>
      <c r="H10" s="12" t="s">
        <v>511</v>
      </c>
      <c r="I10" s="13"/>
      <c r="J10" s="13"/>
      <c r="K10" s="13"/>
      <c r="L10" s="17"/>
    </row>
    <row r="11" ht="67" customHeight="1" spans="1:12">
      <c r="A11" s="18" t="s">
        <v>512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2" t="s">
        <v>35</v>
      </c>
      <c r="C2" s="403"/>
      <c r="D2" s="403"/>
      <c r="E2" s="403"/>
      <c r="F2" s="403"/>
      <c r="G2" s="403"/>
      <c r="H2" s="403"/>
      <c r="I2" s="404"/>
    </row>
    <row r="3" ht="28" customHeight="1" spans="2:9">
      <c r="B3" s="405"/>
      <c r="C3" s="406"/>
      <c r="D3" s="407" t="s">
        <v>36</v>
      </c>
      <c r="E3" s="408"/>
      <c r="F3" s="409" t="s">
        <v>37</v>
      </c>
      <c r="G3" s="410"/>
      <c r="H3" s="407" t="s">
        <v>38</v>
      </c>
      <c r="I3" s="411"/>
    </row>
    <row r="4" ht="28" customHeight="1" spans="2:9">
      <c r="B4" s="405" t="s">
        <v>39</v>
      </c>
      <c r="C4" s="406" t="s">
        <v>40</v>
      </c>
      <c r="D4" s="406" t="s">
        <v>41</v>
      </c>
      <c r="E4" s="406" t="s">
        <v>42</v>
      </c>
      <c r="F4" s="412" t="s">
        <v>41</v>
      </c>
      <c r="G4" s="412" t="s">
        <v>42</v>
      </c>
      <c r="H4" s="406" t="s">
        <v>41</v>
      </c>
      <c r="I4" s="413" t="s">
        <v>42</v>
      </c>
    </row>
    <row r="5" ht="28" customHeight="1" spans="2:9">
      <c r="B5" s="414" t="s">
        <v>43</v>
      </c>
      <c r="C5" s="11">
        <v>13</v>
      </c>
      <c r="D5" s="11">
        <v>0</v>
      </c>
      <c r="E5" s="11">
        <v>1</v>
      </c>
      <c r="F5" s="415">
        <v>0</v>
      </c>
      <c r="G5" s="415">
        <v>1</v>
      </c>
      <c r="H5" s="11">
        <v>1</v>
      </c>
      <c r="I5" s="416">
        <v>2</v>
      </c>
    </row>
    <row r="6" ht="28" customHeight="1" spans="2:9">
      <c r="B6" s="414" t="s">
        <v>44</v>
      </c>
      <c r="C6" s="11">
        <v>20</v>
      </c>
      <c r="D6" s="11">
        <v>0</v>
      </c>
      <c r="E6" s="11">
        <v>1</v>
      </c>
      <c r="F6" s="415">
        <v>1</v>
      </c>
      <c r="G6" s="415">
        <v>2</v>
      </c>
      <c r="H6" s="11">
        <v>2</v>
      </c>
      <c r="I6" s="416">
        <v>3</v>
      </c>
    </row>
    <row r="7" ht="28" customHeight="1" spans="2:9">
      <c r="B7" s="414" t="s">
        <v>45</v>
      </c>
      <c r="C7" s="11">
        <v>32</v>
      </c>
      <c r="D7" s="11">
        <v>0</v>
      </c>
      <c r="E7" s="11">
        <v>1</v>
      </c>
      <c r="F7" s="415">
        <v>2</v>
      </c>
      <c r="G7" s="415">
        <v>3</v>
      </c>
      <c r="H7" s="11">
        <v>3</v>
      </c>
      <c r="I7" s="416">
        <v>4</v>
      </c>
    </row>
    <row r="8" ht="28" customHeight="1" spans="2:9">
      <c r="B8" s="414" t="s">
        <v>46</v>
      </c>
      <c r="C8" s="11">
        <v>50</v>
      </c>
      <c r="D8" s="11">
        <v>1</v>
      </c>
      <c r="E8" s="11">
        <v>2</v>
      </c>
      <c r="F8" s="415">
        <v>3</v>
      </c>
      <c r="G8" s="415">
        <v>4</v>
      </c>
      <c r="H8" s="11">
        <v>5</v>
      </c>
      <c r="I8" s="416">
        <v>6</v>
      </c>
    </row>
    <row r="9" ht="28" customHeight="1" spans="2:9">
      <c r="B9" s="414" t="s">
        <v>47</v>
      </c>
      <c r="C9" s="11">
        <v>80</v>
      </c>
      <c r="D9" s="11">
        <v>2</v>
      </c>
      <c r="E9" s="11">
        <v>3</v>
      </c>
      <c r="F9" s="415">
        <v>5</v>
      </c>
      <c r="G9" s="415">
        <v>6</v>
      </c>
      <c r="H9" s="11">
        <v>7</v>
      </c>
      <c r="I9" s="416">
        <v>8</v>
      </c>
    </row>
    <row r="10" ht="28" customHeight="1" spans="2:9">
      <c r="B10" s="414" t="s">
        <v>48</v>
      </c>
      <c r="C10" s="11">
        <v>125</v>
      </c>
      <c r="D10" s="11">
        <v>3</v>
      </c>
      <c r="E10" s="11">
        <v>4</v>
      </c>
      <c r="F10" s="415">
        <v>7</v>
      </c>
      <c r="G10" s="415">
        <v>8</v>
      </c>
      <c r="H10" s="11">
        <v>10</v>
      </c>
      <c r="I10" s="416">
        <v>11</v>
      </c>
    </row>
    <row r="11" ht="28" customHeight="1" spans="2:9">
      <c r="B11" s="414" t="s">
        <v>49</v>
      </c>
      <c r="C11" s="11">
        <v>200</v>
      </c>
      <c r="D11" s="11">
        <v>5</v>
      </c>
      <c r="E11" s="11">
        <v>6</v>
      </c>
      <c r="F11" s="415">
        <v>10</v>
      </c>
      <c r="G11" s="415">
        <v>11</v>
      </c>
      <c r="H11" s="11">
        <v>14</v>
      </c>
      <c r="I11" s="416">
        <v>15</v>
      </c>
    </row>
    <row r="12" ht="28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0">
        <v>22</v>
      </c>
    </row>
    <row r="14" spans="2:9">
      <c r="B14" s="421" t="s">
        <v>51</v>
      </c>
      <c r="C14" s="421"/>
      <c r="D14" s="42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4" sqref="B4:C4"/>
    </sheetView>
  </sheetViews>
  <sheetFormatPr defaultColWidth="10.3333333333333" defaultRowHeight="16.5" customHeight="1"/>
  <cols>
    <col min="1" max="1" width="11.0833333333333" style="207" customWidth="1"/>
    <col min="2" max="9" width="10.3333333333333" style="207"/>
    <col min="10" max="10" width="8.83333333333333" style="207" customWidth="1"/>
    <col min="11" max="11" width="12" style="207" customWidth="1"/>
    <col min="12" max="16384" width="10.3333333333333" style="207"/>
  </cols>
  <sheetData>
    <row r="1" ht="21" spans="1:11">
      <c r="A1" s="330" t="s">
        <v>52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ht="15" spans="1:11">
      <c r="A2" s="209" t="s">
        <v>53</v>
      </c>
      <c r="B2" s="103" t="s">
        <v>54</v>
      </c>
      <c r="C2" s="103"/>
      <c r="D2" s="210" t="s">
        <v>55</v>
      </c>
      <c r="E2" s="210"/>
      <c r="F2" s="103" t="s">
        <v>56</v>
      </c>
      <c r="G2" s="103"/>
      <c r="H2" s="211" t="s">
        <v>57</v>
      </c>
      <c r="I2" s="212" t="s">
        <v>56</v>
      </c>
      <c r="J2" s="212"/>
      <c r="K2" s="213"/>
    </row>
    <row r="3" ht="14.25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ht="14.25" spans="1:11">
      <c r="A4" s="220" t="s">
        <v>61</v>
      </c>
      <c r="B4" s="221" t="s">
        <v>62</v>
      </c>
      <c r="C4" s="222"/>
      <c r="D4" s="220" t="s">
        <v>63</v>
      </c>
      <c r="E4" s="223"/>
      <c r="F4" s="224">
        <v>46082</v>
      </c>
      <c r="G4" s="225"/>
      <c r="H4" s="220" t="s">
        <v>64</v>
      </c>
      <c r="I4" s="223"/>
      <c r="J4" s="226" t="s">
        <v>65</v>
      </c>
      <c r="K4" s="227" t="s">
        <v>66</v>
      </c>
    </row>
    <row r="5" ht="14.25" spans="1:11">
      <c r="A5" s="228" t="s">
        <v>67</v>
      </c>
      <c r="B5" s="221" t="s">
        <v>68</v>
      </c>
      <c r="C5" s="222"/>
      <c r="D5" s="220" t="s">
        <v>69</v>
      </c>
      <c r="E5" s="223"/>
      <c r="F5" s="224">
        <v>46014</v>
      </c>
      <c r="G5" s="225"/>
      <c r="H5" s="220" t="s">
        <v>70</v>
      </c>
      <c r="I5" s="223"/>
      <c r="J5" s="226" t="s">
        <v>65</v>
      </c>
      <c r="K5" s="227" t="s">
        <v>66</v>
      </c>
    </row>
    <row r="6" ht="14.25" spans="1:11">
      <c r="A6" s="220" t="s">
        <v>71</v>
      </c>
      <c r="B6" s="231">
        <v>3</v>
      </c>
      <c r="C6" s="232">
        <v>6</v>
      </c>
      <c r="D6" s="228" t="s">
        <v>72</v>
      </c>
      <c r="E6" s="256"/>
      <c r="F6" s="224">
        <v>46021</v>
      </c>
      <c r="G6" s="225"/>
      <c r="H6" s="220" t="s">
        <v>73</v>
      </c>
      <c r="I6" s="223"/>
      <c r="J6" s="226" t="s">
        <v>65</v>
      </c>
      <c r="K6" s="227" t="s">
        <v>66</v>
      </c>
    </row>
    <row r="7" ht="14.25" spans="1:11">
      <c r="A7" s="220" t="s">
        <v>74</v>
      </c>
      <c r="B7" s="236" t="s">
        <v>75</v>
      </c>
      <c r="C7" s="237"/>
      <c r="D7" s="228" t="s">
        <v>76</v>
      </c>
      <c r="E7" s="255"/>
      <c r="F7" s="224">
        <v>45660</v>
      </c>
      <c r="G7" s="225"/>
      <c r="H7" s="220" t="s">
        <v>77</v>
      </c>
      <c r="I7" s="223"/>
      <c r="J7" s="226" t="s">
        <v>65</v>
      </c>
      <c r="K7" s="227" t="s">
        <v>66</v>
      </c>
    </row>
    <row r="8" ht="15" spans="1:11">
      <c r="A8" s="239" t="s">
        <v>78</v>
      </c>
      <c r="B8" s="240" t="s">
        <v>79</v>
      </c>
      <c r="C8" s="241"/>
      <c r="D8" s="242" t="s">
        <v>80</v>
      </c>
      <c r="E8" s="243"/>
      <c r="F8" s="244">
        <v>45662</v>
      </c>
      <c r="G8" s="245"/>
      <c r="H8" s="242" t="s">
        <v>81</v>
      </c>
      <c r="I8" s="243"/>
      <c r="J8" s="267" t="s">
        <v>65</v>
      </c>
      <c r="K8" s="268" t="s">
        <v>66</v>
      </c>
    </row>
    <row r="9" ht="15" spans="1:11">
      <c r="A9" s="331" t="s">
        <v>82</v>
      </c>
      <c r="B9" s="332"/>
      <c r="C9" s="332"/>
      <c r="D9" s="332"/>
      <c r="E9" s="332"/>
      <c r="F9" s="332"/>
      <c r="G9" s="332"/>
      <c r="H9" s="332"/>
      <c r="I9" s="332"/>
      <c r="J9" s="332"/>
      <c r="K9" s="333"/>
    </row>
    <row r="10" ht="15" spans="1:11">
      <c r="A10" s="334" t="s">
        <v>83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6"/>
    </row>
    <row r="11" ht="14.25" spans="1:11">
      <c r="A11" s="337" t="s">
        <v>84</v>
      </c>
      <c r="B11" s="338" t="s">
        <v>85</v>
      </c>
      <c r="C11" s="339" t="s">
        <v>86</v>
      </c>
      <c r="D11" s="340"/>
      <c r="E11" s="341" t="s">
        <v>87</v>
      </c>
      <c r="F11" s="338" t="s">
        <v>85</v>
      </c>
      <c r="G11" s="339" t="s">
        <v>86</v>
      </c>
      <c r="H11" s="339" t="s">
        <v>88</v>
      </c>
      <c r="I11" s="341" t="s">
        <v>89</v>
      </c>
      <c r="J11" s="338" t="s">
        <v>85</v>
      </c>
      <c r="K11" s="342" t="s">
        <v>86</v>
      </c>
    </row>
    <row r="12" ht="14.25" spans="1:11">
      <c r="A12" s="228" t="s">
        <v>90</v>
      </c>
      <c r="B12" s="254" t="s">
        <v>85</v>
      </c>
      <c r="C12" s="226" t="s">
        <v>86</v>
      </c>
      <c r="D12" s="255"/>
      <c r="E12" s="256" t="s">
        <v>91</v>
      </c>
      <c r="F12" s="254" t="s">
        <v>85</v>
      </c>
      <c r="G12" s="226" t="s">
        <v>86</v>
      </c>
      <c r="H12" s="226" t="s">
        <v>88</v>
      </c>
      <c r="I12" s="256" t="s">
        <v>92</v>
      </c>
      <c r="J12" s="254" t="s">
        <v>85</v>
      </c>
      <c r="K12" s="227" t="s">
        <v>86</v>
      </c>
    </row>
    <row r="13" ht="14.25" spans="1:11">
      <c r="A13" s="228" t="s">
        <v>93</v>
      </c>
      <c r="B13" s="254" t="s">
        <v>85</v>
      </c>
      <c r="C13" s="226" t="s">
        <v>86</v>
      </c>
      <c r="D13" s="255"/>
      <c r="E13" s="256" t="s">
        <v>94</v>
      </c>
      <c r="F13" s="226" t="s">
        <v>95</v>
      </c>
      <c r="G13" s="226" t="s">
        <v>96</v>
      </c>
      <c r="H13" s="226" t="s">
        <v>88</v>
      </c>
      <c r="I13" s="256" t="s">
        <v>97</v>
      </c>
      <c r="J13" s="254" t="s">
        <v>85</v>
      </c>
      <c r="K13" s="227" t="s">
        <v>86</v>
      </c>
    </row>
    <row r="14" ht="15" spans="1:11">
      <c r="A14" s="242" t="s">
        <v>98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6"/>
    </row>
    <row r="15" ht="15" spans="1:11">
      <c r="A15" s="334" t="s">
        <v>99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36"/>
    </row>
    <row r="16" ht="14.25" spans="1:11">
      <c r="A16" s="343" t="s">
        <v>100</v>
      </c>
      <c r="B16" s="339" t="s">
        <v>95</v>
      </c>
      <c r="C16" s="339" t="s">
        <v>96</v>
      </c>
      <c r="D16" s="344"/>
      <c r="E16" s="345" t="s">
        <v>101</v>
      </c>
      <c r="F16" s="339" t="s">
        <v>95</v>
      </c>
      <c r="G16" s="339" t="s">
        <v>96</v>
      </c>
      <c r="H16" s="346"/>
      <c r="I16" s="345" t="s">
        <v>102</v>
      </c>
      <c r="J16" s="339" t="s">
        <v>95</v>
      </c>
      <c r="K16" s="342" t="s">
        <v>96</v>
      </c>
    </row>
    <row r="17" customHeight="1" spans="1:22">
      <c r="A17" s="233" t="s">
        <v>103</v>
      </c>
      <c r="B17" s="226" t="s">
        <v>95</v>
      </c>
      <c r="C17" s="226" t="s">
        <v>96</v>
      </c>
      <c r="D17" s="347"/>
      <c r="E17" s="234" t="s">
        <v>104</v>
      </c>
      <c r="F17" s="226" t="s">
        <v>95</v>
      </c>
      <c r="G17" s="226" t="s">
        <v>96</v>
      </c>
      <c r="H17" s="348"/>
      <c r="I17" s="234" t="s">
        <v>105</v>
      </c>
      <c r="J17" s="226" t="s">
        <v>95</v>
      </c>
      <c r="K17" s="227" t="s">
        <v>96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22">
      <c r="A18" s="350" t="s">
        <v>106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2"/>
    </row>
    <row r="19" s="329" customFormat="1" ht="18" customHeight="1" spans="1:22">
      <c r="A19" s="334" t="s">
        <v>107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customHeight="1" spans="1:22">
      <c r="A20" s="353" t="s">
        <v>108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ht="21.75" customHeight="1" spans="1:22">
      <c r="A21" s="356" t="s">
        <v>109</v>
      </c>
      <c r="B21" s="357" t="s">
        <v>110</v>
      </c>
      <c r="C21" s="357" t="s">
        <v>111</v>
      </c>
      <c r="D21" s="357" t="s">
        <v>112</v>
      </c>
      <c r="E21" s="357" t="s">
        <v>113</v>
      </c>
      <c r="F21" s="357" t="s">
        <v>114</v>
      </c>
      <c r="G21" s="357" t="s">
        <v>115</v>
      </c>
      <c r="H21" s="234"/>
      <c r="I21" s="234"/>
      <c r="J21" s="234"/>
      <c r="K21" s="286" t="s">
        <v>116</v>
      </c>
    </row>
    <row r="22" customHeight="1" spans="1:22">
      <c r="A22" s="25" t="s">
        <v>117</v>
      </c>
      <c r="B22" s="358">
        <v>1</v>
      </c>
      <c r="C22" s="358">
        <v>1</v>
      </c>
      <c r="D22" s="358">
        <v>1</v>
      </c>
      <c r="E22" s="358">
        <v>1</v>
      </c>
      <c r="F22" s="358">
        <v>1</v>
      </c>
      <c r="G22" s="358">
        <v>1</v>
      </c>
      <c r="H22" s="359"/>
      <c r="I22" s="359"/>
      <c r="J22" s="359"/>
      <c r="K22" s="360" t="s">
        <v>118</v>
      </c>
    </row>
    <row r="23" customHeight="1" spans="1:22">
      <c r="A23" s="25" t="s">
        <v>119</v>
      </c>
      <c r="B23" s="358">
        <v>1</v>
      </c>
      <c r="C23" s="358">
        <v>1</v>
      </c>
      <c r="D23" s="358">
        <v>1</v>
      </c>
      <c r="E23" s="358">
        <v>1</v>
      </c>
      <c r="F23" s="358">
        <v>1</v>
      </c>
      <c r="G23" s="358">
        <v>1</v>
      </c>
      <c r="H23" s="359"/>
      <c r="I23" s="359"/>
      <c r="J23" s="359"/>
      <c r="K23" s="360" t="s">
        <v>118</v>
      </c>
    </row>
    <row r="24" customHeight="1" spans="1:22">
      <c r="A24" s="25" t="s">
        <v>120</v>
      </c>
      <c r="B24" s="358">
        <v>1</v>
      </c>
      <c r="C24" s="358">
        <v>1</v>
      </c>
      <c r="D24" s="358">
        <v>1</v>
      </c>
      <c r="E24" s="358">
        <v>1</v>
      </c>
      <c r="F24" s="358">
        <v>1</v>
      </c>
      <c r="G24" s="358">
        <v>1</v>
      </c>
      <c r="H24" s="359"/>
      <c r="I24" s="359"/>
      <c r="J24" s="359"/>
      <c r="K24" s="360" t="s">
        <v>118</v>
      </c>
    </row>
    <row r="25" customHeight="1" spans="1:22">
      <c r="A25" s="25"/>
      <c r="B25" s="358"/>
      <c r="C25" s="358"/>
      <c r="D25" s="358"/>
      <c r="E25" s="358"/>
      <c r="F25" s="358"/>
      <c r="G25" s="358"/>
      <c r="H25" s="359"/>
      <c r="I25" s="359"/>
      <c r="J25" s="359"/>
      <c r="K25" s="360"/>
    </row>
    <row r="26" customHeight="1" spans="1:22">
      <c r="A26" s="361"/>
      <c r="B26" s="359"/>
      <c r="C26" s="359"/>
      <c r="D26" s="359"/>
      <c r="E26" s="359"/>
      <c r="F26" s="359"/>
      <c r="G26" s="359"/>
      <c r="H26" s="359"/>
      <c r="I26" s="359"/>
      <c r="J26" s="359"/>
      <c r="K26" s="362"/>
    </row>
    <row r="27" customHeight="1" spans="1:22">
      <c r="A27" s="363"/>
      <c r="B27" s="359"/>
      <c r="C27" s="359"/>
      <c r="D27" s="359"/>
      <c r="E27" s="359"/>
      <c r="F27" s="359"/>
      <c r="G27" s="359"/>
      <c r="H27" s="359"/>
      <c r="I27" s="359"/>
      <c r="J27" s="359"/>
      <c r="K27" s="362"/>
    </row>
    <row r="28" customHeight="1" spans="1:22">
      <c r="A28" s="363"/>
      <c r="B28" s="359"/>
      <c r="C28" s="359"/>
      <c r="D28" s="359"/>
      <c r="E28" s="359"/>
      <c r="F28" s="359"/>
      <c r="G28" s="359"/>
      <c r="H28" s="359"/>
      <c r="I28" s="359"/>
      <c r="J28" s="359"/>
      <c r="K28" s="362"/>
    </row>
    <row r="29" ht="18" customHeight="1" spans="1:22">
      <c r="A29" s="364" t="s">
        <v>121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ht="18.75" customHeight="1" spans="1:22">
      <c r="A30" s="367" t="s">
        <v>122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ht="18.75" customHeight="1" spans="1:22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ht="18" customHeight="1" spans="1:22">
      <c r="A32" s="364" t="s">
        <v>123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ht="14.25" spans="1:11">
      <c r="A33" s="373" t="s">
        <v>124</v>
      </c>
      <c r="B33" s="374"/>
      <c r="C33" s="374"/>
      <c r="D33" s="374"/>
      <c r="E33" s="374"/>
      <c r="F33" s="374"/>
      <c r="G33" s="374"/>
      <c r="H33" s="374"/>
      <c r="I33" s="374"/>
      <c r="J33" s="374"/>
      <c r="K33" s="375"/>
    </row>
    <row r="34" ht="15" spans="1:11">
      <c r="A34" s="119" t="s">
        <v>125</v>
      </c>
      <c r="B34" s="121"/>
      <c r="C34" s="226" t="s">
        <v>65</v>
      </c>
      <c r="D34" s="226" t="s">
        <v>66</v>
      </c>
      <c r="E34" s="376" t="s">
        <v>126</v>
      </c>
      <c r="F34" s="377"/>
      <c r="G34" s="377"/>
      <c r="H34" s="377"/>
      <c r="I34" s="377"/>
      <c r="J34" s="377"/>
      <c r="K34" s="378"/>
    </row>
    <row r="35" ht="15" spans="1:11">
      <c r="A35" s="379" t="s">
        <v>127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ht="14.25" spans="1:11">
      <c r="A36" s="380" t="s">
        <v>128</v>
      </c>
      <c r="B36" s="381"/>
      <c r="C36" s="381"/>
      <c r="D36" s="381"/>
      <c r="E36" s="381"/>
      <c r="F36" s="381"/>
      <c r="G36" s="381"/>
      <c r="H36" s="381"/>
      <c r="I36" s="381"/>
      <c r="J36" s="381"/>
      <c r="K36" s="382"/>
    </row>
    <row r="37" ht="14.25" spans="1:11">
      <c r="A37" s="380" t="s">
        <v>129</v>
      </c>
      <c r="B37" s="381"/>
      <c r="C37" s="381"/>
      <c r="D37" s="381"/>
      <c r="E37" s="381"/>
      <c r="F37" s="381"/>
      <c r="G37" s="381"/>
      <c r="H37" s="381"/>
      <c r="I37" s="381"/>
      <c r="J37" s="381"/>
      <c r="K37" s="382"/>
    </row>
    <row r="38" ht="14.25" spans="1:11">
      <c r="A38" s="380" t="s">
        <v>130</v>
      </c>
      <c r="B38" s="383"/>
      <c r="C38" s="383"/>
      <c r="D38" s="383"/>
      <c r="E38" s="383"/>
      <c r="F38" s="383"/>
      <c r="G38" s="383"/>
      <c r="H38" s="383"/>
      <c r="I38" s="383"/>
      <c r="J38" s="383"/>
      <c r="K38" s="384"/>
    </row>
    <row r="39" ht="14.25" spans="1:11">
      <c r="A39" s="385" t="s">
        <v>131</v>
      </c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14.25" spans="1:11">
      <c r="A40" s="385" t="s">
        <v>132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4.25" spans="1:11">
      <c r="A41" s="385" t="s">
        <v>133</v>
      </c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14.25" spans="1:11">
      <c r="A42" s="385" t="s">
        <v>134</v>
      </c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5" spans="1:11">
      <c r="A43" s="287" t="s">
        <v>135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ht="15" spans="1:11">
      <c r="A44" s="334" t="s">
        <v>136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6"/>
    </row>
    <row r="45" ht="14.25" spans="1:11">
      <c r="A45" s="343" t="s">
        <v>137</v>
      </c>
      <c r="B45" s="339" t="s">
        <v>95</v>
      </c>
      <c r="C45" s="339" t="s">
        <v>96</v>
      </c>
      <c r="D45" s="339" t="s">
        <v>88</v>
      </c>
      <c r="E45" s="345" t="s">
        <v>138</v>
      </c>
      <c r="F45" s="339" t="s">
        <v>95</v>
      </c>
      <c r="G45" s="339" t="s">
        <v>96</v>
      </c>
      <c r="H45" s="339" t="s">
        <v>88</v>
      </c>
      <c r="I45" s="345" t="s">
        <v>139</v>
      </c>
      <c r="J45" s="339" t="s">
        <v>95</v>
      </c>
      <c r="K45" s="342" t="s">
        <v>96</v>
      </c>
    </row>
    <row r="46" ht="14.25" spans="1:11">
      <c r="A46" s="233" t="s">
        <v>87</v>
      </c>
      <c r="B46" s="226" t="s">
        <v>95</v>
      </c>
      <c r="C46" s="226" t="s">
        <v>96</v>
      </c>
      <c r="D46" s="226" t="s">
        <v>88</v>
      </c>
      <c r="E46" s="234" t="s">
        <v>94</v>
      </c>
      <c r="F46" s="226" t="s">
        <v>95</v>
      </c>
      <c r="G46" s="226" t="s">
        <v>96</v>
      </c>
      <c r="H46" s="226" t="s">
        <v>88</v>
      </c>
      <c r="I46" s="234" t="s">
        <v>105</v>
      </c>
      <c r="J46" s="226" t="s">
        <v>95</v>
      </c>
      <c r="K46" s="227" t="s">
        <v>96</v>
      </c>
    </row>
    <row r="47" ht="15" spans="1:11">
      <c r="A47" s="242" t="s">
        <v>140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6"/>
    </row>
    <row r="48" ht="15" spans="1:11">
      <c r="A48" s="379" t="s">
        <v>141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ht="15" spans="1:11">
      <c r="A49" s="380" t="s">
        <v>142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4"/>
    </row>
    <row r="50" ht="15" spans="1:11">
      <c r="A50" s="386" t="s">
        <v>143</v>
      </c>
      <c r="B50" s="301" t="s">
        <v>144</v>
      </c>
      <c r="C50" s="301"/>
      <c r="D50" s="387" t="s">
        <v>145</v>
      </c>
      <c r="E50" s="388" t="s">
        <v>146</v>
      </c>
      <c r="F50" s="389" t="s">
        <v>147</v>
      </c>
      <c r="G50" s="390">
        <v>46016</v>
      </c>
      <c r="H50" s="391" t="s">
        <v>148</v>
      </c>
      <c r="I50" s="392"/>
      <c r="J50" s="107" t="s">
        <v>149</v>
      </c>
      <c r="K50" s="393"/>
    </row>
    <row r="51" ht="15" spans="1:11">
      <c r="A51" s="379" t="s">
        <v>150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ht="15" spans="1:11">
      <c r="A52" s="394"/>
      <c r="B52" s="395"/>
      <c r="C52" s="395"/>
      <c r="D52" s="395"/>
      <c r="E52" s="395"/>
      <c r="F52" s="395"/>
      <c r="G52" s="395"/>
      <c r="H52" s="395"/>
      <c r="I52" s="395"/>
      <c r="J52" s="395"/>
      <c r="K52" s="396"/>
    </row>
    <row r="53" ht="15" spans="1:11">
      <c r="A53" s="386" t="s">
        <v>143</v>
      </c>
      <c r="B53" s="397"/>
      <c r="C53" s="397"/>
      <c r="D53" s="387" t="s">
        <v>145</v>
      </c>
      <c r="E53" s="398"/>
      <c r="F53" s="389" t="s">
        <v>151</v>
      </c>
      <c r="G53" s="399"/>
      <c r="H53" s="391" t="s">
        <v>148</v>
      </c>
      <c r="I53" s="392"/>
      <c r="J53" s="400"/>
      <c r="K53" s="4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8"/>
  <sheetViews>
    <sheetView tabSelected="1" workbookViewId="0">
      <selection activeCell="N6" sqref="N6"/>
    </sheetView>
  </sheetViews>
  <sheetFormatPr defaultColWidth="9" defaultRowHeight="26" customHeight="1"/>
  <cols>
    <col min="1" max="1" width="17.1666666666667" style="65" customWidth="1"/>
    <col min="2" max="8" width="9.33333333333333" style="65" customWidth="1"/>
    <col min="9" max="9" width="1.33333333333333" style="65" customWidth="1"/>
    <col min="10" max="10" width="16.5" style="66" customWidth="1"/>
    <col min="11" max="11" width="17" style="66" customWidth="1"/>
    <col min="12" max="12" width="18.5" style="65" customWidth="1"/>
    <col min="13" max="13" width="14.1666666666667" style="65" customWidth="1"/>
    <col min="14" max="16384" width="9" style="65"/>
  </cols>
  <sheetData>
    <row r="1" ht="19.5" customHeight="1" spans="1:13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ht="19.5" customHeight="1" spans="1:13">
      <c r="A2" s="69" t="s">
        <v>61</v>
      </c>
      <c r="B2" s="70" t="s">
        <v>62</v>
      </c>
      <c r="C2" s="70"/>
      <c r="D2" s="71" t="s">
        <v>67</v>
      </c>
      <c r="E2" s="70" t="s">
        <v>153</v>
      </c>
      <c r="F2" s="70"/>
      <c r="G2" s="70"/>
      <c r="H2" s="70"/>
      <c r="I2" s="72"/>
      <c r="J2" s="73" t="s">
        <v>57</v>
      </c>
      <c r="K2" s="70" t="s">
        <v>57</v>
      </c>
      <c r="L2" s="70"/>
      <c r="M2" s="70"/>
    </row>
    <row r="3" ht="19.5" customHeight="1" spans="1:13">
      <c r="A3" s="319" t="s">
        <v>154</v>
      </c>
      <c r="B3" s="75" t="s">
        <v>155</v>
      </c>
      <c r="C3" s="75"/>
      <c r="D3" s="75"/>
      <c r="E3" s="75"/>
      <c r="F3" s="75"/>
      <c r="G3" s="75"/>
      <c r="H3" s="75"/>
      <c r="I3" s="72"/>
      <c r="J3" s="74" t="s">
        <v>156</v>
      </c>
      <c r="K3" s="74"/>
      <c r="L3" s="74"/>
      <c r="M3" s="74"/>
    </row>
    <row r="4" ht="19.5" customHeight="1" spans="1:13">
      <c r="A4" s="320"/>
      <c r="B4" s="321" t="s">
        <v>157</v>
      </c>
      <c r="C4" s="85" t="s">
        <v>158</v>
      </c>
      <c r="D4" s="85" t="s">
        <v>159</v>
      </c>
      <c r="E4" s="85" t="s">
        <v>160</v>
      </c>
      <c r="F4" s="85" t="s">
        <v>161</v>
      </c>
      <c r="G4" s="85" t="s">
        <v>162</v>
      </c>
      <c r="H4" s="85" t="s">
        <v>163</v>
      </c>
      <c r="I4" s="72"/>
      <c r="J4" s="322" t="s">
        <v>164</v>
      </c>
      <c r="K4" s="322" t="s">
        <v>164</v>
      </c>
      <c r="L4" s="322" t="s">
        <v>165</v>
      </c>
      <c r="M4" s="323" t="s">
        <v>160</v>
      </c>
    </row>
    <row r="5" ht="19.5" customHeight="1" spans="1:13">
      <c r="A5" s="324"/>
      <c r="B5" s="321" t="s">
        <v>166</v>
      </c>
      <c r="C5" s="85" t="s">
        <v>167</v>
      </c>
      <c r="D5" s="85" t="s">
        <v>168</v>
      </c>
      <c r="E5" s="85" t="s">
        <v>169</v>
      </c>
      <c r="F5" s="85" t="s">
        <v>170</v>
      </c>
      <c r="G5" s="85" t="s">
        <v>171</v>
      </c>
      <c r="H5" s="85" t="s">
        <v>172</v>
      </c>
      <c r="I5" s="72"/>
      <c r="J5" s="80" t="s">
        <v>173</v>
      </c>
      <c r="K5" s="80" t="s">
        <v>173</v>
      </c>
      <c r="L5" s="80" t="s">
        <v>173</v>
      </c>
      <c r="M5" s="81" t="s">
        <v>174</v>
      </c>
    </row>
    <row r="6" ht="19.5" customHeight="1" spans="1:13">
      <c r="A6" s="82" t="s">
        <v>175</v>
      </c>
      <c r="B6" s="83">
        <f>C6-1</f>
        <v>66</v>
      </c>
      <c r="C6" s="83">
        <f>D6-2</f>
        <v>67</v>
      </c>
      <c r="D6" s="83">
        <v>69</v>
      </c>
      <c r="E6" s="83">
        <f>D6+2</f>
        <v>71</v>
      </c>
      <c r="F6" s="83">
        <f>E6+2</f>
        <v>73</v>
      </c>
      <c r="G6" s="83">
        <f>F6+1</f>
        <v>74</v>
      </c>
      <c r="H6" s="83">
        <f>G6+1</f>
        <v>75</v>
      </c>
      <c r="I6" s="72"/>
      <c r="J6" s="80" t="s">
        <v>176</v>
      </c>
      <c r="K6" s="80" t="s">
        <v>177</v>
      </c>
      <c r="L6" s="80" t="s">
        <v>178</v>
      </c>
      <c r="M6" s="81">
        <v>1</v>
      </c>
    </row>
    <row r="7" ht="19.5" customHeight="1" spans="1:13">
      <c r="A7" s="85" t="s">
        <v>179</v>
      </c>
      <c r="B7" s="83">
        <f>C7-4</f>
        <v>104</v>
      </c>
      <c r="C7" s="83">
        <f>D7-4</f>
        <v>108</v>
      </c>
      <c r="D7" s="83">
        <v>112</v>
      </c>
      <c r="E7" s="83">
        <f>D7+4</f>
        <v>116</v>
      </c>
      <c r="F7" s="83">
        <f>E7+4</f>
        <v>120</v>
      </c>
      <c r="G7" s="83">
        <f>F7+6</f>
        <v>126</v>
      </c>
      <c r="H7" s="83">
        <f>G7+6</f>
        <v>132</v>
      </c>
      <c r="I7" s="72"/>
      <c r="J7" s="80" t="s">
        <v>180</v>
      </c>
      <c r="K7" s="80" t="s">
        <v>181</v>
      </c>
      <c r="L7" s="80" t="s">
        <v>180</v>
      </c>
      <c r="M7" s="81">
        <v>2</v>
      </c>
    </row>
    <row r="8" ht="19.5" customHeight="1" spans="1:13">
      <c r="A8" s="85" t="s">
        <v>182</v>
      </c>
      <c r="B8" s="83">
        <v>102</v>
      </c>
      <c r="C8" s="83">
        <v>106</v>
      </c>
      <c r="D8" s="83">
        <v>110</v>
      </c>
      <c r="E8" s="83">
        <f>D8+4</f>
        <v>114</v>
      </c>
      <c r="F8" s="83">
        <f>E8+5</f>
        <v>119</v>
      </c>
      <c r="G8" s="83">
        <f>F8+6</f>
        <v>125</v>
      </c>
      <c r="H8" s="83">
        <f>G8+7</f>
        <v>132</v>
      </c>
      <c r="I8" s="72"/>
      <c r="J8" s="80" t="s">
        <v>183</v>
      </c>
      <c r="K8" s="80" t="s">
        <v>184</v>
      </c>
      <c r="L8" s="80" t="s">
        <v>185</v>
      </c>
      <c r="M8" s="81">
        <v>-1</v>
      </c>
    </row>
    <row r="9" ht="19.5" customHeight="1" spans="1:13">
      <c r="A9" s="85" t="s">
        <v>186</v>
      </c>
      <c r="B9" s="83">
        <v>44.6</v>
      </c>
      <c r="C9" s="83">
        <v>45.8</v>
      </c>
      <c r="D9" s="83">
        <v>47</v>
      </c>
      <c r="E9" s="83">
        <f>D9+1.2</f>
        <v>48.2</v>
      </c>
      <c r="F9" s="83">
        <f>E9+1.2</f>
        <v>49.4</v>
      </c>
      <c r="G9" s="83">
        <f>F9+1.4</f>
        <v>50.8</v>
      </c>
      <c r="H9" s="83">
        <f>G9+1.4</f>
        <v>52.2</v>
      </c>
      <c r="I9" s="72"/>
      <c r="J9" s="80" t="s">
        <v>187</v>
      </c>
      <c r="K9" s="80" t="s">
        <v>188</v>
      </c>
      <c r="L9" s="80" t="s">
        <v>189</v>
      </c>
      <c r="M9" s="81">
        <v>-0.2</v>
      </c>
    </row>
    <row r="10" ht="19.5" customHeight="1" spans="1:13">
      <c r="A10" s="85" t="s">
        <v>190</v>
      </c>
      <c r="B10" s="83">
        <v>22.5</v>
      </c>
      <c r="C10" s="83">
        <v>23</v>
      </c>
      <c r="D10" s="83" t="s">
        <v>191</v>
      </c>
      <c r="E10" s="83">
        <v>24</v>
      </c>
      <c r="F10" s="83">
        <v>24.5</v>
      </c>
      <c r="G10" s="83">
        <v>25</v>
      </c>
      <c r="H10" s="83">
        <v>25.5</v>
      </c>
      <c r="I10" s="72"/>
      <c r="J10" s="88" t="s">
        <v>192</v>
      </c>
      <c r="K10" s="80" t="s">
        <v>184</v>
      </c>
      <c r="L10" s="88" t="s">
        <v>192</v>
      </c>
      <c r="M10" s="81">
        <v>0.5</v>
      </c>
    </row>
    <row r="11" ht="19.5" customHeight="1" spans="1:13">
      <c r="A11" s="85" t="s">
        <v>193</v>
      </c>
      <c r="B11" s="83">
        <v>21.6</v>
      </c>
      <c r="C11" s="83">
        <v>22.3</v>
      </c>
      <c r="D11" s="83">
        <v>23</v>
      </c>
      <c r="E11" s="83">
        <v>23.7</v>
      </c>
      <c r="F11" s="83">
        <f>E11+0.7</f>
        <v>24.4</v>
      </c>
      <c r="G11" s="83">
        <f>F11+0.95</f>
        <v>25.35</v>
      </c>
      <c r="H11" s="83">
        <f>G11+0.95</f>
        <v>26.3</v>
      </c>
      <c r="I11" s="72"/>
      <c r="J11" s="88" t="s">
        <v>194</v>
      </c>
      <c r="K11" s="80" t="s">
        <v>177</v>
      </c>
      <c r="L11" s="88" t="s">
        <v>194</v>
      </c>
      <c r="M11" s="92" t="s">
        <v>195</v>
      </c>
    </row>
    <row r="12" ht="19.5" customHeight="1" spans="1:13">
      <c r="A12" s="325" t="s">
        <v>196</v>
      </c>
      <c r="B12" s="326">
        <v>18.2</v>
      </c>
      <c r="C12" s="326">
        <v>18.6</v>
      </c>
      <c r="D12" s="326">
        <v>19</v>
      </c>
      <c r="E12" s="326">
        <v>19.4</v>
      </c>
      <c r="F12" s="326">
        <f>E12+0.4</f>
        <v>19.8</v>
      </c>
      <c r="G12" s="326">
        <f t="shared" ref="G10:G13" si="0">F12+0.6</f>
        <v>20.4</v>
      </c>
      <c r="H12" s="326">
        <f t="shared" ref="H10:H13" si="1">G12+0.6</f>
        <v>21</v>
      </c>
      <c r="I12" s="72"/>
      <c r="J12" s="88" t="s">
        <v>197</v>
      </c>
      <c r="K12" s="80" t="s">
        <v>188</v>
      </c>
      <c r="L12" s="88" t="s">
        <v>198</v>
      </c>
      <c r="M12" s="93" t="s">
        <v>199</v>
      </c>
    </row>
    <row r="13" ht="19.5" customHeight="1" spans="1:13">
      <c r="A13" s="327" t="s">
        <v>200</v>
      </c>
      <c r="B13" s="328">
        <f>C13-0.4</f>
        <v>20.7</v>
      </c>
      <c r="C13" s="328">
        <f>D13-0.4</f>
        <v>21.1</v>
      </c>
      <c r="D13" s="328">
        <v>21.5</v>
      </c>
      <c r="E13" s="328">
        <f>D13+0.4</f>
        <v>21.9</v>
      </c>
      <c r="F13" s="328">
        <f>E13+0.4</f>
        <v>22.3</v>
      </c>
      <c r="G13" s="328">
        <f t="shared" si="0"/>
        <v>22.9</v>
      </c>
      <c r="H13" s="328">
        <f t="shared" si="1"/>
        <v>23.5</v>
      </c>
      <c r="I13" s="72"/>
      <c r="J13" s="88" t="s">
        <v>201</v>
      </c>
      <c r="K13" s="80" t="s">
        <v>202</v>
      </c>
      <c r="L13" s="88" t="s">
        <v>203</v>
      </c>
      <c r="M13" s="93" t="s">
        <v>204</v>
      </c>
    </row>
    <row r="14" ht="19.5" customHeight="1" spans="1:13">
      <c r="A14" s="327" t="s">
        <v>205</v>
      </c>
      <c r="B14" s="328">
        <v>11.1</v>
      </c>
      <c r="C14" s="328">
        <v>11.3</v>
      </c>
      <c r="D14" s="328">
        <v>11.5</v>
      </c>
      <c r="E14" s="328">
        <v>11.7</v>
      </c>
      <c r="F14" s="328">
        <f>E14+0.2</f>
        <v>11.9</v>
      </c>
      <c r="G14" s="328">
        <f>F14+0.25</f>
        <v>12.15</v>
      </c>
      <c r="H14" s="328">
        <f>G14+0.25</f>
        <v>12.4</v>
      </c>
      <c r="I14" s="72"/>
      <c r="J14" s="88" t="s">
        <v>183</v>
      </c>
      <c r="K14" s="80" t="s">
        <v>184</v>
      </c>
      <c r="L14" s="88" t="s">
        <v>192</v>
      </c>
      <c r="M14" s="92" t="s">
        <v>206</v>
      </c>
    </row>
    <row r="15" ht="19.5" customHeight="1" spans="1:13">
      <c r="A15" s="85" t="s">
        <v>207</v>
      </c>
      <c r="B15" s="328">
        <f>C15</f>
        <v>2</v>
      </c>
      <c r="C15" s="328">
        <f>D15</f>
        <v>2</v>
      </c>
      <c r="D15" s="328">
        <v>2</v>
      </c>
      <c r="E15" s="328">
        <f t="shared" ref="E15:H15" si="2">D15</f>
        <v>2</v>
      </c>
      <c r="F15" s="328">
        <f t="shared" si="2"/>
        <v>2</v>
      </c>
      <c r="G15" s="328">
        <f t="shared" si="2"/>
        <v>2</v>
      </c>
      <c r="H15" s="328">
        <f t="shared" si="2"/>
        <v>2</v>
      </c>
      <c r="I15" s="72"/>
      <c r="J15" s="80" t="s">
        <v>183</v>
      </c>
      <c r="K15" s="80" t="s">
        <v>184</v>
      </c>
      <c r="L15" s="80" t="s">
        <v>183</v>
      </c>
      <c r="M15" s="94" t="s">
        <v>208</v>
      </c>
    </row>
    <row r="16" ht="14.25" spans="1:13">
      <c r="A16" s="96" t="s">
        <v>209</v>
      </c>
      <c r="D16" s="97"/>
      <c r="E16" s="97"/>
      <c r="F16" s="97"/>
      <c r="G16" s="97"/>
      <c r="H16" s="97"/>
      <c r="I16" s="97"/>
      <c r="J16" s="98"/>
      <c r="K16" s="98"/>
      <c r="L16" s="97"/>
      <c r="M16" s="97"/>
    </row>
    <row r="17" ht="14.25" spans="1:13">
      <c r="A17" s="65" t="s">
        <v>210</v>
      </c>
      <c r="D17" s="97"/>
      <c r="E17" s="97"/>
      <c r="F17" s="97"/>
      <c r="G17" s="97"/>
      <c r="H17" s="97"/>
      <c r="I17" s="97"/>
      <c r="J17" s="98"/>
      <c r="K17" s="98"/>
      <c r="L17" s="97"/>
      <c r="M17" s="97"/>
    </row>
    <row r="18" ht="14.25" spans="1:13">
      <c r="A18" s="97"/>
      <c r="B18" s="97"/>
      <c r="C18" s="97"/>
      <c r="D18" s="97"/>
      <c r="E18" s="97"/>
      <c r="F18" s="97"/>
      <c r="G18" s="97"/>
      <c r="H18" s="97"/>
      <c r="I18" s="97"/>
      <c r="J18" s="99" t="s">
        <v>211</v>
      </c>
      <c r="K18" s="99"/>
      <c r="L18" s="96" t="s">
        <v>212</v>
      </c>
      <c r="M18" s="96" t="s">
        <v>213</v>
      </c>
    </row>
  </sheetData>
  <mergeCells count="8">
    <mergeCell ref="A1:M1"/>
    <mergeCell ref="B2:C2"/>
    <mergeCell ref="E2:H2"/>
    <mergeCell ref="K2:M2"/>
    <mergeCell ref="B3:H3"/>
    <mergeCell ref="J3:M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7" customWidth="1"/>
    <col min="2" max="16384" width="10" style="207"/>
  </cols>
  <sheetData>
    <row r="1" ht="22.5" customHeight="1" spans="1:11">
      <c r="A1" s="208" t="s">
        <v>214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ht="17.25" customHeight="1" spans="1:11">
      <c r="A2" s="209" t="s">
        <v>53</v>
      </c>
      <c r="B2" s="103" t="s">
        <v>215</v>
      </c>
      <c r="C2" s="103"/>
      <c r="D2" s="210" t="s">
        <v>55</v>
      </c>
      <c r="E2" s="210"/>
      <c r="F2" s="103" t="s">
        <v>216</v>
      </c>
      <c r="G2" s="103"/>
      <c r="H2" s="211" t="s">
        <v>57</v>
      </c>
      <c r="I2" s="212" t="s">
        <v>217</v>
      </c>
      <c r="J2" s="212"/>
      <c r="K2" s="213"/>
    </row>
    <row r="3" customHeight="1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customHeight="1" spans="1:11">
      <c r="A4" s="220" t="s">
        <v>61</v>
      </c>
      <c r="B4" s="221" t="s">
        <v>218</v>
      </c>
      <c r="C4" s="222"/>
      <c r="D4" s="220" t="s">
        <v>63</v>
      </c>
      <c r="E4" s="223"/>
      <c r="F4" s="224">
        <v>45721</v>
      </c>
      <c r="G4" s="225"/>
      <c r="H4" s="220" t="s">
        <v>219</v>
      </c>
      <c r="I4" s="223"/>
      <c r="J4" s="226" t="s">
        <v>65</v>
      </c>
      <c r="K4" s="227" t="s">
        <v>66</v>
      </c>
    </row>
    <row r="5" customHeight="1" spans="1:11">
      <c r="A5" s="228" t="s">
        <v>67</v>
      </c>
      <c r="B5" s="221" t="s">
        <v>68</v>
      </c>
      <c r="C5" s="222"/>
      <c r="D5" s="220" t="s">
        <v>220</v>
      </c>
      <c r="E5" s="223"/>
      <c r="F5" s="229">
        <v>1</v>
      </c>
      <c r="G5" s="230"/>
      <c r="H5" s="220" t="s">
        <v>221</v>
      </c>
      <c r="I5" s="223"/>
      <c r="J5" s="226" t="s">
        <v>65</v>
      </c>
      <c r="K5" s="227" t="s">
        <v>66</v>
      </c>
    </row>
    <row r="6" customHeight="1" spans="1:11">
      <c r="A6" s="220" t="s">
        <v>71</v>
      </c>
      <c r="B6" s="231">
        <v>4</v>
      </c>
      <c r="C6" s="232">
        <v>6</v>
      </c>
      <c r="D6" s="220" t="s">
        <v>222</v>
      </c>
      <c r="E6" s="223"/>
      <c r="F6" s="229">
        <v>0.5</v>
      </c>
      <c r="G6" s="230"/>
      <c r="H6" s="233" t="s">
        <v>223</v>
      </c>
      <c r="I6" s="234"/>
      <c r="J6" s="234"/>
      <c r="K6" s="235"/>
    </row>
    <row r="7" customHeight="1" spans="1:11">
      <c r="A7" s="220" t="s">
        <v>74</v>
      </c>
      <c r="B7" s="236">
        <v>11684</v>
      </c>
      <c r="C7" s="237"/>
      <c r="D7" s="220" t="s">
        <v>224</v>
      </c>
      <c r="E7" s="223"/>
      <c r="F7" s="229">
        <v>0.3</v>
      </c>
      <c r="G7" s="230"/>
      <c r="H7" s="238" t="s">
        <v>225</v>
      </c>
      <c r="I7" s="226"/>
      <c r="J7" s="226"/>
      <c r="K7" s="227"/>
    </row>
    <row r="8" customHeight="1" spans="1:11">
      <c r="A8" s="239" t="s">
        <v>78</v>
      </c>
      <c r="B8" s="240" t="s">
        <v>226</v>
      </c>
      <c r="C8" s="241"/>
      <c r="D8" s="242" t="s">
        <v>80</v>
      </c>
      <c r="E8" s="243"/>
      <c r="F8" s="244">
        <v>45721</v>
      </c>
      <c r="G8" s="245"/>
      <c r="H8" s="242"/>
      <c r="I8" s="243"/>
      <c r="J8" s="243"/>
      <c r="K8" s="246"/>
    </row>
    <row r="9" customHeight="1" spans="1:11">
      <c r="A9" s="247" t="s">
        <v>227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84</v>
      </c>
      <c r="B10" s="249" t="s">
        <v>85</v>
      </c>
      <c r="C10" s="250" t="s">
        <v>86</v>
      </c>
      <c r="D10" s="251"/>
      <c r="E10" s="252" t="s">
        <v>89</v>
      </c>
      <c r="F10" s="249" t="s">
        <v>85</v>
      </c>
      <c r="G10" s="250" t="s">
        <v>86</v>
      </c>
      <c r="H10" s="249"/>
      <c r="I10" s="252" t="s">
        <v>87</v>
      </c>
      <c r="J10" s="249" t="s">
        <v>85</v>
      </c>
      <c r="K10" s="253" t="s">
        <v>86</v>
      </c>
    </row>
    <row r="11" customHeight="1" spans="1:11">
      <c r="A11" s="228" t="s">
        <v>90</v>
      </c>
      <c r="B11" s="254" t="s">
        <v>85</v>
      </c>
      <c r="C11" s="226" t="s">
        <v>86</v>
      </c>
      <c r="D11" s="255"/>
      <c r="E11" s="256" t="s">
        <v>92</v>
      </c>
      <c r="F11" s="254" t="s">
        <v>85</v>
      </c>
      <c r="G11" s="226" t="s">
        <v>86</v>
      </c>
      <c r="H11" s="254"/>
      <c r="I11" s="256" t="s">
        <v>97</v>
      </c>
      <c r="J11" s="254" t="s">
        <v>85</v>
      </c>
      <c r="K11" s="227" t="s">
        <v>86</v>
      </c>
    </row>
    <row r="12" customHeight="1" spans="1:11">
      <c r="A12" s="242" t="s">
        <v>228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6"/>
    </row>
    <row r="13" customHeight="1" spans="1:11">
      <c r="A13" s="257" t="s">
        <v>229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230</v>
      </c>
      <c r="B14" s="259"/>
      <c r="C14" s="259"/>
      <c r="D14" s="259"/>
      <c r="E14" s="259"/>
      <c r="F14" s="259"/>
      <c r="G14" s="259"/>
      <c r="H14" s="260"/>
      <c r="I14" s="261"/>
      <c r="J14" s="261"/>
      <c r="K14" s="262"/>
    </row>
    <row r="15" customHeight="1" spans="1:11">
      <c r="A15" s="258" t="s">
        <v>231</v>
      </c>
      <c r="B15" s="259"/>
      <c r="C15" s="259"/>
      <c r="D15" s="259"/>
      <c r="E15" s="259"/>
      <c r="F15" s="259"/>
      <c r="G15" s="259"/>
      <c r="H15" s="260"/>
      <c r="I15" s="263"/>
      <c r="J15" s="264"/>
      <c r="K15" s="265"/>
    </row>
    <row r="16" customHeight="1" spans="1:11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customHeight="1" spans="1:11">
      <c r="A17" s="257" t="s">
        <v>232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69" t="s">
        <v>233</v>
      </c>
      <c r="B18" s="270"/>
      <c r="C18" s="270"/>
      <c r="D18" s="270"/>
      <c r="E18" s="271"/>
      <c r="F18" s="271"/>
      <c r="G18" s="271"/>
      <c r="H18" s="271"/>
      <c r="I18" s="261"/>
      <c r="J18" s="261"/>
      <c r="K18" s="262"/>
    </row>
    <row r="19" customHeight="1" spans="1:11">
      <c r="A19" s="272" t="s">
        <v>234</v>
      </c>
      <c r="B19" s="273"/>
      <c r="C19" s="273"/>
      <c r="D19" s="274"/>
      <c r="E19" s="275"/>
      <c r="F19" s="276"/>
      <c r="G19" s="276"/>
      <c r="H19" s="277"/>
      <c r="I19" s="263"/>
      <c r="J19" s="264"/>
      <c r="K19" s="265"/>
    </row>
    <row r="20" customHeight="1" spans="1:11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customHeight="1" spans="1:11">
      <c r="A21" s="278" t="s">
        <v>123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02" t="s">
        <v>124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48"/>
    </row>
    <row r="23" customHeight="1" spans="1:11">
      <c r="A23" s="119" t="s">
        <v>125</v>
      </c>
      <c r="B23" s="121"/>
      <c r="C23" s="226" t="s">
        <v>65</v>
      </c>
      <c r="D23" s="226" t="s">
        <v>66</v>
      </c>
      <c r="E23" s="117"/>
      <c r="F23" s="117"/>
      <c r="G23" s="117"/>
      <c r="H23" s="117"/>
      <c r="I23" s="117"/>
      <c r="J23" s="117"/>
      <c r="K23" s="118"/>
    </row>
    <row r="24" customHeight="1" spans="1:11">
      <c r="A24" s="279" t="s">
        <v>235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customHeight="1" spans="1:11">
      <c r="A26" s="247" t="s">
        <v>136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customHeight="1" spans="1:11">
      <c r="A27" s="214" t="s">
        <v>137</v>
      </c>
      <c r="B27" s="250" t="s">
        <v>95</v>
      </c>
      <c r="C27" s="250" t="s">
        <v>96</v>
      </c>
      <c r="D27" s="250" t="s">
        <v>88</v>
      </c>
      <c r="E27" s="215" t="s">
        <v>138</v>
      </c>
      <c r="F27" s="250" t="s">
        <v>95</v>
      </c>
      <c r="G27" s="250" t="s">
        <v>96</v>
      </c>
      <c r="H27" s="250" t="s">
        <v>88</v>
      </c>
      <c r="I27" s="215" t="s">
        <v>139</v>
      </c>
      <c r="J27" s="250" t="s">
        <v>95</v>
      </c>
      <c r="K27" s="253" t="s">
        <v>96</v>
      </c>
    </row>
    <row r="28" customHeight="1" spans="1:11">
      <c r="A28" s="233" t="s">
        <v>87</v>
      </c>
      <c r="B28" s="226" t="s">
        <v>95</v>
      </c>
      <c r="C28" s="226" t="s">
        <v>96</v>
      </c>
      <c r="D28" s="226" t="s">
        <v>88</v>
      </c>
      <c r="E28" s="234" t="s">
        <v>94</v>
      </c>
      <c r="F28" s="226" t="s">
        <v>95</v>
      </c>
      <c r="G28" s="226" t="s">
        <v>96</v>
      </c>
      <c r="H28" s="226" t="s">
        <v>88</v>
      </c>
      <c r="I28" s="234" t="s">
        <v>105</v>
      </c>
      <c r="J28" s="226" t="s">
        <v>95</v>
      </c>
      <c r="K28" s="227" t="s">
        <v>96</v>
      </c>
    </row>
    <row r="29" customHeight="1" spans="1:11">
      <c r="A29" s="220" t="s">
        <v>236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customHeight="1" spans="1:11">
      <c r="A31" s="290" t="s">
        <v>237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ht="17.25" customHeight="1" spans="1:11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7.25" customHeight="1" spans="1:11">
      <c r="A33" s="294" t="s">
        <v>238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ht="17.25" customHeight="1" spans="1:11">
      <c r="A34" s="294" t="s">
        <v>239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ht="17.25" customHeight="1" spans="1:1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ht="17.25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ht="17.25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ht="17.25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ht="17.25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17.25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7.25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17.25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7.25" customHeight="1" spans="1:11">
      <c r="A43" s="287" t="s">
        <v>135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customHeight="1" spans="1:11">
      <c r="A44" s="290" t="s">
        <v>240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ht="18" customHeight="1" spans="1:11">
      <c r="A45" s="297" t="s">
        <v>228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ht="18" customHeight="1" spans="1:1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ht="21" customHeight="1" spans="1:11">
      <c r="A48" s="300" t="s">
        <v>143</v>
      </c>
      <c r="B48" s="301" t="s">
        <v>144</v>
      </c>
      <c r="C48" s="301"/>
      <c r="D48" s="302" t="s">
        <v>145</v>
      </c>
      <c r="E48" s="303" t="s">
        <v>241</v>
      </c>
      <c r="F48" s="302" t="s">
        <v>147</v>
      </c>
      <c r="G48" s="304">
        <v>45711</v>
      </c>
      <c r="H48" s="305" t="s">
        <v>148</v>
      </c>
      <c r="I48" s="305"/>
      <c r="J48" s="301" t="s">
        <v>241</v>
      </c>
      <c r="K48" s="306"/>
    </row>
    <row r="49" customHeight="1" spans="1:11">
      <c r="A49" s="307" t="s">
        <v>150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customHeight="1" spans="1:11">
      <c r="A50" s="310" t="s">
        <v>242</v>
      </c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ht="21" customHeight="1" spans="1:11">
      <c r="A52" s="300" t="s">
        <v>143</v>
      </c>
      <c r="B52" s="316"/>
      <c r="C52" s="316"/>
      <c r="D52" s="302" t="s">
        <v>145</v>
      </c>
      <c r="E52" s="302"/>
      <c r="F52" s="302" t="s">
        <v>147</v>
      </c>
      <c r="G52" s="302"/>
      <c r="H52" s="305" t="s">
        <v>148</v>
      </c>
      <c r="I52" s="305"/>
      <c r="J52" s="317"/>
      <c r="K52" s="31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9" width="16.5" style="65" customWidth="1"/>
    <col min="10" max="10" width="17" style="65" customWidth="1"/>
    <col min="11" max="11" width="18.5" style="65" customWidth="1"/>
    <col min="12" max="12" width="16.6666666666667" style="65" customWidth="1"/>
    <col min="13" max="13" width="14.1666666666667" style="65" customWidth="1"/>
    <col min="14" max="14" width="16.3333333333333" style="65" customWidth="1"/>
    <col min="15" max="16384" width="9" style="65"/>
  </cols>
  <sheetData>
    <row r="1" ht="22.5" customHeight="1" spans="1:14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.5" customHeight="1" spans="1:14">
      <c r="A2" s="69" t="s">
        <v>61</v>
      </c>
      <c r="B2" s="70" t="s">
        <v>218</v>
      </c>
      <c r="C2" s="70"/>
      <c r="D2" s="71" t="s">
        <v>67</v>
      </c>
      <c r="E2" s="70" t="s">
        <v>68</v>
      </c>
      <c r="F2" s="70"/>
      <c r="G2" s="70"/>
      <c r="H2" s="192"/>
      <c r="I2" s="193" t="s">
        <v>57</v>
      </c>
      <c r="J2" s="194" t="s">
        <v>217</v>
      </c>
      <c r="K2" s="194"/>
      <c r="L2" s="194"/>
      <c r="M2" s="194"/>
      <c r="N2" s="195"/>
    </row>
    <row r="3" ht="22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2"/>
      <c r="I3" s="74" t="s">
        <v>156</v>
      </c>
      <c r="J3" s="74"/>
      <c r="K3" s="74"/>
      <c r="L3" s="74"/>
      <c r="M3" s="74"/>
      <c r="N3" s="196"/>
    </row>
    <row r="4" ht="22.5" customHeight="1" spans="1:14">
      <c r="A4" s="74"/>
      <c r="B4" s="76" t="s">
        <v>243</v>
      </c>
      <c r="C4" s="76" t="s">
        <v>244</v>
      </c>
      <c r="D4" s="76" t="s">
        <v>245</v>
      </c>
      <c r="E4" s="76" t="s">
        <v>246</v>
      </c>
      <c r="F4" s="76" t="s">
        <v>247</v>
      </c>
      <c r="G4" s="76" t="s">
        <v>248</v>
      </c>
      <c r="H4" s="72"/>
      <c r="I4" s="197" t="s">
        <v>249</v>
      </c>
      <c r="J4" s="197" t="s">
        <v>250</v>
      </c>
      <c r="K4" s="197" t="s">
        <v>251</v>
      </c>
      <c r="L4" s="197" t="s">
        <v>252</v>
      </c>
      <c r="M4" s="197" t="s">
        <v>253</v>
      </c>
      <c r="N4" s="197" t="s">
        <v>254</v>
      </c>
    </row>
    <row r="5" ht="22.5" customHeight="1" spans="1:14">
      <c r="A5" s="74"/>
      <c r="B5" s="78"/>
      <c r="C5" s="78"/>
      <c r="D5" s="79"/>
      <c r="E5" s="78"/>
      <c r="F5" s="78"/>
      <c r="G5" s="78"/>
      <c r="H5" s="72"/>
      <c r="I5" s="80" t="s">
        <v>165</v>
      </c>
      <c r="J5" s="80" t="s">
        <v>165</v>
      </c>
      <c r="K5" s="80" t="s">
        <v>165</v>
      </c>
      <c r="L5" s="80" t="s">
        <v>165</v>
      </c>
      <c r="M5" s="80" t="s">
        <v>165</v>
      </c>
      <c r="N5" s="80" t="s">
        <v>165</v>
      </c>
    </row>
    <row r="6" ht="22.5" customHeight="1" spans="1:14">
      <c r="A6" s="76" t="s">
        <v>175</v>
      </c>
      <c r="B6" s="76" t="s">
        <v>255</v>
      </c>
      <c r="C6" s="76" t="s">
        <v>256</v>
      </c>
      <c r="D6" s="76" t="s">
        <v>257</v>
      </c>
      <c r="E6" s="76" t="s">
        <v>258</v>
      </c>
      <c r="F6" s="76" t="s">
        <v>259</v>
      </c>
      <c r="G6" s="76" t="s">
        <v>260</v>
      </c>
      <c r="H6" s="72"/>
      <c r="I6" s="80" t="s">
        <v>261</v>
      </c>
      <c r="J6" s="80" t="s">
        <v>262</v>
      </c>
      <c r="K6" s="80" t="s">
        <v>263</v>
      </c>
      <c r="L6" s="80" t="s">
        <v>263</v>
      </c>
      <c r="M6" s="80" t="s">
        <v>264</v>
      </c>
      <c r="N6" s="198" t="s">
        <v>265</v>
      </c>
    </row>
    <row r="7" ht="22.5" customHeight="1" spans="1:14">
      <c r="A7" s="76" t="s">
        <v>179</v>
      </c>
      <c r="B7" s="76" t="s">
        <v>266</v>
      </c>
      <c r="C7" s="76" t="s">
        <v>267</v>
      </c>
      <c r="D7" s="76" t="s">
        <v>268</v>
      </c>
      <c r="E7" s="76" t="s">
        <v>269</v>
      </c>
      <c r="F7" s="76" t="s">
        <v>270</v>
      </c>
      <c r="G7" s="76" t="s">
        <v>271</v>
      </c>
      <c r="H7" s="72"/>
      <c r="I7" s="80" t="s">
        <v>180</v>
      </c>
      <c r="J7" s="80" t="s">
        <v>272</v>
      </c>
      <c r="K7" s="80" t="s">
        <v>272</v>
      </c>
      <c r="L7" s="80" t="s">
        <v>180</v>
      </c>
      <c r="M7" s="80" t="s">
        <v>180</v>
      </c>
      <c r="N7" s="198" t="s">
        <v>180</v>
      </c>
    </row>
    <row r="8" ht="22.5" customHeight="1" spans="1:14">
      <c r="A8" s="76" t="s">
        <v>273</v>
      </c>
      <c r="B8" s="76" t="s">
        <v>274</v>
      </c>
      <c r="C8" s="76" t="s">
        <v>275</v>
      </c>
      <c r="D8" s="76" t="s">
        <v>276</v>
      </c>
      <c r="E8" s="76" t="s">
        <v>277</v>
      </c>
      <c r="F8" s="76" t="s">
        <v>270</v>
      </c>
      <c r="G8" s="76" t="s">
        <v>271</v>
      </c>
      <c r="H8" s="72"/>
      <c r="I8" s="80" t="s">
        <v>265</v>
      </c>
      <c r="J8" s="80" t="s">
        <v>265</v>
      </c>
      <c r="K8" s="80" t="s">
        <v>265</v>
      </c>
      <c r="L8" s="88" t="s">
        <v>265</v>
      </c>
      <c r="M8" s="88" t="s">
        <v>265</v>
      </c>
      <c r="N8" s="198" t="s">
        <v>265</v>
      </c>
    </row>
    <row r="9" ht="22.5" customHeight="1" spans="1:14">
      <c r="A9" s="76" t="s">
        <v>186</v>
      </c>
      <c r="B9" s="76" t="s">
        <v>278</v>
      </c>
      <c r="C9" s="76" t="s">
        <v>279</v>
      </c>
      <c r="D9" s="76" t="s">
        <v>280</v>
      </c>
      <c r="E9" s="76" t="s">
        <v>281</v>
      </c>
      <c r="F9" s="76" t="s">
        <v>282</v>
      </c>
      <c r="G9" s="76" t="s">
        <v>283</v>
      </c>
      <c r="H9" s="72"/>
      <c r="I9" s="80" t="s">
        <v>265</v>
      </c>
      <c r="J9" s="80" t="s">
        <v>284</v>
      </c>
      <c r="K9" s="80" t="s">
        <v>265</v>
      </c>
      <c r="L9" s="88" t="s">
        <v>265</v>
      </c>
      <c r="M9" s="88" t="s">
        <v>265</v>
      </c>
      <c r="N9" s="198" t="s">
        <v>285</v>
      </c>
    </row>
    <row r="10" ht="22.5" customHeight="1" spans="1:14">
      <c r="A10" s="76" t="s">
        <v>190</v>
      </c>
      <c r="B10" s="76" t="s">
        <v>286</v>
      </c>
      <c r="C10" s="76" t="s">
        <v>287</v>
      </c>
      <c r="D10" s="76" t="s">
        <v>288</v>
      </c>
      <c r="E10" s="76" t="s">
        <v>289</v>
      </c>
      <c r="F10" s="76" t="s">
        <v>290</v>
      </c>
      <c r="G10" s="76" t="s">
        <v>291</v>
      </c>
      <c r="H10" s="72"/>
      <c r="I10" s="80" t="s">
        <v>292</v>
      </c>
      <c r="J10" s="80" t="s">
        <v>293</v>
      </c>
      <c r="K10" s="80" t="s">
        <v>206</v>
      </c>
      <c r="L10" s="88" t="s">
        <v>265</v>
      </c>
      <c r="M10" s="80" t="s">
        <v>206</v>
      </c>
      <c r="N10" s="198" t="s">
        <v>265</v>
      </c>
    </row>
    <row r="11" ht="22.5" customHeight="1" spans="1:14">
      <c r="A11" s="76" t="s">
        <v>294</v>
      </c>
      <c r="B11" s="76" t="s">
        <v>295</v>
      </c>
      <c r="C11" s="76" t="s">
        <v>296</v>
      </c>
      <c r="D11" s="76" t="s">
        <v>297</v>
      </c>
      <c r="E11" s="76" t="s">
        <v>298</v>
      </c>
      <c r="F11" s="76" t="s">
        <v>299</v>
      </c>
      <c r="G11" s="76" t="s">
        <v>300</v>
      </c>
      <c r="H11" s="72"/>
      <c r="I11" s="88" t="s">
        <v>265</v>
      </c>
      <c r="J11" s="88" t="s">
        <v>265</v>
      </c>
      <c r="K11" s="88" t="s">
        <v>265</v>
      </c>
      <c r="L11" s="88" t="s">
        <v>265</v>
      </c>
      <c r="M11" s="88" t="s">
        <v>265</v>
      </c>
      <c r="N11" s="198" t="s">
        <v>265</v>
      </c>
    </row>
    <row r="12" ht="22.5" customHeight="1" spans="1:14">
      <c r="A12" s="76" t="s">
        <v>301</v>
      </c>
      <c r="B12" s="76" t="s">
        <v>302</v>
      </c>
      <c r="C12" s="76" t="s">
        <v>303</v>
      </c>
      <c r="D12" s="76" t="s">
        <v>304</v>
      </c>
      <c r="E12" s="76" t="s">
        <v>305</v>
      </c>
      <c r="F12" s="76" t="s">
        <v>296</v>
      </c>
      <c r="G12" s="76" t="s">
        <v>306</v>
      </c>
      <c r="H12" s="72"/>
      <c r="I12" s="88" t="s">
        <v>265</v>
      </c>
      <c r="J12" s="88" t="s">
        <v>265</v>
      </c>
      <c r="K12" s="88" t="s">
        <v>265</v>
      </c>
      <c r="L12" s="88" t="s">
        <v>265</v>
      </c>
      <c r="M12" s="88" t="s">
        <v>265</v>
      </c>
      <c r="N12" s="198" t="s">
        <v>265</v>
      </c>
    </row>
    <row r="13" ht="22.5" customHeight="1" spans="1:14">
      <c r="A13" s="76" t="s">
        <v>307</v>
      </c>
      <c r="B13" s="76" t="s">
        <v>308</v>
      </c>
      <c r="C13" s="76" t="s">
        <v>309</v>
      </c>
      <c r="D13" s="76" t="s">
        <v>310</v>
      </c>
      <c r="E13" s="76" t="s">
        <v>311</v>
      </c>
      <c r="F13" s="76" t="s">
        <v>312</v>
      </c>
      <c r="G13" s="76" t="s">
        <v>313</v>
      </c>
      <c r="H13" s="72"/>
      <c r="I13" s="80" t="s">
        <v>285</v>
      </c>
      <c r="J13" s="80" t="s">
        <v>314</v>
      </c>
      <c r="K13" s="88" t="s">
        <v>265</v>
      </c>
      <c r="L13" s="80" t="s">
        <v>202</v>
      </c>
      <c r="M13" s="80" t="s">
        <v>315</v>
      </c>
      <c r="N13" s="198" t="s">
        <v>265</v>
      </c>
    </row>
    <row r="14" ht="22.5" customHeight="1" spans="1:14">
      <c r="A14" s="76" t="s">
        <v>316</v>
      </c>
      <c r="B14" s="76" t="s">
        <v>317</v>
      </c>
      <c r="C14" s="76" t="s">
        <v>318</v>
      </c>
      <c r="D14" s="76" t="s">
        <v>319</v>
      </c>
      <c r="E14" s="76" t="s">
        <v>320</v>
      </c>
      <c r="F14" s="76" t="s">
        <v>321</v>
      </c>
      <c r="G14" s="76" t="s">
        <v>322</v>
      </c>
      <c r="H14" s="72"/>
      <c r="I14" s="88" t="s">
        <v>265</v>
      </c>
      <c r="J14" s="88" t="s">
        <v>265</v>
      </c>
      <c r="K14" s="88" t="s">
        <v>265</v>
      </c>
      <c r="L14" s="88" t="s">
        <v>265</v>
      </c>
      <c r="M14" s="88" t="s">
        <v>265</v>
      </c>
      <c r="N14" s="198" t="s">
        <v>265</v>
      </c>
    </row>
    <row r="15" ht="22.5" customHeight="1" spans="1:14">
      <c r="A15" s="76" t="s">
        <v>207</v>
      </c>
      <c r="B15" s="76" t="s">
        <v>323</v>
      </c>
      <c r="C15" s="76" t="s">
        <v>323</v>
      </c>
      <c r="D15" s="76" t="s">
        <v>324</v>
      </c>
      <c r="E15" s="76" t="s">
        <v>323</v>
      </c>
      <c r="F15" s="76" t="s">
        <v>323</v>
      </c>
      <c r="G15" s="76" t="s">
        <v>323</v>
      </c>
      <c r="H15" s="72"/>
      <c r="I15" s="88" t="s">
        <v>265</v>
      </c>
      <c r="J15" s="88" t="s">
        <v>265</v>
      </c>
      <c r="K15" s="88" t="s">
        <v>265</v>
      </c>
      <c r="L15" s="88" t="s">
        <v>265</v>
      </c>
      <c r="M15" s="88" t="s">
        <v>265</v>
      </c>
      <c r="N15" s="198" t="s">
        <v>265</v>
      </c>
    </row>
    <row r="16" ht="22.5" customHeight="1" spans="1:14">
      <c r="A16" s="199"/>
      <c r="B16" s="78"/>
      <c r="C16" s="78"/>
      <c r="D16" s="200"/>
      <c r="E16" s="78"/>
      <c r="F16" s="78"/>
      <c r="G16" s="78"/>
      <c r="H16" s="72"/>
      <c r="I16" s="93"/>
      <c r="J16" s="93"/>
      <c r="K16" s="93"/>
      <c r="L16" s="93"/>
      <c r="M16" s="93"/>
      <c r="N16" s="201"/>
    </row>
    <row r="17" ht="22.5" customHeight="1" spans="1:14">
      <c r="A17" s="199"/>
      <c r="B17" s="78"/>
      <c r="C17" s="78"/>
      <c r="D17" s="200"/>
      <c r="E17" s="78"/>
      <c r="F17" s="78"/>
      <c r="G17" s="78"/>
      <c r="H17" s="72"/>
      <c r="I17" s="93"/>
      <c r="J17" s="93"/>
      <c r="K17" s="93"/>
      <c r="L17" s="93"/>
      <c r="M17" s="93"/>
      <c r="N17" s="201"/>
    </row>
    <row r="18" ht="22.5" customHeight="1" spans="1:14">
      <c r="A18" s="202"/>
      <c r="B18" s="203"/>
      <c r="C18" s="204"/>
      <c r="D18" s="205"/>
      <c r="E18" s="204"/>
      <c r="F18" s="204"/>
      <c r="G18" s="204"/>
      <c r="H18" s="72"/>
      <c r="I18" s="93"/>
      <c r="J18" s="93"/>
      <c r="K18" s="93"/>
      <c r="L18" s="93"/>
      <c r="M18" s="93"/>
      <c r="N18" s="201"/>
    </row>
    <row r="19" ht="14.25" spans="1:14">
      <c r="A19" s="96" t="s">
        <v>209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</row>
    <row r="20" ht="14.25" spans="1:14">
      <c r="A20" s="65" t="s">
        <v>325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ht="14.25" spans="1:14">
      <c r="A21" s="97"/>
      <c r="B21" s="97"/>
      <c r="C21" s="97"/>
      <c r="D21" s="97"/>
      <c r="E21" s="97"/>
      <c r="F21" s="97"/>
      <c r="G21" s="97"/>
      <c r="H21" s="97"/>
      <c r="I21" s="96" t="s">
        <v>326</v>
      </c>
      <c r="J21" s="206"/>
      <c r="K21" s="96" t="s">
        <v>327</v>
      </c>
      <c r="L21" s="96"/>
      <c r="M21" s="96" t="s">
        <v>328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100" customWidth="1"/>
    <col min="2" max="2" width="11.1666666666667" style="100" customWidth="1"/>
    <col min="3" max="3" width="9.16666666666667" style="100" customWidth="1"/>
    <col min="4" max="4" width="9.5" style="100" customWidth="1"/>
    <col min="5" max="5" width="10.1666666666667" style="100" customWidth="1"/>
    <col min="6" max="6" width="10.3333333333333" style="100" customWidth="1"/>
    <col min="7" max="7" width="9.5" style="100" customWidth="1"/>
    <col min="8" max="8" width="9.16666666666667" style="100" customWidth="1"/>
    <col min="9" max="9" width="8.16666666666667" style="100" customWidth="1"/>
    <col min="10" max="10" width="10.5" style="100" customWidth="1"/>
    <col min="11" max="11" width="12.1666666666667" style="100" customWidth="1"/>
    <col min="12" max="16384" width="10.1666666666667" style="100"/>
  </cols>
  <sheetData>
    <row r="1" ht="26.25" spans="1:11">
      <c r="A1" s="101" t="s">
        <v>329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ht="15" spans="1:11">
      <c r="A2" s="102" t="s">
        <v>53</v>
      </c>
      <c r="B2" s="103" t="s">
        <v>330</v>
      </c>
      <c r="C2" s="103"/>
      <c r="D2" s="104" t="s">
        <v>61</v>
      </c>
      <c r="E2" s="105" t="s">
        <v>331</v>
      </c>
      <c r="F2" s="106" t="s">
        <v>332</v>
      </c>
      <c r="G2" s="107" t="s">
        <v>153</v>
      </c>
      <c r="H2" s="108"/>
      <c r="I2" s="109" t="s">
        <v>57</v>
      </c>
      <c r="J2" s="110" t="s">
        <v>56</v>
      </c>
      <c r="K2" s="189"/>
    </row>
    <row r="3" spans="1:11">
      <c r="A3" s="112" t="s">
        <v>74</v>
      </c>
      <c r="B3" s="113">
        <v>500</v>
      </c>
      <c r="C3" s="113"/>
      <c r="D3" s="114" t="s">
        <v>333</v>
      </c>
      <c r="E3" s="115">
        <v>45762</v>
      </c>
      <c r="F3" s="116"/>
      <c r="G3" s="116"/>
      <c r="H3" s="117" t="s">
        <v>334</v>
      </c>
      <c r="I3" s="117"/>
      <c r="J3" s="117"/>
      <c r="K3" s="118"/>
    </row>
    <row r="4" spans="1:11">
      <c r="A4" s="119" t="s">
        <v>71</v>
      </c>
      <c r="B4" s="120">
        <v>1</v>
      </c>
      <c r="C4" s="120">
        <v>3</v>
      </c>
      <c r="D4" s="121" t="s">
        <v>335</v>
      </c>
      <c r="E4" s="116" t="s">
        <v>336</v>
      </c>
      <c r="F4" s="116"/>
      <c r="G4" s="116"/>
      <c r="H4" s="121" t="s">
        <v>337</v>
      </c>
      <c r="I4" s="121"/>
      <c r="J4" s="122" t="s">
        <v>65</v>
      </c>
      <c r="K4" s="123" t="s">
        <v>66</v>
      </c>
    </row>
    <row r="5" spans="1:11">
      <c r="A5" s="119" t="s">
        <v>338</v>
      </c>
      <c r="B5" s="113" t="s">
        <v>339</v>
      </c>
      <c r="C5" s="113"/>
      <c r="D5" s="114" t="s">
        <v>340</v>
      </c>
      <c r="E5" s="114" t="s">
        <v>341</v>
      </c>
      <c r="F5" s="114" t="s">
        <v>342</v>
      </c>
      <c r="G5" s="114" t="s">
        <v>336</v>
      </c>
      <c r="H5" s="121" t="s">
        <v>343</v>
      </c>
      <c r="I5" s="121"/>
      <c r="J5" s="122" t="s">
        <v>65</v>
      </c>
      <c r="K5" s="123" t="s">
        <v>66</v>
      </c>
    </row>
    <row r="6" ht="15" spans="1:11">
      <c r="A6" s="124" t="s">
        <v>344</v>
      </c>
      <c r="B6" s="125" t="s">
        <v>345</v>
      </c>
      <c r="C6" s="125"/>
      <c r="D6" s="126" t="s">
        <v>346</v>
      </c>
      <c r="E6" s="127"/>
      <c r="F6" s="182">
        <v>500</v>
      </c>
      <c r="G6" s="126"/>
      <c r="H6" s="129" t="s">
        <v>347</v>
      </c>
      <c r="I6" s="129"/>
      <c r="J6" s="130" t="s">
        <v>65</v>
      </c>
      <c r="K6" s="131" t="s">
        <v>66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348</v>
      </c>
      <c r="B8" s="106" t="s">
        <v>349</v>
      </c>
      <c r="C8" s="106" t="s">
        <v>350</v>
      </c>
      <c r="D8" s="106" t="s">
        <v>351</v>
      </c>
      <c r="E8" s="106" t="s">
        <v>352</v>
      </c>
      <c r="F8" s="106" t="s">
        <v>353</v>
      </c>
      <c r="G8" s="136" t="s">
        <v>354</v>
      </c>
      <c r="H8" s="137"/>
      <c r="I8" s="137"/>
      <c r="J8" s="137"/>
      <c r="K8" s="138"/>
    </row>
    <row r="9" spans="1:11">
      <c r="A9" s="119" t="s">
        <v>355</v>
      </c>
      <c r="B9" s="121"/>
      <c r="C9" s="122" t="s">
        <v>65</v>
      </c>
      <c r="D9" s="122" t="s">
        <v>66</v>
      </c>
      <c r="E9" s="114" t="s">
        <v>356</v>
      </c>
      <c r="F9" s="139" t="s">
        <v>357</v>
      </c>
      <c r="G9" s="140" t="s">
        <v>358</v>
      </c>
      <c r="H9" s="169"/>
      <c r="I9" s="169"/>
      <c r="J9" s="169"/>
      <c r="K9" s="170"/>
    </row>
    <row r="10" spans="1:11">
      <c r="A10" s="119" t="s">
        <v>359</v>
      </c>
      <c r="B10" s="121"/>
      <c r="C10" s="122" t="s">
        <v>65</v>
      </c>
      <c r="D10" s="122" t="s">
        <v>66</v>
      </c>
      <c r="E10" s="114" t="s">
        <v>360</v>
      </c>
      <c r="F10" s="139" t="s">
        <v>358</v>
      </c>
      <c r="G10" s="140" t="s">
        <v>361</v>
      </c>
      <c r="H10" s="169"/>
      <c r="I10" s="169"/>
      <c r="J10" s="169"/>
      <c r="K10" s="170"/>
    </row>
    <row r="11" spans="1:11">
      <c r="A11" s="143" t="s">
        <v>227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/>
    </row>
    <row r="12" spans="1:11">
      <c r="A12" s="112" t="s">
        <v>89</v>
      </c>
      <c r="B12" s="122" t="s">
        <v>85</v>
      </c>
      <c r="C12" s="122" t="s">
        <v>86</v>
      </c>
      <c r="D12" s="139"/>
      <c r="E12" s="114" t="s">
        <v>87</v>
      </c>
      <c r="F12" s="122" t="s">
        <v>85</v>
      </c>
      <c r="G12" s="122" t="s">
        <v>86</v>
      </c>
      <c r="H12" s="122"/>
      <c r="I12" s="114" t="s">
        <v>362</v>
      </c>
      <c r="J12" s="122" t="s">
        <v>85</v>
      </c>
      <c r="K12" s="123" t="s">
        <v>86</v>
      </c>
    </row>
    <row r="13" spans="1:11">
      <c r="A13" s="112" t="s">
        <v>92</v>
      </c>
      <c r="B13" s="122" t="s">
        <v>85</v>
      </c>
      <c r="C13" s="122" t="s">
        <v>86</v>
      </c>
      <c r="D13" s="139"/>
      <c r="E13" s="114" t="s">
        <v>97</v>
      </c>
      <c r="F13" s="122" t="s">
        <v>85</v>
      </c>
      <c r="G13" s="122" t="s">
        <v>86</v>
      </c>
      <c r="H13" s="122"/>
      <c r="I13" s="114" t="s">
        <v>363</v>
      </c>
      <c r="J13" s="122" t="s">
        <v>85</v>
      </c>
      <c r="K13" s="123" t="s">
        <v>86</v>
      </c>
    </row>
    <row r="14" ht="15" spans="1:11">
      <c r="A14" s="124" t="s">
        <v>364</v>
      </c>
      <c r="B14" s="130" t="s">
        <v>85</v>
      </c>
      <c r="C14" s="130" t="s">
        <v>86</v>
      </c>
      <c r="D14" s="127"/>
      <c r="E14" s="126" t="s">
        <v>365</v>
      </c>
      <c r="F14" s="130" t="s">
        <v>85</v>
      </c>
      <c r="G14" s="130" t="s">
        <v>86</v>
      </c>
      <c r="H14" s="130"/>
      <c r="I14" s="126" t="s">
        <v>366</v>
      </c>
      <c r="J14" s="130" t="s">
        <v>85</v>
      </c>
      <c r="K14" s="131" t="s">
        <v>86</v>
      </c>
    </row>
    <row r="15" ht="15" spans="1:11">
      <c r="A15" s="132" t="s">
        <v>209</v>
      </c>
      <c r="B15" s="146" t="s">
        <v>358</v>
      </c>
      <c r="C15" s="147"/>
      <c r="D15" s="133"/>
      <c r="E15" s="132"/>
      <c r="F15" s="147"/>
      <c r="G15" s="147"/>
      <c r="H15" s="147"/>
      <c r="I15" s="132"/>
      <c r="J15" s="147"/>
      <c r="K15" s="147"/>
    </row>
    <row r="16" s="187" customFormat="1" spans="1:11">
      <c r="A16" s="102" t="s">
        <v>367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8"/>
    </row>
    <row r="17" spans="1:11">
      <c r="A17" s="119" t="s">
        <v>368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49"/>
    </row>
    <row r="18" spans="1:11">
      <c r="A18" s="119" t="s">
        <v>369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49"/>
    </row>
    <row r="19" spans="1:11">
      <c r="A19" s="150" t="s">
        <v>370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/>
    </row>
    <row r="20" spans="1:11">
      <c r="A20" s="153"/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70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>
      <c r="A24" s="119" t="s">
        <v>125</v>
      </c>
      <c r="B24" s="121"/>
      <c r="C24" s="122" t="s">
        <v>65</v>
      </c>
      <c r="D24" s="122" t="s">
        <v>66</v>
      </c>
      <c r="E24" s="117"/>
      <c r="F24" s="117"/>
      <c r="G24" s="117"/>
      <c r="H24" s="117"/>
      <c r="I24" s="117"/>
      <c r="J24" s="117"/>
      <c r="K24" s="118"/>
    </row>
    <row r="25" ht="15" spans="1:11">
      <c r="A25" s="157" t="s">
        <v>371</v>
      </c>
      <c r="B25" s="158" t="s">
        <v>358</v>
      </c>
      <c r="C25" s="190"/>
      <c r="D25" s="190"/>
      <c r="E25" s="190"/>
      <c r="F25" s="190"/>
      <c r="G25" s="190"/>
      <c r="H25" s="190"/>
      <c r="I25" s="190"/>
      <c r="J25" s="190"/>
      <c r="K25" s="191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372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8"/>
    </row>
    <row r="28" spans="1:11">
      <c r="A28" s="162" t="s">
        <v>373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pans="1:11">
      <c r="A29" s="165" t="s">
        <v>374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pans="1:1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ht="23" customHeight="1" spans="1:13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ht="23" customHeight="1" spans="1:13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ht="23" customHeight="1" spans="1:13">
      <c r="A35" s="171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23" customHeight="1" spans="1:13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ht="18.75" customHeight="1" spans="1:13">
      <c r="A37" s="175" t="s">
        <v>375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="188" customFormat="1" ht="18.75" customHeight="1" spans="1:13">
      <c r="A38" s="119" t="s">
        <v>376</v>
      </c>
      <c r="B38" s="121"/>
      <c r="C38" s="121"/>
      <c r="D38" s="117" t="s">
        <v>377</v>
      </c>
      <c r="E38" s="117"/>
      <c r="F38" s="178" t="s">
        <v>378</v>
      </c>
      <c r="G38" s="179"/>
      <c r="H38" s="121" t="s">
        <v>379</v>
      </c>
      <c r="I38" s="121"/>
      <c r="J38" s="121" t="s">
        <v>380</v>
      </c>
      <c r="K38" s="149"/>
    </row>
    <row r="39" ht="18.75" customHeight="1" spans="1:13">
      <c r="A39" s="119" t="s">
        <v>209</v>
      </c>
      <c r="B39" s="180" t="s">
        <v>381</v>
      </c>
      <c r="C39" s="180"/>
      <c r="D39" s="180"/>
      <c r="E39" s="180"/>
      <c r="F39" s="180"/>
      <c r="G39" s="180"/>
      <c r="H39" s="180"/>
      <c r="I39" s="180"/>
      <c r="J39" s="180"/>
      <c r="K39" s="181"/>
      <c r="M39" s="188"/>
    </row>
    <row r="40" ht="31" customHeight="1" spans="1:13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49"/>
    </row>
    <row r="41" ht="18.75" customHeight="1" spans="1:13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49"/>
    </row>
    <row r="42" ht="32" customHeight="1" spans="1:13">
      <c r="A42" s="124" t="s">
        <v>143</v>
      </c>
      <c r="B42" s="182" t="s">
        <v>382</v>
      </c>
      <c r="C42" s="182"/>
      <c r="D42" s="126" t="s">
        <v>383</v>
      </c>
      <c r="E42" s="183" t="s">
        <v>384</v>
      </c>
      <c r="F42" s="126" t="s">
        <v>147</v>
      </c>
      <c r="G42" s="184">
        <v>45759</v>
      </c>
      <c r="H42" s="185" t="s">
        <v>148</v>
      </c>
      <c r="I42" s="185"/>
      <c r="J42" s="182" t="s">
        <v>149</v>
      </c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0" customWidth="1"/>
    <col min="2" max="2" width="11.1666666666667" style="100" customWidth="1"/>
    <col min="3" max="3" width="9.16666666666667" style="100" customWidth="1"/>
    <col min="4" max="4" width="9.5" style="100" customWidth="1"/>
    <col min="5" max="5" width="10.1666666666667" style="100" customWidth="1"/>
    <col min="6" max="6" width="10.3333333333333" style="100" customWidth="1"/>
    <col min="7" max="7" width="9.5" style="100" customWidth="1"/>
    <col min="8" max="8" width="9.16666666666667" style="100" customWidth="1"/>
    <col min="9" max="9" width="8.16666666666667" style="100" customWidth="1"/>
    <col min="10" max="10" width="10.5" style="100" customWidth="1"/>
    <col min="11" max="11" width="12.1666666666667" style="100" customWidth="1"/>
  </cols>
  <sheetData>
    <row r="1" ht="26.25" spans="1:11">
      <c r="A1" s="101" t="s">
        <v>329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ht="15" spans="1:11">
      <c r="A2" s="102" t="s">
        <v>53</v>
      </c>
      <c r="B2" s="103" t="s">
        <v>215</v>
      </c>
      <c r="C2" s="103"/>
      <c r="D2" s="104" t="s">
        <v>61</v>
      </c>
      <c r="E2" s="105" t="s">
        <v>218</v>
      </c>
      <c r="F2" s="106" t="s">
        <v>332</v>
      </c>
      <c r="G2" s="107" t="s">
        <v>68</v>
      </c>
      <c r="H2" s="108"/>
      <c r="I2" s="109" t="s">
        <v>57</v>
      </c>
      <c r="J2" s="110" t="s">
        <v>217</v>
      </c>
      <c r="K2" s="111"/>
    </row>
    <row r="3" spans="1:11">
      <c r="A3" s="112" t="s">
        <v>74</v>
      </c>
      <c r="B3" s="113">
        <v>11684</v>
      </c>
      <c r="C3" s="113"/>
      <c r="D3" s="114" t="s">
        <v>333</v>
      </c>
      <c r="E3" s="115">
        <v>45721</v>
      </c>
      <c r="F3" s="116"/>
      <c r="G3" s="116"/>
      <c r="H3" s="117" t="s">
        <v>334</v>
      </c>
      <c r="I3" s="117"/>
      <c r="J3" s="117"/>
      <c r="K3" s="118"/>
    </row>
    <row r="4" spans="1:11">
      <c r="A4" s="119" t="s">
        <v>71</v>
      </c>
      <c r="B4" s="120">
        <v>4</v>
      </c>
      <c r="C4" s="120">
        <v>6</v>
      </c>
      <c r="D4" s="121" t="s">
        <v>335</v>
      </c>
      <c r="E4" s="116" t="s">
        <v>340</v>
      </c>
      <c r="F4" s="116"/>
      <c r="G4" s="116"/>
      <c r="H4" s="121" t="s">
        <v>337</v>
      </c>
      <c r="I4" s="121"/>
      <c r="J4" s="122" t="s">
        <v>65</v>
      </c>
      <c r="K4" s="123" t="s">
        <v>66</v>
      </c>
    </row>
    <row r="5" spans="1:11">
      <c r="A5" s="119" t="s">
        <v>338</v>
      </c>
      <c r="B5" s="113" t="s">
        <v>385</v>
      </c>
      <c r="C5" s="113"/>
      <c r="D5" s="114" t="s">
        <v>340</v>
      </c>
      <c r="E5" s="114" t="s">
        <v>341</v>
      </c>
      <c r="F5" s="114" t="s">
        <v>342</v>
      </c>
      <c r="G5" s="114" t="s">
        <v>336</v>
      </c>
      <c r="H5" s="121" t="s">
        <v>343</v>
      </c>
      <c r="I5" s="121"/>
      <c r="J5" s="122" t="s">
        <v>65</v>
      </c>
      <c r="K5" s="123" t="s">
        <v>66</v>
      </c>
    </row>
    <row r="6" ht="15" spans="1:11">
      <c r="A6" s="124" t="s">
        <v>344</v>
      </c>
      <c r="B6" s="125">
        <v>315</v>
      </c>
      <c r="C6" s="125"/>
      <c r="D6" s="126" t="s">
        <v>346</v>
      </c>
      <c r="E6" s="127"/>
      <c r="F6" s="128">
        <v>11684</v>
      </c>
      <c r="G6" s="126"/>
      <c r="H6" s="129" t="s">
        <v>347</v>
      </c>
      <c r="I6" s="129"/>
      <c r="J6" s="130" t="s">
        <v>65</v>
      </c>
      <c r="K6" s="131" t="s">
        <v>66</v>
      </c>
    </row>
    <row r="7" ht="1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348</v>
      </c>
      <c r="B8" s="106" t="s">
        <v>349</v>
      </c>
      <c r="C8" s="106" t="s">
        <v>350</v>
      </c>
      <c r="D8" s="106" t="s">
        <v>351</v>
      </c>
      <c r="E8" s="106" t="s">
        <v>352</v>
      </c>
      <c r="F8" s="106" t="s">
        <v>353</v>
      </c>
      <c r="G8" s="136" t="s">
        <v>386</v>
      </c>
      <c r="H8" s="137"/>
      <c r="I8" s="137"/>
      <c r="J8" s="137"/>
      <c r="K8" s="138"/>
    </row>
    <row r="9" spans="1:11">
      <c r="A9" s="119" t="s">
        <v>355</v>
      </c>
      <c r="B9" s="121"/>
      <c r="C9" s="122" t="s">
        <v>65</v>
      </c>
      <c r="D9" s="122" t="s">
        <v>66</v>
      </c>
      <c r="E9" s="114" t="s">
        <v>356</v>
      </c>
      <c r="F9" s="139" t="s">
        <v>357</v>
      </c>
      <c r="G9" s="140" t="s">
        <v>358</v>
      </c>
      <c r="H9" s="141"/>
      <c r="I9" s="141"/>
      <c r="J9" s="141"/>
      <c r="K9" s="142"/>
    </row>
    <row r="10" spans="1:11">
      <c r="A10" s="119" t="s">
        <v>359</v>
      </c>
      <c r="B10" s="121"/>
      <c r="C10" s="122" t="s">
        <v>65</v>
      </c>
      <c r="D10" s="122" t="s">
        <v>66</v>
      </c>
      <c r="E10" s="114" t="s">
        <v>360</v>
      </c>
      <c r="F10" s="139" t="s">
        <v>358</v>
      </c>
      <c r="G10" s="140" t="s">
        <v>361</v>
      </c>
      <c r="H10" s="141"/>
      <c r="I10" s="141"/>
      <c r="J10" s="141"/>
      <c r="K10" s="142"/>
    </row>
    <row r="11" spans="1:11">
      <c r="A11" s="143" t="s">
        <v>227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/>
    </row>
    <row r="12" spans="1:11">
      <c r="A12" s="112" t="s">
        <v>89</v>
      </c>
      <c r="B12" s="122" t="s">
        <v>85</v>
      </c>
      <c r="C12" s="122" t="s">
        <v>86</v>
      </c>
      <c r="D12" s="139"/>
      <c r="E12" s="114" t="s">
        <v>87</v>
      </c>
      <c r="F12" s="122" t="s">
        <v>85</v>
      </c>
      <c r="G12" s="122" t="s">
        <v>86</v>
      </c>
      <c r="H12" s="122"/>
      <c r="I12" s="114" t="s">
        <v>362</v>
      </c>
      <c r="J12" s="122" t="s">
        <v>85</v>
      </c>
      <c r="K12" s="123" t="s">
        <v>86</v>
      </c>
    </row>
    <row r="13" spans="1:11">
      <c r="A13" s="112" t="s">
        <v>92</v>
      </c>
      <c r="B13" s="122" t="s">
        <v>85</v>
      </c>
      <c r="C13" s="122" t="s">
        <v>86</v>
      </c>
      <c r="D13" s="139"/>
      <c r="E13" s="114" t="s">
        <v>97</v>
      </c>
      <c r="F13" s="122" t="s">
        <v>85</v>
      </c>
      <c r="G13" s="122" t="s">
        <v>86</v>
      </c>
      <c r="H13" s="122"/>
      <c r="I13" s="114" t="s">
        <v>363</v>
      </c>
      <c r="J13" s="122" t="s">
        <v>85</v>
      </c>
      <c r="K13" s="123" t="s">
        <v>86</v>
      </c>
    </row>
    <row r="14" ht="15" spans="1:11">
      <c r="A14" s="124" t="s">
        <v>364</v>
      </c>
      <c r="B14" s="130" t="s">
        <v>85</v>
      </c>
      <c r="C14" s="130" t="s">
        <v>86</v>
      </c>
      <c r="D14" s="127"/>
      <c r="E14" s="126" t="s">
        <v>365</v>
      </c>
      <c r="F14" s="130" t="s">
        <v>85</v>
      </c>
      <c r="G14" s="130" t="s">
        <v>86</v>
      </c>
      <c r="H14" s="130"/>
      <c r="I14" s="126" t="s">
        <v>366</v>
      </c>
      <c r="J14" s="130" t="s">
        <v>85</v>
      </c>
      <c r="K14" s="131" t="s">
        <v>86</v>
      </c>
    </row>
    <row r="15" ht="15" spans="1:11">
      <c r="A15" s="132" t="s">
        <v>209</v>
      </c>
      <c r="B15" s="146" t="s">
        <v>358</v>
      </c>
      <c r="C15" s="147"/>
      <c r="D15" s="133"/>
      <c r="E15" s="132"/>
      <c r="F15" s="147"/>
      <c r="G15" s="147"/>
      <c r="H15" s="147"/>
      <c r="I15" s="132"/>
      <c r="J15" s="147"/>
      <c r="K15" s="147"/>
    </row>
    <row r="16" spans="1:11">
      <c r="A16" s="102" t="s">
        <v>367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8"/>
    </row>
    <row r="17" spans="1:11">
      <c r="A17" s="119" t="s">
        <v>368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49"/>
    </row>
    <row r="18" spans="1:11">
      <c r="A18" s="119" t="s">
        <v>369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49"/>
    </row>
    <row r="19" spans="1:11">
      <c r="A19" s="150" t="s">
        <v>387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2"/>
    </row>
    <row r="20" spans="1:11">
      <c r="A20" s="153" t="s">
        <v>388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/>
    </row>
    <row r="21" spans="1:11">
      <c r="A21" s="153" t="s">
        <v>389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2"/>
    </row>
    <row r="22" spans="1:11">
      <c r="A22" s="153" t="s">
        <v>390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2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>
      <c r="A24" s="119" t="s">
        <v>125</v>
      </c>
      <c r="B24" s="121"/>
      <c r="C24" s="122" t="s">
        <v>65</v>
      </c>
      <c r="D24" s="122" t="s">
        <v>66</v>
      </c>
      <c r="E24" s="117"/>
      <c r="F24" s="117"/>
      <c r="G24" s="117"/>
      <c r="H24" s="117"/>
      <c r="I24" s="117"/>
      <c r="J24" s="117"/>
      <c r="K24" s="118"/>
    </row>
    <row r="25" ht="15" spans="1:11">
      <c r="A25" s="157" t="s">
        <v>371</v>
      </c>
      <c r="B25" s="158" t="s">
        <v>358</v>
      </c>
      <c r="C25" s="158"/>
      <c r="D25" s="158"/>
      <c r="E25" s="158"/>
      <c r="F25" s="158"/>
      <c r="G25" s="158"/>
      <c r="H25" s="158"/>
      <c r="I25" s="158"/>
      <c r="J25" s="158"/>
      <c r="K25" s="159"/>
    </row>
    <row r="26" ht="1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372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8"/>
    </row>
    <row r="28" spans="1:11">
      <c r="A28" s="162" t="s">
        <v>391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pans="1:11">
      <c r="A29" s="162" t="s">
        <v>392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 t="s">
        <v>393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pans="1:1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spans="1:11">
      <c r="A33" s="165"/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70"/>
    </row>
    <row r="35" spans="1:11">
      <c r="A35" s="171"/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ht="15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>
      <c r="A37" s="175" t="s">
        <v>375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pans="1:11">
      <c r="A38" s="119" t="s">
        <v>376</v>
      </c>
      <c r="B38" s="121"/>
      <c r="C38" s="121"/>
      <c r="D38" s="117" t="s">
        <v>377</v>
      </c>
      <c r="E38" s="117"/>
      <c r="F38" s="178" t="s">
        <v>378</v>
      </c>
      <c r="G38" s="179"/>
      <c r="H38" s="121" t="s">
        <v>379</v>
      </c>
      <c r="I38" s="121"/>
      <c r="J38" s="121" t="s">
        <v>380</v>
      </c>
      <c r="K38" s="149"/>
    </row>
    <row r="39" spans="1:11">
      <c r="A39" s="119" t="s">
        <v>209</v>
      </c>
      <c r="B39" s="180" t="s">
        <v>394</v>
      </c>
      <c r="C39" s="180"/>
      <c r="D39" s="180"/>
      <c r="E39" s="180"/>
      <c r="F39" s="180"/>
      <c r="G39" s="180"/>
      <c r="H39" s="180"/>
      <c r="I39" s="180"/>
      <c r="J39" s="180"/>
      <c r="K39" s="181"/>
    </row>
    <row r="40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49"/>
    </row>
    <row r="4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49"/>
    </row>
    <row r="42" ht="15" spans="1:11">
      <c r="A42" s="124" t="s">
        <v>143</v>
      </c>
      <c r="B42" s="182" t="s">
        <v>382</v>
      </c>
      <c r="C42" s="182"/>
      <c r="D42" s="126" t="s">
        <v>383</v>
      </c>
      <c r="E42" s="183" t="s">
        <v>241</v>
      </c>
      <c r="F42" s="126" t="s">
        <v>147</v>
      </c>
      <c r="G42" s="184">
        <v>45724</v>
      </c>
      <c r="H42" s="185" t="s">
        <v>148</v>
      </c>
      <c r="I42" s="185"/>
      <c r="J42" s="182" t="s">
        <v>241</v>
      </c>
      <c r="K42" s="18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4" width="15.1666666666667" style="66" customWidth="1"/>
    <col min="15" max="16384" width="9" style="65"/>
  </cols>
  <sheetData>
    <row r="1" ht="22" customHeight="1" spans="1:14">
      <c r="A1" s="67" t="s">
        <v>152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" customHeight="1" spans="1:14">
      <c r="A2" s="69" t="s">
        <v>61</v>
      </c>
      <c r="B2" s="70" t="s">
        <v>331</v>
      </c>
      <c r="C2" s="70"/>
      <c r="D2" s="71" t="s">
        <v>67</v>
      </c>
      <c r="E2" s="70" t="s">
        <v>153</v>
      </c>
      <c r="F2" s="70"/>
      <c r="G2" s="70"/>
      <c r="H2" s="72"/>
      <c r="I2" s="73" t="s">
        <v>57</v>
      </c>
      <c r="J2" s="70" t="s">
        <v>57</v>
      </c>
      <c r="K2" s="70"/>
      <c r="L2" s="70"/>
      <c r="M2" s="70"/>
      <c r="N2" s="70"/>
    </row>
    <row r="3" ht="22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2"/>
      <c r="I3" s="74" t="s">
        <v>156</v>
      </c>
      <c r="J3" s="74"/>
      <c r="K3" s="74"/>
      <c r="L3" s="74"/>
      <c r="M3" s="74"/>
      <c r="N3" s="74"/>
    </row>
    <row r="4" ht="22" customHeight="1" spans="1:14">
      <c r="A4" s="74"/>
      <c r="B4" s="76" t="s">
        <v>243</v>
      </c>
      <c r="C4" s="76" t="s">
        <v>244</v>
      </c>
      <c r="D4" s="76" t="s">
        <v>245</v>
      </c>
      <c r="E4" s="76" t="s">
        <v>246</v>
      </c>
      <c r="F4" s="76" t="s">
        <v>247</v>
      </c>
      <c r="G4" s="76" t="s">
        <v>248</v>
      </c>
      <c r="H4" s="72"/>
      <c r="I4" s="77" t="s">
        <v>243</v>
      </c>
      <c r="J4" s="77" t="s">
        <v>244</v>
      </c>
      <c r="K4" s="77" t="s">
        <v>245</v>
      </c>
      <c r="L4" s="77" t="s">
        <v>246</v>
      </c>
      <c r="M4" s="77" t="s">
        <v>247</v>
      </c>
      <c r="N4" s="77" t="s">
        <v>248</v>
      </c>
    </row>
    <row r="5" ht="22" customHeight="1" spans="1:14">
      <c r="A5" s="74"/>
      <c r="B5" s="78"/>
      <c r="C5" s="78"/>
      <c r="D5" s="79"/>
      <c r="E5" s="78"/>
      <c r="F5" s="78"/>
      <c r="G5" s="78"/>
      <c r="H5" s="72"/>
      <c r="I5" s="80"/>
      <c r="J5" s="80"/>
      <c r="K5" s="81"/>
      <c r="L5" s="81"/>
      <c r="M5" s="81"/>
      <c r="N5" s="81"/>
    </row>
    <row r="6" ht="22" customHeight="1" spans="1:14">
      <c r="A6" s="82" t="s">
        <v>175</v>
      </c>
      <c r="B6" s="76"/>
      <c r="C6" s="83">
        <f>D6-2</f>
        <v>67</v>
      </c>
      <c r="D6" s="84">
        <v>69</v>
      </c>
      <c r="E6" s="83">
        <f>D6+2</f>
        <v>71</v>
      </c>
      <c r="F6" s="76"/>
      <c r="G6" s="76"/>
      <c r="H6" s="72"/>
      <c r="I6" s="80"/>
      <c r="J6" s="80" t="s">
        <v>395</v>
      </c>
      <c r="K6" s="80" t="s">
        <v>185</v>
      </c>
      <c r="L6" s="80" t="s">
        <v>396</v>
      </c>
      <c r="M6" s="81"/>
      <c r="N6" s="81"/>
    </row>
    <row r="7" ht="22" customHeight="1" spans="1:14">
      <c r="A7" s="85" t="s">
        <v>179</v>
      </c>
      <c r="B7" s="76"/>
      <c r="C7" s="83">
        <f t="shared" ref="C7:C9" si="0">D7-4</f>
        <v>104</v>
      </c>
      <c r="D7" s="86">
        <v>108</v>
      </c>
      <c r="E7" s="83">
        <f t="shared" ref="E7:E9" si="1">D7+4</f>
        <v>112</v>
      </c>
      <c r="F7" s="76"/>
      <c r="G7" s="76"/>
      <c r="H7" s="72"/>
      <c r="I7" s="80"/>
      <c r="J7" s="80" t="s">
        <v>397</v>
      </c>
      <c r="K7" s="80" t="s">
        <v>183</v>
      </c>
      <c r="L7" s="80" t="s">
        <v>398</v>
      </c>
      <c r="M7" s="81"/>
      <c r="N7" s="81"/>
    </row>
    <row r="8" ht="22" customHeight="1" spans="1:14">
      <c r="A8" s="85" t="s">
        <v>399</v>
      </c>
      <c r="B8" s="76"/>
      <c r="C8" s="83">
        <f t="shared" si="0"/>
        <v>103</v>
      </c>
      <c r="D8" s="86">
        <v>107</v>
      </c>
      <c r="E8" s="83">
        <f t="shared" si="1"/>
        <v>111</v>
      </c>
      <c r="F8" s="76"/>
      <c r="G8" s="76"/>
      <c r="H8" s="72"/>
      <c r="I8" s="80"/>
      <c r="J8" s="80" t="s">
        <v>400</v>
      </c>
      <c r="K8" s="80" t="s">
        <v>183</v>
      </c>
      <c r="L8" s="80" t="s">
        <v>183</v>
      </c>
      <c r="M8" s="81"/>
      <c r="N8" s="81"/>
    </row>
    <row r="9" ht="22" customHeight="1" spans="1:14">
      <c r="A9" s="85" t="s">
        <v>273</v>
      </c>
      <c r="B9" s="76"/>
      <c r="C9" s="83">
        <f t="shared" si="0"/>
        <v>102</v>
      </c>
      <c r="D9" s="87" t="s">
        <v>401</v>
      </c>
      <c r="E9" s="83">
        <f t="shared" si="1"/>
        <v>110</v>
      </c>
      <c r="F9" s="76"/>
      <c r="G9" s="76"/>
      <c r="H9" s="72"/>
      <c r="I9" s="80"/>
      <c r="J9" s="80" t="s">
        <v>397</v>
      </c>
      <c r="K9" s="80" t="s">
        <v>183</v>
      </c>
      <c r="L9" s="80" t="s">
        <v>400</v>
      </c>
      <c r="M9" s="81"/>
      <c r="N9" s="81"/>
    </row>
    <row r="10" ht="22" customHeight="1" spans="1:14">
      <c r="A10" s="85" t="s">
        <v>186</v>
      </c>
      <c r="B10" s="76"/>
      <c r="C10" s="83">
        <f>D10-1.2</f>
        <v>44.8</v>
      </c>
      <c r="D10" s="87" t="s">
        <v>402</v>
      </c>
      <c r="E10" s="83">
        <f>D10+1.2</f>
        <v>47.2</v>
      </c>
      <c r="F10" s="76"/>
      <c r="G10" s="76"/>
      <c r="H10" s="72"/>
      <c r="I10" s="80"/>
      <c r="J10" s="80" t="s">
        <v>396</v>
      </c>
      <c r="K10" s="80" t="s">
        <v>192</v>
      </c>
      <c r="L10" s="80" t="s">
        <v>403</v>
      </c>
      <c r="M10" s="81"/>
      <c r="N10" s="81"/>
    </row>
    <row r="11" ht="22" customHeight="1" spans="1:14">
      <c r="A11" s="85" t="s">
        <v>190</v>
      </c>
      <c r="B11" s="76"/>
      <c r="C11" s="83">
        <f>D11-0.5</f>
        <v>20.5</v>
      </c>
      <c r="D11" s="87" t="s">
        <v>404</v>
      </c>
      <c r="E11" s="83">
        <f>D11+0.5</f>
        <v>21.5</v>
      </c>
      <c r="F11" s="76"/>
      <c r="G11" s="76"/>
      <c r="H11" s="72"/>
      <c r="I11" s="88"/>
      <c r="J11" s="80" t="s">
        <v>183</v>
      </c>
      <c r="K11" s="80" t="s">
        <v>183</v>
      </c>
      <c r="L11" s="80" t="s">
        <v>183</v>
      </c>
      <c r="M11" s="81"/>
      <c r="N11" s="81"/>
    </row>
    <row r="12" ht="22" customHeight="1" spans="1:14">
      <c r="A12" s="89" t="s">
        <v>294</v>
      </c>
      <c r="B12" s="76"/>
      <c r="C12" s="90">
        <f>D12-0.8</f>
        <v>18.7</v>
      </c>
      <c r="D12" s="91">
        <v>19.5</v>
      </c>
      <c r="E12" s="90">
        <f>D12+0.8</f>
        <v>20.3</v>
      </c>
      <c r="F12" s="76"/>
      <c r="G12" s="76"/>
      <c r="H12" s="72"/>
      <c r="I12" s="88"/>
      <c r="J12" s="80" t="s">
        <v>183</v>
      </c>
      <c r="K12" s="80" t="s">
        <v>183</v>
      </c>
      <c r="L12" s="80" t="s">
        <v>397</v>
      </c>
      <c r="M12" s="92"/>
      <c r="N12" s="92"/>
    </row>
    <row r="13" ht="22" customHeight="1" spans="1:14">
      <c r="A13" s="89" t="s">
        <v>301</v>
      </c>
      <c r="B13" s="76"/>
      <c r="C13" s="90">
        <f>D13-0.6</f>
        <v>16.9</v>
      </c>
      <c r="D13" s="91">
        <v>17.5</v>
      </c>
      <c r="E13" s="90">
        <f>D13+0.6</f>
        <v>18.1</v>
      </c>
      <c r="F13" s="76"/>
      <c r="G13" s="76"/>
      <c r="H13" s="72"/>
      <c r="I13" s="88"/>
      <c r="J13" s="80" t="s">
        <v>183</v>
      </c>
      <c r="K13" s="80" t="s">
        <v>183</v>
      </c>
      <c r="L13" s="80" t="s">
        <v>397</v>
      </c>
      <c r="M13" s="93"/>
      <c r="N13" s="93"/>
    </row>
    <row r="14" ht="22" customHeight="1" spans="1:14">
      <c r="A14" s="85" t="s">
        <v>307</v>
      </c>
      <c r="B14" s="76"/>
      <c r="C14" s="83">
        <f>D14-0.4</f>
        <v>19.6</v>
      </c>
      <c r="D14" s="86">
        <v>20</v>
      </c>
      <c r="E14" s="83">
        <f>D14+0.4</f>
        <v>20.4</v>
      </c>
      <c r="F14" s="76"/>
      <c r="G14" s="76"/>
      <c r="H14" s="72"/>
      <c r="I14" s="88"/>
      <c r="J14" s="80"/>
      <c r="K14" s="93"/>
      <c r="L14" s="93"/>
      <c r="M14" s="93"/>
      <c r="N14" s="93"/>
    </row>
    <row r="15" ht="22" customHeight="1" spans="1:14">
      <c r="A15" s="85" t="s">
        <v>316</v>
      </c>
      <c r="B15" s="76"/>
      <c r="C15" s="83">
        <f>D15-0.2</f>
        <v>10.8</v>
      </c>
      <c r="D15" s="86">
        <v>11</v>
      </c>
      <c r="E15" s="83">
        <f>D15+0.2</f>
        <v>11.2</v>
      </c>
      <c r="F15" s="76"/>
      <c r="G15" s="76"/>
      <c r="H15" s="72"/>
      <c r="I15" s="88"/>
      <c r="J15" s="80"/>
      <c r="K15" s="92"/>
      <c r="L15" s="92"/>
      <c r="M15" s="92"/>
      <c r="N15" s="92"/>
    </row>
    <row r="16" ht="22" customHeight="1" spans="1:14">
      <c r="A16" s="85" t="s">
        <v>207</v>
      </c>
      <c r="B16" s="94"/>
      <c r="C16" s="83">
        <f>D16</f>
        <v>1.5</v>
      </c>
      <c r="D16" s="86">
        <v>1.5</v>
      </c>
      <c r="E16" s="83">
        <f>D16</f>
        <v>1.5</v>
      </c>
      <c r="F16" s="95"/>
      <c r="G16" s="94"/>
      <c r="H16" s="72"/>
      <c r="I16" s="94"/>
      <c r="J16" s="94"/>
      <c r="K16" s="93"/>
      <c r="L16" s="94"/>
      <c r="M16" s="94"/>
      <c r="N16" s="94"/>
    </row>
    <row r="17" ht="22" customHeight="1" spans="1:14">
      <c r="A17" s="96" t="s">
        <v>209</v>
      </c>
      <c r="D17" s="97"/>
      <c r="E17" s="97"/>
      <c r="F17" s="97"/>
      <c r="G17" s="97"/>
      <c r="H17" s="97"/>
      <c r="I17" s="98"/>
      <c r="J17" s="98"/>
      <c r="K17" s="97"/>
      <c r="L17" s="97"/>
      <c r="M17" s="97"/>
      <c r="N17" s="97"/>
    </row>
    <row r="18" ht="22" customHeight="1" spans="1:14">
      <c r="A18" s="65" t="s">
        <v>210</v>
      </c>
      <c r="D18" s="97"/>
      <c r="E18" s="97"/>
      <c r="F18" s="97"/>
      <c r="G18" s="97"/>
      <c r="H18" s="97"/>
      <c r="I18" s="98"/>
      <c r="J18" s="98"/>
      <c r="K18" s="97"/>
      <c r="L18" s="97"/>
      <c r="M18" s="97"/>
      <c r="N18" s="97"/>
    </row>
    <row r="19" ht="22" customHeight="1" spans="1:14">
      <c r="A19" s="97"/>
      <c r="B19" s="97"/>
      <c r="C19" s="97"/>
      <c r="D19" s="97"/>
      <c r="E19" s="97"/>
      <c r="F19" s="97"/>
      <c r="G19" s="97"/>
      <c r="H19" s="97"/>
      <c r="I19" s="99" t="s">
        <v>405</v>
      </c>
      <c r="J19" s="99"/>
      <c r="K19" s="96" t="s">
        <v>406</v>
      </c>
      <c r="L19" s="96"/>
      <c r="M19" s="96" t="s">
        <v>213</v>
      </c>
      <c r="N19" s="65"/>
    </row>
    <row r="20" ht="14.25" spans="1:14">
      <c r="K20" s="65"/>
      <c r="L20" s="65"/>
      <c r="M20" s="65"/>
      <c r="N20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2025-12-27T06:39:12Z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