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87" activeTab="4"/>
  </bookViews>
  <sheets>
    <sheet name="AQL2.5验货" sheetId="2" r:id="rId1"/>
    <sheet name="首期" sheetId="3" r:id="rId2"/>
    <sheet name="首期尺寸表" sheetId="15" r:id="rId3"/>
    <sheet name="中期成衣洗水" sheetId="16" r:id="rId4"/>
    <sheet name="尾期" sheetId="5" r:id="rId5"/>
    <sheet name="尾期尺寸表" sheetId="6" r:id="rId6"/>
    <sheet name="面料验布1" sheetId="18" r:id="rId7"/>
    <sheet name="面料验布2" sheetId="19" r:id="rId8"/>
    <sheet name="面料验布3" sheetId="20" r:id="rId9"/>
    <sheet name="面料验布4" sheetId="21" r:id="rId10"/>
    <sheet name="2.面料缩率" sheetId="17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<sst xmlns="http://schemas.openxmlformats.org/spreadsheetml/2006/main" count="1005" uniqueCount="318">
  <si>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</si>
  <si>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</si>
  <si>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</si>
  <si>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</si>
  <si>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</si>
  <si>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</si>
  <si>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</si>
  <si>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</si>
  <si>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</si>
  <si>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</si>
  <si>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</si>
  <si>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</si>
  <si>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</si>
  <si>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</si>
  <si>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</si>
  <si>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</si>
  <si>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</si>
  <si>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</si>
  <si>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</si>
  <si>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</si>
  <si>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</si>
  <si>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</si>
  <si>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</si>
  <si>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</si>
  <si>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</si>
  <si>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</si>
  <si>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</si>
  <si>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</si>
  <si>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</si>
  <si>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</si>
  <si>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</si>
  <si>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</si>
  <si>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</si>
  <si>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</si>
  <si>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</si>
  <si>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</si>
  <si>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</si>
  <si>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</si>
  <si>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</si>
  <si>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</si>
  <si>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</si>
  <si>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</si>
  <si>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</si>
  <si>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</si>
  <si>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</si>
  <si>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</si>
  <si>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</si>
  <si>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</si>
  <si>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</si>
  <si>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</si>
  <si>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</si>
  <si>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</si>
  <si>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</si>
  <si>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</si>
  <si>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</si>
  <si>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</si>
  <si>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</si>
  <si>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</si>
  <si>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</si>
  <si>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</si>
  <si>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</si>
  <si>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</si>
  <si>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</si>
  <si>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</si>
  <si>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</si>
  <si>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</si>
  <si>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</si>
  <si>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</si>
  <si>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</si>
  <si>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</si>
  <si>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</si>
  <si>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</si>
  <si>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</si>
  <si>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</si>
  <si>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</si>
  <si>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</si>
  <si>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</si>
  <si>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</si>
  <si>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</si>
  <si>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</si>
  <si>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</si>
  <si>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</si>
  <si>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</si>
  <si>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</si>
  <si>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</si>
  <si>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</si>
  <si>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</si>
  <si>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</si>
  <si>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</si>
  <si>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</si>
  <si>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</si>
  <si>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</si>
  <si>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</si>
  <si>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</si>
  <si>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</si>
  <si>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</si>
  <si>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</si>
  <si>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</si>
  <si>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TAMMAO82096</t>
  </si>
  <si>
    <t>女式越野跑裤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</si>
  <si>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</si>
  <si>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</si>
  <si>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</si>
  <si>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</si>
  <si>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</si>
  <si>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</si>
  <si>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</si>
  <si>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165/82B</t>
  </si>
  <si>
    <t>裤外侧长（参考值）</t>
  </si>
  <si>
    <t>+1</t>
  </si>
  <si>
    <t>+0.8</t>
  </si>
  <si>
    <t>内裆长</t>
  </si>
  <si>
    <t>\</t>
  </si>
  <si>
    <t>腰围 平量</t>
  </si>
  <si>
    <t>腰围 拉量</t>
  </si>
  <si>
    <t>臀围</t>
  </si>
  <si>
    <t>-0.5</t>
  </si>
  <si>
    <t>腿围/2</t>
  </si>
  <si>
    <t>+0.2</t>
  </si>
  <si>
    <t>脚口/2</t>
  </si>
  <si>
    <t>-0.8</t>
  </si>
  <si>
    <t>前裆长 含腰</t>
  </si>
  <si>
    <t>+0.5</t>
  </si>
  <si>
    <t>后裆长 含腰</t>
  </si>
  <si>
    <t>后袋开口</t>
  </si>
  <si>
    <t>+0.6</t>
  </si>
  <si>
    <t>前裆长 不含腰</t>
  </si>
  <si>
    <t>后裆长 不含腰</t>
  </si>
  <si>
    <t>-0.2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</si>
  <si>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</si>
  <si>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</si>
  <si>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</si>
  <si>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</si>
  <si>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</si>
  <si>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</si>
  <si>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</si>
  <si>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3.尾期验货按单量，5000件以下的齐色错码各测量3件。</t>
  </si>
  <si>
    <t>QC规格测量表---(成衣洗水）</t>
  </si>
  <si>
    <t>洗前</t>
  </si>
  <si>
    <t>洗后</t>
  </si>
  <si>
    <t>150/70B</t>
  </si>
  <si>
    <t>155/74B</t>
  </si>
  <si>
    <t>160/78B</t>
  </si>
  <si>
    <t>170/86B</t>
  </si>
  <si>
    <t>175/90B</t>
  </si>
  <si>
    <t>+0.1</t>
  </si>
  <si>
    <t>+0.4</t>
  </si>
  <si>
    <t>+0.3</t>
  </si>
  <si>
    <t>+1.5</t>
  </si>
  <si>
    <t>+1.2</t>
  </si>
  <si>
    <t>-1</t>
  </si>
  <si>
    <t>-0.3</t>
  </si>
  <si>
    <t>84</t>
  </si>
  <si>
    <t>+2</t>
  </si>
  <si>
    <t>+0.7</t>
  </si>
  <si>
    <t>-0.1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</si>
  <si>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</si>
  <si>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</si>
  <si>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</si>
  <si>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</si>
  <si>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</si>
  <si>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</si>
  <si>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</si>
  <si>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</si>
  <si>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</si>
  <si>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</si>
  <si>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</si>
  <si>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</si>
  <si>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</si>
  <si>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</si>
  <si>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</si>
  <si>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</si>
  <si>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</si>
  <si>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</si>
  <si>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</si>
  <si>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</si>
  <si>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</si>
  <si>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</si>
  <si>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</si>
  <si>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</si>
  <si>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</si>
  <si>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</si>
  <si>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</si>
  <si>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</si>
  <si>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</si>
  <si>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</si>
  <si>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</si>
  <si>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</si>
  <si>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</si>
  <si>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</si>
  <si>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</si>
  <si>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</si>
  <si>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</si>
  <si>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</si>
  <si>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</si>
  <si>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</si>
  <si>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</si>
  <si>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</si>
  <si>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</si>
  <si>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</si>
  <si>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</si>
  <si>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</si>
  <si>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</si>
  <si>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</si>
  <si>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</si>
  <si>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黑色</t>
  </si>
  <si>
    <t>腿围1/2</t>
  </si>
  <si>
    <t>-0.6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</si>
  <si>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</si>
  <si>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</si>
  <si>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</si>
  <si>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</si>
  <si>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</si>
  <si>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</si>
  <si>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</si>
  <si>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</si>
  <si>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</si>
  <si>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</si>
  <si>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</si>
  <si>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</si>
  <si>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</si>
  <si>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</si>
  <si>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</si>
  <si>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</si>
  <si>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</si>
  <si>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</si>
  <si>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X250725030</t>
  </si>
  <si>
    <t>FK08570</t>
  </si>
  <si>
    <t>/19SS黑色/E77//</t>
  </si>
  <si>
    <t>TAMMAO81097</t>
  </si>
  <si>
    <t>福建乾丰纺织科技有限公司</t>
  </si>
  <si>
    <t>制表时间：2025/10/25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</si>
  <si>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</si>
  <si>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</si>
  <si>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</si>
  <si>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NT25090211001</t>
  </si>
  <si>
    <t>FK60570</t>
  </si>
  <si>
    <t>19SS黑色/E77//</t>
  </si>
  <si>
    <t>TAMMAO81097/TAMMAO82096</t>
  </si>
  <si>
    <t>福建宇邦纺织科技有限公司</t>
  </si>
  <si>
    <t>NT25080225001</t>
  </si>
  <si>
    <t>污渍</t>
  </si>
  <si>
    <t>F250927129</t>
  </si>
  <si>
    <t>FK60600</t>
  </si>
  <si>
    <t>福建省宏港纺织科技有限公司</t>
  </si>
  <si>
    <t>F250916172</t>
  </si>
  <si>
    <t>F251001211</t>
  </si>
  <si>
    <t>10R82928</t>
  </si>
  <si>
    <t>FW13791</t>
  </si>
  <si>
    <t>探路者控股集团股份有限公司</t>
  </si>
  <si>
    <t>10R92821</t>
  </si>
  <si>
    <t>制表时间：2025/10/29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</si>
  <si>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</si>
  <si>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</si>
  <si>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</si>
  <si>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</si>
  <si>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</si>
  <si>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</si>
  <si>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</si>
  <si>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</si>
  <si>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</si>
  <si>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YES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</si>
  <si>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</si>
  <si>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</si>
  <si>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</si>
  <si>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</si>
  <si>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</si>
  <si>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</si>
  <si>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</si>
  <si>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</si>
  <si>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</si>
  <si>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</si>
  <si>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</si>
  <si>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</si>
  <si>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</si>
  <si>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</si>
  <si>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</si>
  <si>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</si>
  <si>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</si>
  <si>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</si>
  <si>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</si>
  <si>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</si>
  <si>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</si>
  <si>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</si>
  <si>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</si>
  <si>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</si>
  <si>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</si>
  <si>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</si>
  <si>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</si>
  <si>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</si>
  <si>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</si>
  <si>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</si>
  <si>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</si>
  <si>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</si>
  <si>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</si>
  <si>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</si>
  <si>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</si>
  <si>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</si>
  <si>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</si>
  <si>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</si>
  <si>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</si>
  <si>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右前</t>
  </si>
  <si>
    <t>烫标</t>
  </si>
  <si>
    <t>合格</t>
  </si>
  <si>
    <t>左侧</t>
  </si>
  <si>
    <t>左前</t>
  </si>
  <si>
    <t>印花</t>
  </si>
  <si>
    <t>贴合</t>
  </si>
  <si>
    <t>制表时间：2025/11/6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</si>
  <si>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</si>
  <si>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</si>
  <si>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</si>
  <si>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</si>
  <si>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</si>
  <si>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</si>
  <si>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ZD00119</t>
  </si>
  <si>
    <t>制表时间：2025/11/5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</si>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</sst>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0.0_ "/>
    <numFmt numFmtId="179" formatCode="0_ "/>
    <numFmt numFmtId="180" formatCode="0.0_);[Red]\(0.0\)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color rgb="FF000000"/>
      <name val="Calibr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79" applyNumberFormat="0" applyAlignment="0" applyProtection="0">
      <alignment vertical="center"/>
    </xf>
    <xf numFmtId="0" fontId="46" fillId="10" borderId="78" applyNumberFormat="0" applyAlignment="0" applyProtection="0">
      <alignment vertical="center"/>
    </xf>
    <xf numFmtId="0" fontId="47" fillId="11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6" fillId="0" borderId="0"/>
    <xf numFmtId="0" fontId="12" fillId="0" borderId="0"/>
    <xf numFmtId="0" fontId="5" fillId="0" borderId="0">
      <alignment vertical="center"/>
    </xf>
    <xf numFmtId="0" fontId="20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3" fillId="3" borderId="4" xfId="55" applyFont="1" applyFill="1" applyBorder="1" applyAlignment="1">
      <alignment horizontal="center" vertical="center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10" fillId="0" borderId="2" xfId="55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0" fillId="0" borderId="2" xfId="55" applyBorder="1" applyAlignment="1">
      <alignment horizontal="center"/>
    </xf>
    <xf numFmtId="176" fontId="10" fillId="0" borderId="2" xfId="55" applyNumberFormat="1" applyBorder="1" applyAlignment="1">
      <alignment horizontal="center" vertical="center"/>
    </xf>
    <xf numFmtId="9" fontId="10" fillId="0" borderId="2" xfId="55" applyNumberFormat="1" applyBorder="1" applyAlignment="1">
      <alignment horizontal="center" vertical="center"/>
    </xf>
    <xf numFmtId="176" fontId="10" fillId="0" borderId="2" xfId="55" applyNumberFormat="1" applyBorder="1" applyAlignment="1">
      <alignment horizontal="center"/>
    </xf>
    <xf numFmtId="0" fontId="7" fillId="0" borderId="5" xfId="55" applyFont="1" applyBorder="1" applyAlignment="1">
      <alignment horizontal="left" vertical="center"/>
    </xf>
    <xf numFmtId="0" fontId="7" fillId="0" borderId="6" xfId="55" applyFont="1" applyBorder="1" applyAlignment="1">
      <alignment horizontal="left" vertical="center"/>
    </xf>
    <xf numFmtId="0" fontId="7" fillId="0" borderId="7" xfId="55" applyFont="1" applyBorder="1" applyAlignment="1">
      <alignment horizontal="left" vertical="center"/>
    </xf>
    <xf numFmtId="0" fontId="8" fillId="0" borderId="5" xfId="55" applyFont="1" applyBorder="1" applyAlignment="1">
      <alignment horizontal="center" vertical="center"/>
    </xf>
    <xf numFmtId="0" fontId="8" fillId="0" borderId="7" xfId="55" applyFont="1" applyBorder="1" applyAlignment="1">
      <alignment horizontal="center" vertical="center"/>
    </xf>
    <xf numFmtId="0" fontId="7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9" fillId="0" borderId="2" xfId="55" applyFont="1" applyBorder="1" applyAlignment="1">
      <alignment horizontal="left" vertical="top" wrapText="1"/>
    </xf>
    <xf numFmtId="0" fontId="9" fillId="0" borderId="2" xfId="55" applyFont="1" applyBorder="1" applyAlignment="1">
      <alignment horizontal="left" vertical="top"/>
    </xf>
    <xf numFmtId="0" fontId="12" fillId="0" borderId="0" xfId="57"/>
    <xf numFmtId="0" fontId="2" fillId="0" borderId="1" xfId="57" applyFont="1" applyBorder="1" applyAlignment="1">
      <alignment horizontal="center" vertical="center"/>
    </xf>
    <xf numFmtId="0" fontId="3" fillId="4" borderId="2" xfId="57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 vertical="center"/>
    </xf>
    <xf numFmtId="0" fontId="3" fillId="4" borderId="4" xfId="57" applyFont="1" applyFill="1" applyBorder="1" applyAlignment="1">
      <alignment horizontal="center" vertical="center"/>
    </xf>
    <xf numFmtId="0" fontId="10" fillId="0" borderId="2" xfId="57" applyFont="1" applyBorder="1" applyAlignment="1">
      <alignment horizontal="center" vertical="center"/>
    </xf>
    <xf numFmtId="177" fontId="10" fillId="0" borderId="2" xfId="57" applyNumberFormat="1" applyFont="1" applyBorder="1" applyAlignment="1">
      <alignment horizontal="center" vertical="center"/>
    </xf>
    <xf numFmtId="0" fontId="12" fillId="0" borderId="2" xfId="57" applyBorder="1" applyAlignment="1">
      <alignment horizontal="center" vertical="center"/>
    </xf>
    <xf numFmtId="0" fontId="12" fillId="0" borderId="2" xfId="57" applyBorder="1"/>
    <xf numFmtId="0" fontId="7" fillId="0" borderId="2" xfId="57" applyFont="1" applyBorder="1" applyAlignment="1">
      <alignment horizontal="left" vertical="center"/>
    </xf>
    <xf numFmtId="0" fontId="12" fillId="0" borderId="2" xfId="57" applyBorder="1" applyAlignment="1">
      <alignment horizontal="center"/>
    </xf>
    <xf numFmtId="0" fontId="7" fillId="0" borderId="2" xfId="57" applyFont="1" applyBorder="1" applyAlignment="1">
      <alignment horizontal="center" vertical="center"/>
    </xf>
    <xf numFmtId="0" fontId="3" fillId="0" borderId="2" xfId="57" applyFont="1" applyBorder="1" applyAlignment="1">
      <alignment horizontal="left" vertical="top" wrapText="1"/>
    </xf>
    <xf numFmtId="0" fontId="9" fillId="0" borderId="2" xfId="57" applyFont="1" applyBorder="1" applyAlignment="1">
      <alignment horizontal="left" vertical="top"/>
    </xf>
    <xf numFmtId="0" fontId="9" fillId="0" borderId="4" xfId="57" applyFont="1" applyBorder="1" applyAlignment="1">
      <alignment horizontal="left" vertical="top"/>
    </xf>
    <xf numFmtId="0" fontId="12" fillId="0" borderId="5" xfId="57" applyBorder="1"/>
    <xf numFmtId="0" fontId="12" fillId="0" borderId="6" xfId="57" applyBorder="1"/>
    <xf numFmtId="0" fontId="12" fillId="0" borderId="7" xfId="57" applyBorder="1"/>
    <xf numFmtId="0" fontId="10" fillId="0" borderId="2" xfId="57" applyFont="1" applyBorder="1" applyAlignment="1">
      <alignment horizontal="center"/>
    </xf>
    <xf numFmtId="0" fontId="7" fillId="0" borderId="5" xfId="57" applyFont="1" applyBorder="1" applyAlignment="1">
      <alignment horizontal="left" vertical="center"/>
    </xf>
    <xf numFmtId="0" fontId="7" fillId="0" borderId="6" xfId="57" applyFont="1" applyBorder="1" applyAlignment="1">
      <alignment horizontal="left" vertical="center"/>
    </xf>
    <xf numFmtId="0" fontId="7" fillId="0" borderId="7" xfId="57" applyFont="1" applyBorder="1" applyAlignment="1">
      <alignment horizontal="left" vertical="center"/>
    </xf>
    <xf numFmtId="0" fontId="8" fillId="0" borderId="5" xfId="57" applyFont="1" applyBorder="1" applyAlignment="1">
      <alignment horizontal="center" vertical="center"/>
    </xf>
    <xf numFmtId="0" fontId="8" fillId="0" borderId="6" xfId="57" applyFont="1" applyBorder="1" applyAlignment="1">
      <alignment horizontal="center" vertical="center"/>
    </xf>
    <xf numFmtId="0" fontId="8" fillId="0" borderId="7" xfId="57" applyFont="1" applyBorder="1" applyAlignment="1">
      <alignment horizontal="center" vertical="center"/>
    </xf>
    <xf numFmtId="0" fontId="7" fillId="0" borderId="7" xfId="57" applyFont="1" applyBorder="1" applyAlignment="1">
      <alignment horizontal="center" vertical="center"/>
    </xf>
    <xf numFmtId="0" fontId="10" fillId="0" borderId="2" xfId="57" applyFont="1" applyBorder="1"/>
    <xf numFmtId="0" fontId="10" fillId="0" borderId="0" xfId="57" applyFont="1" applyAlignment="1">
      <alignment horizontal="center" vertical="center"/>
    </xf>
    <xf numFmtId="177" fontId="10" fillId="0" borderId="0" xfId="57" applyNumberFormat="1" applyFont="1" applyAlignment="1">
      <alignment horizontal="center" vertical="center"/>
    </xf>
    <xf numFmtId="0" fontId="13" fillId="5" borderId="0" xfId="52" applyFont="1" applyFill="1"/>
    <xf numFmtId="0" fontId="14" fillId="5" borderId="0" xfId="52" applyFont="1" applyFill="1" applyAlignment="1">
      <alignment horizontal="center"/>
    </xf>
    <xf numFmtId="0" fontId="13" fillId="5" borderId="0" xfId="52" applyFont="1" applyFill="1" applyAlignment="1">
      <alignment horizontal="center"/>
    </xf>
    <xf numFmtId="0" fontId="14" fillId="5" borderId="9" xfId="50" applyFont="1" applyFill="1" applyBorder="1" applyAlignment="1">
      <alignment horizontal="left" vertical="center"/>
    </xf>
    <xf numFmtId="0" fontId="14" fillId="5" borderId="10" xfId="50" applyFont="1" applyFill="1" applyBorder="1" applyAlignment="1">
      <alignment horizontal="center" vertical="center"/>
    </xf>
    <xf numFmtId="0" fontId="14" fillId="5" borderId="10" xfId="50" applyFont="1" applyFill="1" applyBorder="1">
      <alignment vertical="center"/>
    </xf>
    <xf numFmtId="0" fontId="13" fillId="5" borderId="10" xfId="52" applyFont="1" applyFill="1" applyBorder="1" applyAlignment="1">
      <alignment horizontal="center"/>
    </xf>
    <xf numFmtId="0" fontId="14" fillId="5" borderId="10" xfId="50" applyFont="1" applyFill="1" applyBorder="1" applyAlignment="1">
      <alignment horizontal="left" vertical="center"/>
    </xf>
    <xf numFmtId="0" fontId="14" fillId="5" borderId="11" xfId="50" applyFont="1" applyFill="1" applyBorder="1" applyAlignment="1">
      <alignment vertical="center"/>
    </xf>
    <xf numFmtId="0" fontId="14" fillId="5" borderId="12" xfId="50" applyFont="1" applyFill="1" applyBorder="1" applyAlignment="1">
      <alignment vertical="center"/>
    </xf>
    <xf numFmtId="0" fontId="14" fillId="5" borderId="13" xfId="50" applyFont="1" applyFill="1" applyBorder="1" applyAlignment="1">
      <alignment vertical="center"/>
    </xf>
    <xf numFmtId="0" fontId="14" fillId="5" borderId="14" xfId="52" applyFont="1" applyFill="1" applyBorder="1" applyAlignment="1">
      <alignment horizontal="center" vertical="center"/>
    </xf>
    <xf numFmtId="0" fontId="14" fillId="5" borderId="2" xfId="52" applyFont="1" applyFill="1" applyBorder="1" applyAlignment="1">
      <alignment horizontal="center" vertical="center"/>
    </xf>
    <xf numFmtId="0" fontId="13" fillId="5" borderId="2" xfId="52" applyFont="1" applyFill="1" applyBorder="1" applyAlignment="1">
      <alignment horizontal="center"/>
    </xf>
    <xf numFmtId="0" fontId="14" fillId="5" borderId="5" xfId="52" applyFont="1" applyFill="1" applyBorder="1" applyAlignment="1">
      <alignment horizontal="center" vertical="center"/>
    </xf>
    <xf numFmtId="0" fontId="14" fillId="5" borderId="15" xfId="52" applyFont="1" applyFill="1" applyBorder="1" applyAlignment="1">
      <alignment horizontal="center" vertical="center"/>
    </xf>
    <xf numFmtId="49" fontId="15" fillId="5" borderId="2" xfId="0" applyNumberFormat="1" applyFont="1" applyFill="1" applyBorder="1" applyAlignment="1">
      <alignment horizontal="center" vertical="center"/>
    </xf>
    <xf numFmtId="49" fontId="16" fillId="5" borderId="2" xfId="0" applyNumberFormat="1" applyFont="1" applyFill="1" applyBorder="1" applyAlignment="1">
      <alignment horizontal="center" vertical="center"/>
    </xf>
    <xf numFmtId="49" fontId="15" fillId="5" borderId="2" xfId="0" applyNumberFormat="1" applyFont="1" applyFill="1" applyBorder="1" applyAlignment="1">
      <alignment horizontal="center"/>
    </xf>
    <xf numFmtId="0" fontId="14" fillId="5" borderId="6" xfId="52" applyFont="1" applyFill="1" applyBorder="1" applyAlignment="1">
      <alignment horizontal="center" vertical="center"/>
    </xf>
    <xf numFmtId="0" fontId="14" fillId="5" borderId="7" xfId="52" applyFont="1" applyFill="1" applyBorder="1" applyAlignment="1">
      <alignment horizontal="center" vertical="center"/>
    </xf>
    <xf numFmtId="49" fontId="17" fillId="0" borderId="2" xfId="58" applyNumberFormat="1" applyFont="1" applyBorder="1">
      <alignment vertical="center"/>
    </xf>
    <xf numFmtId="0" fontId="14" fillId="5" borderId="5" xfId="53" applyFont="1" applyFill="1" applyBorder="1" applyAlignment="1">
      <alignment horizontal="center" vertical="center"/>
    </xf>
    <xf numFmtId="0" fontId="14" fillId="5" borderId="6" xfId="53" applyFont="1" applyFill="1" applyBorder="1" applyAlignment="1">
      <alignment horizontal="center" vertical="center"/>
    </xf>
    <xf numFmtId="0" fontId="14" fillId="5" borderId="7" xfId="53" applyFont="1" applyFill="1" applyBorder="1" applyAlignment="1">
      <alignment horizontal="center" vertical="center"/>
    </xf>
    <xf numFmtId="0" fontId="14" fillId="5" borderId="16" xfId="5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178" fontId="18" fillId="0" borderId="2" xfId="51" applyNumberFormat="1" applyFont="1" applyFill="1" applyBorder="1" applyAlignment="1">
      <alignment horizontal="center" vertical="center"/>
    </xf>
    <xf numFmtId="0" fontId="18" fillId="0" borderId="2" xfId="49" applyFont="1" applyFill="1" applyBorder="1" applyAlignment="1">
      <alignment horizontal="center" vertical="center"/>
    </xf>
    <xf numFmtId="49" fontId="14" fillId="5" borderId="2" xfId="53" applyNumberFormat="1" applyFont="1" applyFill="1" applyBorder="1" applyAlignment="1">
      <alignment horizontal="center" vertical="center"/>
    </xf>
    <xf numFmtId="49" fontId="14" fillId="5" borderId="5" xfId="53" applyNumberFormat="1" applyFont="1" applyFill="1" applyBorder="1" applyAlignment="1">
      <alignment horizontal="center" vertical="center"/>
    </xf>
    <xf numFmtId="49" fontId="14" fillId="5" borderId="15" xfId="53" applyNumberFormat="1" applyFont="1" applyFill="1" applyBorder="1" applyAlignment="1">
      <alignment horizontal="center" vertical="center"/>
    </xf>
    <xf numFmtId="49" fontId="18" fillId="0" borderId="2" xfId="59" applyNumberFormat="1" applyFont="1" applyFill="1" applyBorder="1" applyAlignment="1">
      <alignment horizontal="center" vertical="center"/>
    </xf>
    <xf numFmtId="0" fontId="14" fillId="5" borderId="0" xfId="52" applyFont="1" applyFill="1" applyAlignment="1">
      <alignment horizontal="center" vertical="center"/>
    </xf>
    <xf numFmtId="0" fontId="15" fillId="0" borderId="14" xfId="0" applyFont="1" applyFill="1" applyBorder="1" applyAlignment="1"/>
    <xf numFmtId="178" fontId="19" fillId="0" borderId="2" xfId="0" applyNumberFormat="1" applyFont="1" applyFill="1" applyBorder="1" applyAlignment="1">
      <alignment horizontal="left" vertical="center"/>
    </xf>
    <xf numFmtId="179" fontId="19" fillId="0" borderId="2" xfId="0" applyNumberFormat="1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 wrapText="1"/>
    </xf>
    <xf numFmtId="178" fontId="19" fillId="0" borderId="18" xfId="0" applyNumberFormat="1" applyFont="1" applyFill="1" applyBorder="1" applyAlignment="1">
      <alignment horizontal="left" vertical="center"/>
    </xf>
    <xf numFmtId="0" fontId="13" fillId="5" borderId="18" xfId="52" applyFont="1" applyFill="1" applyBorder="1" applyAlignment="1">
      <alignment horizontal="center"/>
    </xf>
    <xf numFmtId="49" fontId="14" fillId="5" borderId="18" xfId="53" applyNumberFormat="1" applyFont="1" applyFill="1" applyBorder="1" applyAlignment="1">
      <alignment horizontal="center" vertical="center"/>
    </xf>
    <xf numFmtId="49" fontId="14" fillId="5" borderId="19" xfId="53" applyNumberFormat="1" applyFont="1" applyFill="1" applyBorder="1" applyAlignment="1">
      <alignment horizontal="center" vertical="center"/>
    </xf>
    <xf numFmtId="49" fontId="14" fillId="5" borderId="20" xfId="53" applyNumberFormat="1" applyFont="1" applyFill="1" applyBorder="1" applyAlignment="1">
      <alignment horizontal="center" vertical="center"/>
    </xf>
    <xf numFmtId="0" fontId="14" fillId="5" borderId="0" xfId="52" applyFont="1" applyFill="1"/>
    <xf numFmtId="0" fontId="0" fillId="5" borderId="0" xfId="53" applyFont="1" applyFill="1">
      <alignment vertical="center"/>
    </xf>
    <xf numFmtId="14" fontId="14" fillId="5" borderId="0" xfId="52" applyNumberFormat="1" applyFont="1" applyFill="1"/>
    <xf numFmtId="0" fontId="20" fillId="0" borderId="0" xfId="50" applyAlignment="1">
      <alignment horizontal="left" vertical="center"/>
    </xf>
    <xf numFmtId="0" fontId="21" fillId="0" borderId="21" xfId="50" applyFont="1" applyBorder="1" applyAlignment="1">
      <alignment horizontal="center" vertical="top"/>
    </xf>
    <xf numFmtId="0" fontId="22" fillId="0" borderId="22" xfId="50" applyFont="1" applyBorder="1" applyAlignment="1">
      <alignment horizontal="left" vertical="center"/>
    </xf>
    <xf numFmtId="0" fontId="23" fillId="0" borderId="23" xfId="50" applyFont="1" applyBorder="1" applyAlignment="1">
      <alignment horizontal="center" vertical="center"/>
    </xf>
    <xf numFmtId="0" fontId="22" fillId="0" borderId="23" xfId="50" applyFont="1" applyBorder="1" applyAlignment="1">
      <alignment horizontal="center" vertical="center"/>
    </xf>
    <xf numFmtId="0" fontId="24" fillId="0" borderId="23" xfId="50" applyFont="1" applyBorder="1">
      <alignment vertical="center"/>
    </xf>
    <xf numFmtId="0" fontId="22" fillId="0" borderId="23" xfId="50" applyFont="1" applyBorder="1">
      <alignment vertical="center"/>
    </xf>
    <xf numFmtId="0" fontId="24" fillId="0" borderId="23" xfId="50" applyFont="1" applyBorder="1" applyAlignment="1">
      <alignment horizontal="center" vertical="center"/>
    </xf>
    <xf numFmtId="0" fontId="22" fillId="0" borderId="23" xfId="50" applyFont="1" applyBorder="1" applyAlignment="1">
      <alignment horizontal="left" vertical="center"/>
    </xf>
    <xf numFmtId="0" fontId="24" fillId="0" borderId="24" xfId="50" applyFont="1" applyBorder="1" applyAlignment="1">
      <alignment horizontal="center" vertical="center"/>
    </xf>
    <xf numFmtId="0" fontId="22" fillId="0" borderId="25" xfId="50" applyFont="1" applyBorder="1">
      <alignment vertical="center"/>
    </xf>
    <xf numFmtId="0" fontId="23" fillId="0" borderId="26" xfId="50" applyFont="1" applyBorder="1" applyAlignment="1">
      <alignment horizontal="center" vertical="center"/>
    </xf>
    <xf numFmtId="0" fontId="22" fillId="0" borderId="26" xfId="50" applyFont="1" applyBorder="1">
      <alignment vertical="center"/>
    </xf>
    <xf numFmtId="58" fontId="24" fillId="0" borderId="26" xfId="50" applyNumberFormat="1" applyFont="1" applyBorder="1" applyAlignment="1">
      <alignment horizontal="center" vertical="center"/>
    </xf>
    <xf numFmtId="0" fontId="24" fillId="0" borderId="26" xfId="50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22" fillId="0" borderId="25" xfId="50" applyFont="1" applyBorder="1" applyAlignment="1">
      <alignment horizontal="left" vertical="center"/>
    </xf>
    <xf numFmtId="0" fontId="23" fillId="0" borderId="26" xfId="50" applyFont="1" applyBorder="1" applyAlignment="1">
      <alignment horizontal="right" vertical="center"/>
    </xf>
    <xf numFmtId="0" fontId="22" fillId="0" borderId="26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2" fillId="0" borderId="28" xfId="50" applyFont="1" applyBorder="1">
      <alignment vertical="center"/>
    </xf>
    <xf numFmtId="0" fontId="23" fillId="0" borderId="29" xfId="50" applyFont="1" applyBorder="1" applyAlignment="1">
      <alignment horizontal="right" vertical="center"/>
    </xf>
    <xf numFmtId="0" fontId="22" fillId="0" borderId="29" xfId="50" applyFont="1" applyBorder="1">
      <alignment vertical="center"/>
    </xf>
    <xf numFmtId="0" fontId="24" fillId="0" borderId="29" xfId="50" applyFont="1" applyBorder="1">
      <alignment vertical="center"/>
    </xf>
    <xf numFmtId="0" fontId="24" fillId="0" borderId="29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4" fillId="0" borderId="30" xfId="50" applyFont="1" applyBorder="1" applyAlignment="1">
      <alignment horizontal="left" vertical="center"/>
    </xf>
    <xf numFmtId="0" fontId="22" fillId="0" borderId="0" xfId="50" applyFont="1">
      <alignment vertical="center"/>
    </xf>
    <xf numFmtId="0" fontId="24" fillId="0" borderId="0" xfId="50" applyFont="1">
      <alignment vertical="center"/>
    </xf>
    <xf numFmtId="0" fontId="24" fillId="0" borderId="0" xfId="50" applyFont="1" applyAlignment="1">
      <alignment horizontal="left" vertical="center"/>
    </xf>
    <xf numFmtId="0" fontId="22" fillId="0" borderId="22" xfId="50" applyFont="1" applyBorder="1">
      <alignment vertical="center"/>
    </xf>
    <xf numFmtId="0" fontId="24" fillId="0" borderId="31" xfId="50" applyFont="1" applyBorder="1" applyAlignment="1">
      <alignment horizontal="center" vertical="center"/>
    </xf>
    <xf numFmtId="0" fontId="24" fillId="0" borderId="32" xfId="50" applyFont="1" applyBorder="1" applyAlignment="1">
      <alignment horizontal="center" vertical="center"/>
    </xf>
    <xf numFmtId="0" fontId="24" fillId="0" borderId="33" xfId="50" applyFont="1" applyBorder="1" applyAlignment="1">
      <alignment horizontal="center" vertical="center"/>
    </xf>
    <xf numFmtId="0" fontId="24" fillId="0" borderId="26" xfId="50" applyFont="1" applyBorder="1">
      <alignment vertical="center"/>
    </xf>
    <xf numFmtId="0" fontId="24" fillId="0" borderId="34" xfId="50" applyFont="1" applyBorder="1" applyAlignment="1">
      <alignment horizontal="center" vertical="center"/>
    </xf>
    <xf numFmtId="0" fontId="24" fillId="0" borderId="35" xfId="50" applyFont="1" applyBorder="1" applyAlignment="1">
      <alignment horizontal="center" vertical="center"/>
    </xf>
    <xf numFmtId="0" fontId="24" fillId="0" borderId="36" xfId="50" applyFont="1" applyBorder="1" applyAlignment="1">
      <alignment horizontal="center" vertical="center"/>
    </xf>
    <xf numFmtId="0" fontId="16" fillId="0" borderId="37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22" fillId="0" borderId="24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4" fillId="0" borderId="25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4" fillId="0" borderId="25" xfId="50" applyFont="1" applyBorder="1" applyAlignment="1">
      <alignment horizontal="left" vertical="center" wrapText="1"/>
    </xf>
    <xf numFmtId="0" fontId="24" fillId="0" borderId="26" xfId="50" applyFont="1" applyBorder="1" applyAlignment="1">
      <alignment horizontal="left" vertical="center" wrapText="1"/>
    </xf>
    <xf numFmtId="0" fontId="24" fillId="0" borderId="27" xfId="50" applyFont="1" applyBorder="1" applyAlignment="1">
      <alignment horizontal="left" vertical="center" wrapText="1"/>
    </xf>
    <xf numFmtId="0" fontId="22" fillId="0" borderId="28" xfId="50" applyFont="1" applyBorder="1" applyAlignment="1">
      <alignment horizontal="left" vertical="center"/>
    </xf>
    <xf numFmtId="0" fontId="20" fillId="0" borderId="29" xfId="50" applyBorder="1" applyAlignment="1">
      <alignment horizontal="center" vertical="center"/>
    </xf>
    <xf numFmtId="0" fontId="20" fillId="0" borderId="30" xfId="50" applyBorder="1" applyAlignment="1">
      <alignment horizontal="center" vertical="center"/>
    </xf>
    <xf numFmtId="0" fontId="22" fillId="0" borderId="38" xfId="50" applyFont="1" applyBorder="1" applyAlignment="1">
      <alignment horizontal="center" vertical="center"/>
    </xf>
    <xf numFmtId="0" fontId="22" fillId="0" borderId="39" xfId="50" applyFont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0" fillId="0" borderId="37" xfId="50" applyBorder="1" applyAlignment="1">
      <alignment horizontal="left" vertical="center"/>
    </xf>
    <xf numFmtId="0" fontId="20" fillId="0" borderId="35" xfId="50" applyBorder="1" applyAlignment="1">
      <alignment horizontal="left" vertical="center"/>
    </xf>
    <xf numFmtId="0" fontId="20" fillId="0" borderId="36" xfId="50" applyBorder="1" applyAlignment="1">
      <alignment horizontal="left" vertical="center"/>
    </xf>
    <xf numFmtId="0" fontId="25" fillId="0" borderId="37" xfId="50" applyFont="1" applyBorder="1" applyAlignment="1">
      <alignment horizontal="left" vertical="center"/>
    </xf>
    <xf numFmtId="0" fontId="24" fillId="0" borderId="40" xfId="50" applyFont="1" applyBorder="1" applyAlignment="1">
      <alignment horizontal="left" vertical="center"/>
    </xf>
    <xf numFmtId="0" fontId="24" fillId="0" borderId="41" xfId="50" applyFont="1" applyBorder="1" applyAlignment="1">
      <alignment horizontal="left" vertical="center"/>
    </xf>
    <xf numFmtId="0" fontId="24" fillId="0" borderId="42" xfId="50" applyFont="1" applyBorder="1" applyAlignment="1">
      <alignment horizontal="left" vertical="center"/>
    </xf>
    <xf numFmtId="0" fontId="16" fillId="0" borderId="22" xfId="50" applyFont="1" applyBorder="1" applyAlignment="1">
      <alignment horizontal="left" vertical="center"/>
    </xf>
    <xf numFmtId="0" fontId="16" fillId="0" borderId="23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4" fillId="0" borderId="29" xfId="50" applyFont="1" applyBorder="1" applyAlignment="1">
      <alignment horizontal="center" vertical="center"/>
    </xf>
    <xf numFmtId="58" fontId="24" fillId="0" borderId="29" xfId="50" applyNumberFormat="1" applyFont="1" applyBorder="1">
      <alignment vertical="center"/>
    </xf>
    <xf numFmtId="0" fontId="22" fillId="0" borderId="29" xfId="50" applyFont="1" applyBorder="1" applyAlignment="1">
      <alignment horizontal="center" vertical="center"/>
    </xf>
    <xf numFmtId="0" fontId="24" fillId="0" borderId="30" xfId="50" applyFont="1" applyBorder="1" applyAlignment="1">
      <alignment horizontal="center" vertical="center"/>
    </xf>
    <xf numFmtId="0" fontId="14" fillId="5" borderId="11" xfId="50" applyFont="1" applyFill="1" applyBorder="1" applyAlignment="1">
      <alignment horizontal="left" vertical="center"/>
    </xf>
    <xf numFmtId="0" fontId="14" fillId="5" borderId="12" xfId="50" applyFont="1" applyFill="1" applyBorder="1" applyAlignment="1">
      <alignment horizontal="left" vertical="center"/>
    </xf>
    <xf numFmtId="0" fontId="14" fillId="5" borderId="44" xfId="50" applyFont="1" applyFill="1" applyBorder="1" applyAlignment="1">
      <alignment horizontal="left" vertical="center"/>
    </xf>
    <xf numFmtId="0" fontId="14" fillId="5" borderId="16" xfId="52" applyFont="1" applyFill="1" applyBorder="1" applyAlignment="1">
      <alignment horizontal="center" vertical="center"/>
    </xf>
    <xf numFmtId="49" fontId="25" fillId="5" borderId="2" xfId="0" applyNumberFormat="1" applyFont="1" applyFill="1" applyBorder="1" applyAlignment="1">
      <alignment horizontal="center" vertical="center"/>
    </xf>
    <xf numFmtId="49" fontId="15" fillId="5" borderId="15" xfId="0" applyNumberFormat="1" applyFont="1" applyFill="1" applyBorder="1" applyAlignment="1">
      <alignment horizontal="center" vertical="center"/>
    </xf>
    <xf numFmtId="49" fontId="11" fillId="0" borderId="2" xfId="58" applyNumberFormat="1" applyFont="1" applyBorder="1" applyAlignment="1">
      <alignment horizontal="center" vertical="center"/>
    </xf>
    <xf numFmtId="49" fontId="26" fillId="0" borderId="2" xfId="50" applyNumberFormat="1" applyFont="1" applyBorder="1" applyAlignment="1">
      <alignment horizontal="center"/>
    </xf>
    <xf numFmtId="178" fontId="27" fillId="0" borderId="18" xfId="0" applyNumberFormat="1" applyFont="1" applyFill="1" applyBorder="1" applyAlignment="1">
      <alignment horizontal="left" vertical="center"/>
    </xf>
    <xf numFmtId="49" fontId="26" fillId="0" borderId="18" xfId="50" applyNumberFormat="1" applyFont="1" applyBorder="1" applyAlignment="1">
      <alignment horizontal="left" vertical="center" wrapText="1"/>
    </xf>
    <xf numFmtId="0" fontId="14" fillId="5" borderId="18" xfId="52" applyFont="1" applyFill="1" applyBorder="1" applyAlignment="1">
      <alignment horizontal="center" vertical="center"/>
    </xf>
    <xf numFmtId="49" fontId="16" fillId="5" borderId="2" xfId="0" applyNumberFormat="1" applyFont="1" applyFill="1" applyBorder="1" applyAlignment="1">
      <alignment horizontal="center"/>
    </xf>
    <xf numFmtId="0" fontId="13" fillId="5" borderId="5" xfId="52" applyFont="1" applyFill="1" applyBorder="1" applyAlignment="1">
      <alignment horizontal="center" vertical="center"/>
    </xf>
    <xf numFmtId="0" fontId="13" fillId="5" borderId="6" xfId="52" applyFont="1" applyFill="1" applyBorder="1" applyAlignment="1">
      <alignment horizontal="center" vertical="center"/>
    </xf>
    <xf numFmtId="0" fontId="13" fillId="5" borderId="7" xfId="52" applyFont="1" applyFill="1" applyBorder="1" applyAlignment="1">
      <alignment horizontal="center" vertical="center"/>
    </xf>
    <xf numFmtId="0" fontId="13" fillId="5" borderId="16" xfId="52" applyFont="1" applyFill="1" applyBorder="1" applyAlignment="1">
      <alignment horizontal="center" vertical="center"/>
    </xf>
    <xf numFmtId="0" fontId="17" fillId="0" borderId="2" xfId="58" applyNumberFormat="1" applyFont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49" fontId="17" fillId="0" borderId="2" xfId="58" applyNumberFormat="1" applyFont="1" applyBorder="1" applyAlignment="1">
      <alignment horizontal="center" vertical="center"/>
    </xf>
    <xf numFmtId="49" fontId="13" fillId="5" borderId="2" xfId="53" applyNumberFormat="1" applyFont="1" applyFill="1" applyBorder="1" applyAlignment="1">
      <alignment horizontal="center" vertical="center"/>
    </xf>
    <xf numFmtId="49" fontId="13" fillId="5" borderId="5" xfId="53" applyNumberFormat="1" applyFont="1" applyFill="1" applyBorder="1" applyAlignment="1">
      <alignment horizontal="center" vertical="center"/>
    </xf>
    <xf numFmtId="49" fontId="13" fillId="5" borderId="15" xfId="53" applyNumberFormat="1" applyFont="1" applyFill="1" applyBorder="1" applyAlignment="1">
      <alignment horizontal="center" vertical="center"/>
    </xf>
    <xf numFmtId="0" fontId="16" fillId="0" borderId="2" xfId="50" applyNumberFormat="1" applyFont="1" applyBorder="1" applyAlignment="1">
      <alignment horizontal="center" vertical="center"/>
    </xf>
    <xf numFmtId="180" fontId="19" fillId="0" borderId="2" xfId="0" applyNumberFormat="1" applyFont="1" applyBorder="1" applyAlignment="1">
      <alignment horizontal="center" vertical="center"/>
    </xf>
    <xf numFmtId="49" fontId="16" fillId="0" borderId="3" xfId="50" applyNumberFormat="1" applyFont="1" applyBorder="1" applyAlignment="1">
      <alignment horizontal="center" vertical="center"/>
    </xf>
    <xf numFmtId="0" fontId="13" fillId="5" borderId="3" xfId="52" applyFont="1" applyFill="1" applyBorder="1" applyAlignment="1">
      <alignment horizontal="center"/>
    </xf>
    <xf numFmtId="49" fontId="13" fillId="5" borderId="3" xfId="53" applyNumberFormat="1" applyFont="1" applyFill="1" applyBorder="1" applyAlignment="1">
      <alignment horizontal="center" vertical="center"/>
    </xf>
    <xf numFmtId="49" fontId="13" fillId="5" borderId="46" xfId="53" applyNumberFormat="1" applyFont="1" applyFill="1" applyBorder="1" applyAlignment="1">
      <alignment horizontal="center" vertical="center"/>
    </xf>
    <xf numFmtId="49" fontId="13" fillId="5" borderId="47" xfId="53" applyNumberFormat="1" applyFont="1" applyFill="1" applyBorder="1" applyAlignment="1">
      <alignment horizontal="center" vertical="center"/>
    </xf>
    <xf numFmtId="178" fontId="27" fillId="0" borderId="18" xfId="0" applyNumberFormat="1" applyFont="1" applyBorder="1" applyAlignment="1">
      <alignment horizontal="center" vertical="center"/>
    </xf>
    <xf numFmtId="178" fontId="19" fillId="0" borderId="18" xfId="0" applyNumberFormat="1" applyFont="1" applyBorder="1" applyAlignment="1">
      <alignment horizontal="left" vertical="center"/>
    </xf>
    <xf numFmtId="178" fontId="28" fillId="0" borderId="18" xfId="0" applyNumberFormat="1" applyFont="1" applyBorder="1" applyAlignment="1">
      <alignment horizontal="center" vertical="center"/>
    </xf>
    <xf numFmtId="178" fontId="19" fillId="0" borderId="18" xfId="0" applyNumberFormat="1" applyFont="1" applyBorder="1" applyAlignment="1">
      <alignment horizontal="center" vertical="center"/>
    </xf>
    <xf numFmtId="49" fontId="16" fillId="0" borderId="18" xfId="50" applyNumberFormat="1" applyFont="1" applyBorder="1" applyAlignment="1">
      <alignment horizontal="left" vertical="center" wrapText="1"/>
    </xf>
    <xf numFmtId="49" fontId="13" fillId="5" borderId="20" xfId="53" applyNumberFormat="1" applyFont="1" applyFill="1" applyBorder="1" applyAlignment="1">
      <alignment horizontal="center" vertical="center"/>
    </xf>
    <xf numFmtId="14" fontId="14" fillId="5" borderId="0" xfId="52" applyNumberFormat="1" applyFont="1" applyFill="1" applyAlignment="1"/>
    <xf numFmtId="0" fontId="0" fillId="0" borderId="0" xfId="0" applyAlignment="1"/>
    <xf numFmtId="0" fontId="29" fillId="0" borderId="21" xfId="50" applyFont="1" applyBorder="1" applyAlignment="1">
      <alignment horizontal="center" vertical="top"/>
    </xf>
    <xf numFmtId="0" fontId="25" fillId="0" borderId="48" xfId="50" applyFont="1" applyBorder="1" applyAlignment="1">
      <alignment horizontal="left" vertical="center"/>
    </xf>
    <xf numFmtId="0" fontId="23" fillId="0" borderId="49" xfId="50" applyFont="1" applyBorder="1" applyAlignment="1">
      <alignment horizontal="center" vertical="center"/>
    </xf>
    <xf numFmtId="0" fontId="25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20" fillId="0" borderId="49" xfId="50" applyBorder="1" applyAlignment="1">
      <alignment horizontal="center" vertical="center"/>
    </xf>
    <xf numFmtId="0" fontId="20" fillId="0" borderId="50" xfId="50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16" fillId="0" borderId="24" xfId="50" applyFont="1" applyBorder="1" applyAlignment="1">
      <alignment horizontal="center" vertical="center"/>
    </xf>
    <xf numFmtId="0" fontId="25" fillId="0" borderId="22" xfId="50" applyFont="1" applyBorder="1" applyAlignment="1">
      <alignment horizontal="center" vertical="center"/>
    </xf>
    <xf numFmtId="0" fontId="25" fillId="0" borderId="23" xfId="50" applyFont="1" applyBorder="1" applyAlignment="1">
      <alignment horizontal="center" vertical="center"/>
    </xf>
    <xf numFmtId="0" fontId="25" fillId="0" borderId="24" xfId="50" applyFont="1" applyBorder="1" applyAlignment="1">
      <alignment horizontal="center" vertical="center"/>
    </xf>
    <xf numFmtId="0" fontId="16" fillId="0" borderId="25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14" fontId="23" fillId="0" borderId="26" xfId="50" applyNumberFormat="1" applyFont="1" applyBorder="1" applyAlignment="1">
      <alignment horizontal="center" vertical="center"/>
    </xf>
    <xf numFmtId="14" fontId="23" fillId="0" borderId="27" xfId="50" applyNumberFormat="1" applyFont="1" applyBorder="1" applyAlignment="1">
      <alignment horizontal="center" vertical="center"/>
    </xf>
    <xf numFmtId="0" fontId="16" fillId="0" borderId="25" xfId="50" applyFont="1" applyBorder="1">
      <alignment vertical="center"/>
    </xf>
    <xf numFmtId="0" fontId="23" fillId="0" borderId="26" xfId="50" applyFont="1" applyBorder="1">
      <alignment vertical="center"/>
    </xf>
    <xf numFmtId="0" fontId="23" fillId="0" borderId="27" xfId="50" applyFont="1" applyBorder="1">
      <alignment vertical="center"/>
    </xf>
    <xf numFmtId="0" fontId="16" fillId="0" borderId="26" xfId="50" applyFont="1" applyBorder="1">
      <alignment vertical="center"/>
    </xf>
    <xf numFmtId="0" fontId="23" fillId="0" borderId="34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0" fillId="0" borderId="26" xfId="50" applyBorder="1">
      <alignment vertical="center"/>
    </xf>
    <xf numFmtId="0" fontId="16" fillId="0" borderId="28" xfId="50" applyFont="1" applyBorder="1">
      <alignment vertical="center"/>
    </xf>
    <xf numFmtId="0" fontId="23" fillId="0" borderId="29" xfId="50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14" fontId="23" fillId="0" borderId="29" xfId="50" applyNumberFormat="1" applyFont="1" applyBorder="1" applyAlignment="1">
      <alignment horizontal="center" vertical="center"/>
    </xf>
    <xf numFmtId="14" fontId="23" fillId="0" borderId="30" xfId="50" applyNumberFormat="1" applyFont="1" applyBorder="1" applyAlignment="1">
      <alignment horizontal="center" vertical="center"/>
    </xf>
    <xf numFmtId="0" fontId="23" fillId="0" borderId="29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25" fillId="0" borderId="53" xfId="50" applyFont="1" applyBorder="1" applyAlignment="1">
      <alignment horizontal="left" vertical="center"/>
    </xf>
    <xf numFmtId="0" fontId="25" fillId="0" borderId="54" xfId="50" applyFont="1" applyBorder="1" applyAlignment="1">
      <alignment horizontal="left" vertical="center"/>
    </xf>
    <xf numFmtId="0" fontId="25" fillId="0" borderId="55" xfId="50" applyFont="1" applyBorder="1" applyAlignment="1">
      <alignment horizontal="left" vertical="center"/>
    </xf>
    <xf numFmtId="0" fontId="16" fillId="0" borderId="56" xfId="50" applyFont="1" applyBorder="1">
      <alignment vertical="center"/>
    </xf>
    <xf numFmtId="0" fontId="20" fillId="0" borderId="57" xfId="50" applyBorder="1" applyAlignment="1">
      <alignment horizontal="left" vertical="center"/>
    </xf>
    <xf numFmtId="0" fontId="23" fillId="0" borderId="57" xfId="50" applyFont="1" applyBorder="1" applyAlignment="1">
      <alignment horizontal="left" vertical="center"/>
    </xf>
    <xf numFmtId="0" fontId="20" fillId="0" borderId="57" xfId="50" applyBorder="1">
      <alignment vertical="center"/>
    </xf>
    <xf numFmtId="0" fontId="16" fillId="0" borderId="57" xfId="50" applyFont="1" applyBorder="1">
      <alignment vertical="center"/>
    </xf>
    <xf numFmtId="0" fontId="23" fillId="0" borderId="58" xfId="50" applyFont="1" applyBorder="1" applyAlignment="1">
      <alignment horizontal="left" vertical="center"/>
    </xf>
    <xf numFmtId="0" fontId="20" fillId="0" borderId="26" xfId="50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56" xfId="50" applyFont="1" applyBorder="1" applyAlignment="1">
      <alignment horizontal="center" vertical="center"/>
    </xf>
    <xf numFmtId="0" fontId="23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20" fillId="0" borderId="57" xfId="50" applyBorder="1" applyAlignment="1">
      <alignment horizontal="center" vertical="center"/>
    </xf>
    <xf numFmtId="0" fontId="16" fillId="0" borderId="25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20" fillId="0" borderId="26" xfId="50" applyBorder="1" applyAlignment="1">
      <alignment horizontal="center" vertical="center"/>
    </xf>
    <xf numFmtId="0" fontId="16" fillId="0" borderId="0" xfId="50" applyFont="1">
      <alignment vertical="center"/>
    </xf>
    <xf numFmtId="0" fontId="16" fillId="0" borderId="40" xfId="50" applyFont="1" applyBorder="1" applyAlignment="1">
      <alignment horizontal="left" vertical="center" wrapText="1"/>
    </xf>
    <xf numFmtId="0" fontId="16" fillId="0" borderId="41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 wrapText="1"/>
    </xf>
    <xf numFmtId="0" fontId="16" fillId="0" borderId="56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30" fillId="0" borderId="59" xfId="50" applyFont="1" applyBorder="1" applyAlignment="1">
      <alignment horizontal="left" vertical="center" wrapText="1"/>
    </xf>
    <xf numFmtId="0" fontId="23" fillId="0" borderId="25" xfId="50" applyFont="1" applyBorder="1" applyAlignment="1">
      <alignment horizontal="left" vertical="center"/>
    </xf>
    <xf numFmtId="9" fontId="23" fillId="0" borderId="26" xfId="50" applyNumberFormat="1" applyFont="1" applyBorder="1" applyAlignment="1">
      <alignment horizontal="center" vertical="center"/>
    </xf>
    <xf numFmtId="0" fontId="31" fillId="0" borderId="27" xfId="50" applyFont="1" applyBorder="1" applyAlignment="1">
      <alignment horizontal="left" vertical="center" wrapText="1"/>
    </xf>
    <xf numFmtId="0" fontId="31" fillId="0" borderId="27" xfId="50" applyFont="1" applyBorder="1" applyAlignment="1">
      <alignment horizontal="left" vertical="center"/>
    </xf>
    <xf numFmtId="0" fontId="25" fillId="0" borderId="53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9" fontId="23" fillId="0" borderId="39" xfId="50" applyNumberFormat="1" applyFont="1" applyBorder="1" applyAlignment="1">
      <alignment horizontal="left" vertical="center"/>
    </xf>
    <xf numFmtId="9" fontId="23" fillId="0" borderId="32" xfId="50" applyNumberFormat="1" applyFont="1" applyBorder="1" applyAlignment="1">
      <alignment horizontal="left" vertical="center"/>
    </xf>
    <xf numFmtId="9" fontId="23" fillId="0" borderId="33" xfId="50" applyNumberFormat="1" applyFont="1" applyBorder="1" applyAlignment="1">
      <alignment horizontal="left" vertical="center"/>
    </xf>
    <xf numFmtId="9" fontId="23" fillId="0" borderId="40" xfId="50" applyNumberFormat="1" applyFont="1" applyBorder="1" applyAlignment="1">
      <alignment horizontal="left" vertical="center"/>
    </xf>
    <xf numFmtId="9" fontId="23" fillId="0" borderId="41" xfId="50" applyNumberFormat="1" applyFont="1" applyBorder="1" applyAlignment="1">
      <alignment horizontal="left" vertical="center"/>
    </xf>
    <xf numFmtId="9" fontId="23" fillId="0" borderId="42" xfId="50" applyNumberFormat="1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2" fillId="0" borderId="42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3" fillId="0" borderId="61" xfId="50" applyFont="1" applyBorder="1" applyAlignment="1">
      <alignment horizontal="left" vertical="center"/>
    </xf>
    <xf numFmtId="0" fontId="23" fillId="0" borderId="62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25" fillId="0" borderId="48" xfId="50" applyFont="1" applyBorder="1">
      <alignment vertical="center"/>
    </xf>
    <xf numFmtId="0" fontId="32" fillId="0" borderId="54" xfId="50" applyFont="1" applyBorder="1" applyAlignment="1">
      <alignment horizontal="center" vertical="center"/>
    </xf>
    <xf numFmtId="0" fontId="25" fillId="0" borderId="49" xfId="50" applyFont="1" applyBorder="1">
      <alignment vertical="center"/>
    </xf>
    <xf numFmtId="0" fontId="23" fillId="0" borderId="64" xfId="50" applyFont="1" applyBorder="1">
      <alignment vertical="center"/>
    </xf>
    <xf numFmtId="0" fontId="25" fillId="0" borderId="64" xfId="50" applyFont="1" applyBorder="1">
      <alignment vertical="center"/>
    </xf>
    <xf numFmtId="58" fontId="20" fillId="0" borderId="49" xfId="50" applyNumberFormat="1" applyBorder="1">
      <alignment vertical="center"/>
    </xf>
    <xf numFmtId="0" fontId="25" fillId="0" borderId="38" xfId="50" applyFont="1" applyBorder="1" applyAlignment="1">
      <alignment horizontal="center" vertical="center"/>
    </xf>
    <xf numFmtId="0" fontId="25" fillId="0" borderId="65" xfId="50" applyFont="1" applyBorder="1" applyAlignment="1">
      <alignment horizontal="center" vertical="center"/>
    </xf>
    <xf numFmtId="0" fontId="23" fillId="0" borderId="64" xfId="50" applyFont="1" applyBorder="1" applyAlignment="1">
      <alignment horizontal="center" vertical="center"/>
    </xf>
    <xf numFmtId="0" fontId="23" fillId="0" borderId="52" xfId="50" applyFont="1" applyBorder="1" applyAlignment="1">
      <alignment horizontal="center" vertical="center"/>
    </xf>
    <xf numFmtId="0" fontId="23" fillId="0" borderId="51" xfId="50" applyFont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3" fillId="0" borderId="52" xfId="50" applyFont="1" applyBorder="1" applyAlignment="1">
      <alignment horizontal="left" vertical="center"/>
    </xf>
    <xf numFmtId="0" fontId="20" fillId="0" borderId="64" xfId="50" applyBorder="1">
      <alignment vertical="center"/>
    </xf>
    <xf numFmtId="0" fontId="33" fillId="0" borderId="66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4" fillId="0" borderId="69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  <xf numFmtId="0" fontId="34" fillId="6" borderId="2" xfId="0" applyFont="1" applyFill="1" applyBorder="1"/>
    <xf numFmtId="0" fontId="34" fillId="0" borderId="71" xfId="0" applyFont="1" applyBorder="1"/>
    <xf numFmtId="0" fontId="0" fillId="0" borderId="69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0" borderId="74" xfId="0" applyBorder="1"/>
    <xf numFmtId="0" fontId="0" fillId="7" borderId="0" xfId="0" applyFill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" xfId="49"/>
    <cellStyle name="常规 2" xfId="50"/>
    <cellStyle name="常规 23" xfId="51"/>
    <cellStyle name="常规 3" xfId="52"/>
    <cellStyle name="常规 4" xfId="53"/>
    <cellStyle name="常规 40" xfId="54"/>
    <cellStyle name="常规 5" xfId="55"/>
    <cellStyle name="常规 6" xfId="56"/>
    <cellStyle name="常规 7" xfId="57"/>
    <cellStyle name="常规 8" xfId="58"/>
    <cellStyle name="常规_110509_2006-09-28 2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256633</xdr:rowOff>
    </xdr:from>
    <xdr:to>
      <xdr:col>11</xdr:col>
      <xdr:colOff>54428</xdr:colOff>
      <xdr:row>56</xdr:row>
      <xdr:rowOff>157188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7815"/>
        <a:stretch>
          <a:fillRect/>
        </a:stretch>
      </xdr:blipFill>
      <xdr:spPr>
        <a:xfrm>
          <a:off x="0" y="256540"/>
          <a:ext cx="8759825" cy="11025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44800" y="790003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9400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1780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4480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44800" y="790003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100543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09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70175" y="267462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3975" y="267462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20975" y="304419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100543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209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62231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20975" y="64084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62231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70175" y="267462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62231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93975" y="267462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62231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20975" y="30441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62231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20975" y="64084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304800</xdr:rowOff>
    </xdr:from>
    <xdr:to>
      <xdr:col>11</xdr:col>
      <xdr:colOff>11285</xdr:colOff>
      <xdr:row>51</xdr:row>
      <xdr:rowOff>83652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8220"/>
        <a:stretch>
          <a:fillRect/>
        </a:stretch>
      </xdr:blipFill>
      <xdr:spPr>
        <a:xfrm>
          <a:off x="0" y="304800"/>
          <a:ext cx="8259445" cy="10420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234738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8600" y="703326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7800" y="259842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41600" y="259842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234738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8600" y="296799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234738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8600" y="703326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224790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68600" y="703326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717800" y="259842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641600" y="259842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224790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68600" y="296799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224790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68600" y="703326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68600" y="407670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717800" y="259842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641600" y="259842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264160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68600" y="296799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68600" y="407670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226060</xdr:colOff>
      <xdr:row>23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768600" y="78219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717800" y="259842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641600" y="259842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226060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768600" y="29679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226060</xdr:colOff>
      <xdr:row>23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768600" y="78219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9525</xdr:rowOff>
    </xdr:from>
    <xdr:to>
      <xdr:col>16</xdr:col>
      <xdr:colOff>38099</xdr:colOff>
      <xdr:row>56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4675"/>
          <a:ext cx="12791440" cy="7543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28575</xdr:rowOff>
    </xdr:from>
    <xdr:to>
      <xdr:col>15</xdr:col>
      <xdr:colOff>666750</xdr:colOff>
      <xdr:row>60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1900"/>
          <a:ext cx="14630400" cy="754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19</xdr:row>
      <xdr:rowOff>57150</xdr:rowOff>
    </xdr:from>
    <xdr:to>
      <xdr:col>16</xdr:col>
      <xdr:colOff>76200</xdr:colOff>
      <xdr:row>63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24275"/>
          <a:ext cx="13963650" cy="7543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95250</xdr:rowOff>
    </xdr:from>
    <xdr:to>
      <xdr:col>16</xdr:col>
      <xdr:colOff>95249</xdr:colOff>
      <xdr:row>63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2850"/>
          <a:ext cx="14048740" cy="754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0</v>
      </c>
      <c r="C2" s="369"/>
      <c r="D2" s="369"/>
      <c r="E2" s="369"/>
      <c r="F2" s="369"/>
      <c r="G2" s="369"/>
      <c r="H2" s="369"/>
      <c r="I2" s="370"/>
    </row>
    <row r="3" ht="27.95" customHeight="1" spans="2:9">
      <c r="B3" s="371"/>
      <c r="C3" s="372"/>
      <c r="D3" s="373" t="s">
        <v>1</v>
      </c>
      <c r="E3" s="374"/>
      <c r="F3" s="375" t="s">
        <v>2</v>
      </c>
      <c r="G3" s="376"/>
      <c r="H3" s="373" t="s">
        <v>3</v>
      </c>
      <c r="I3" s="377"/>
    </row>
    <row r="4" ht="27.95" customHeight="1" spans="2:9">
      <c r="B4" s="371" t="s">
        <v>4</v>
      </c>
      <c r="C4" s="372" t="s">
        <v>5</v>
      </c>
      <c r="D4" s="372" t="s">
        <v>6</v>
      </c>
      <c r="E4" s="372" t="s">
        <v>7</v>
      </c>
      <c r="F4" s="378" t="s">
        <v>6</v>
      </c>
      <c r="G4" s="378" t="s">
        <v>7</v>
      </c>
      <c r="H4" s="372" t="s">
        <v>6</v>
      </c>
      <c r="I4" s="379" t="s">
        <v>7</v>
      </c>
    </row>
    <row r="5" ht="27.95" customHeight="1" spans="2:9">
      <c r="B5" s="380" t="s">
        <v>8</v>
      </c>
      <c r="C5" s="16">
        <v>13</v>
      </c>
      <c r="D5" s="16">
        <v>0</v>
      </c>
      <c r="E5" s="16">
        <v>1</v>
      </c>
      <c r="F5" s="381">
        <v>0</v>
      </c>
      <c r="G5" s="381">
        <v>1</v>
      </c>
      <c r="H5" s="16">
        <v>1</v>
      </c>
      <c r="I5" s="382">
        <v>2</v>
      </c>
    </row>
    <row r="6" ht="27.95" customHeight="1" spans="2:9">
      <c r="B6" s="380" t="s">
        <v>9</v>
      </c>
      <c r="C6" s="16">
        <v>20</v>
      </c>
      <c r="D6" s="16">
        <v>0</v>
      </c>
      <c r="E6" s="16">
        <v>1</v>
      </c>
      <c r="F6" s="381">
        <v>1</v>
      </c>
      <c r="G6" s="381">
        <v>2</v>
      </c>
      <c r="H6" s="16">
        <v>2</v>
      </c>
      <c r="I6" s="382">
        <v>3</v>
      </c>
    </row>
    <row r="7" ht="27.95" customHeight="1" spans="2:9">
      <c r="B7" s="380" t="s">
        <v>10</v>
      </c>
      <c r="C7" s="16">
        <v>32</v>
      </c>
      <c r="D7" s="16">
        <v>0</v>
      </c>
      <c r="E7" s="16">
        <v>1</v>
      </c>
      <c r="F7" s="381">
        <v>2</v>
      </c>
      <c r="G7" s="381">
        <v>3</v>
      </c>
      <c r="H7" s="16">
        <v>3</v>
      </c>
      <c r="I7" s="382">
        <v>4</v>
      </c>
    </row>
    <row r="8" ht="27.95" customHeight="1" spans="2:9">
      <c r="B8" s="380" t="s">
        <v>11</v>
      </c>
      <c r="C8" s="16">
        <v>50</v>
      </c>
      <c r="D8" s="16">
        <v>1</v>
      </c>
      <c r="E8" s="16">
        <v>2</v>
      </c>
      <c r="F8" s="381">
        <v>3</v>
      </c>
      <c r="G8" s="381">
        <v>4</v>
      </c>
      <c r="H8" s="16">
        <v>5</v>
      </c>
      <c r="I8" s="382">
        <v>6</v>
      </c>
    </row>
    <row r="9" ht="27.95" customHeight="1" spans="2:9">
      <c r="B9" s="380" t="s">
        <v>12</v>
      </c>
      <c r="C9" s="16">
        <v>80</v>
      </c>
      <c r="D9" s="16">
        <v>2</v>
      </c>
      <c r="E9" s="16">
        <v>3</v>
      </c>
      <c r="F9" s="381">
        <v>5</v>
      </c>
      <c r="G9" s="381">
        <v>6</v>
      </c>
      <c r="H9" s="16">
        <v>7</v>
      </c>
      <c r="I9" s="382">
        <v>8</v>
      </c>
    </row>
    <row r="10" ht="27.95" customHeight="1" spans="2:9">
      <c r="B10" s="380" t="s">
        <v>13</v>
      </c>
      <c r="C10" s="16">
        <v>125</v>
      </c>
      <c r="D10" s="16">
        <v>3</v>
      </c>
      <c r="E10" s="16">
        <v>4</v>
      </c>
      <c r="F10" s="381">
        <v>7</v>
      </c>
      <c r="G10" s="381">
        <v>8</v>
      </c>
      <c r="H10" s="16">
        <v>10</v>
      </c>
      <c r="I10" s="382">
        <v>11</v>
      </c>
    </row>
    <row r="11" ht="27.95" customHeight="1" spans="2:9">
      <c r="B11" s="380" t="s">
        <v>14</v>
      </c>
      <c r="C11" s="16">
        <v>200</v>
      </c>
      <c r="D11" s="16">
        <v>5</v>
      </c>
      <c r="E11" s="16">
        <v>6</v>
      </c>
      <c r="F11" s="381">
        <v>10</v>
      </c>
      <c r="G11" s="381">
        <v>11</v>
      </c>
      <c r="H11" s="16">
        <v>14</v>
      </c>
      <c r="I11" s="382">
        <v>15</v>
      </c>
    </row>
    <row r="12" ht="27.95" customHeight="1" spans="2:9">
      <c r="B12" s="383" t="s">
        <v>15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86">
        <v>22</v>
      </c>
    </row>
    <row r="14" spans="2:9">
      <c r="B14" s="387" t="s">
        <v>16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T14" sqref="T14"/>
    </sheetView>
  </sheetViews>
  <sheetFormatPr defaultColWidth="9" defaultRowHeight="13.5"/>
  <cols>
    <col min="1" max="1" width="9" style="73"/>
    <col min="2" max="2" width="13.75" style="73" customWidth="1"/>
    <col min="3" max="3" width="11.875" style="73" customWidth="1"/>
    <col min="4" max="4" width="18.875" style="73" customWidth="1"/>
    <col min="5" max="5" width="17.125" style="73" customWidth="1"/>
    <col min="6" max="6" width="18.75" style="73" customWidth="1"/>
    <col min="7" max="7" width="9" style="73"/>
    <col min="8" max="8" width="12.75" style="73" customWidth="1"/>
    <col min="9" max="16384" width="9" style="73"/>
  </cols>
  <sheetData>
    <row r="1" ht="29.25" spans="1:16">
      <c r="A1" s="74" t="s">
        <v>208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16.5" spans="1:16">
      <c r="A2" s="75" t="s">
        <v>209</v>
      </c>
      <c r="B2" s="76" t="s">
        <v>210</v>
      </c>
      <c r="C2" s="76" t="s">
        <v>211</v>
      </c>
      <c r="D2" s="76" t="s">
        <v>212</v>
      </c>
      <c r="E2" s="76" t="s">
        <v>213</v>
      </c>
      <c r="F2" s="76" t="s">
        <v>214</v>
      </c>
      <c r="G2" s="76" t="s">
        <v>215</v>
      </c>
      <c r="H2" s="76" t="s">
        <v>216</v>
      </c>
      <c r="I2" s="75" t="s">
        <v>217</v>
      </c>
      <c r="J2" s="75" t="s">
        <v>218</v>
      </c>
      <c r="K2" s="75" t="s">
        <v>219</v>
      </c>
      <c r="L2" s="75" t="s">
        <v>241</v>
      </c>
      <c r="M2" s="75" t="s">
        <v>221</v>
      </c>
      <c r="N2" s="75" t="s">
        <v>222</v>
      </c>
      <c r="O2" s="76" t="s">
        <v>223</v>
      </c>
      <c r="P2" s="76" t="s">
        <v>224</v>
      </c>
    </row>
    <row r="3" ht="16.5" spans="1:16">
      <c r="A3" s="75"/>
      <c r="B3" s="77"/>
      <c r="C3" s="77"/>
      <c r="D3" s="77"/>
      <c r="E3" s="77"/>
      <c r="F3" s="77"/>
      <c r="G3" s="77"/>
      <c r="H3" s="77"/>
      <c r="I3" s="75" t="s">
        <v>225</v>
      </c>
      <c r="J3" s="75" t="s">
        <v>225</v>
      </c>
      <c r="K3" s="75" t="s">
        <v>225</v>
      </c>
      <c r="L3" s="75" t="s">
        <v>225</v>
      </c>
      <c r="M3" s="75" t="s">
        <v>225</v>
      </c>
      <c r="N3" s="75" t="s">
        <v>225</v>
      </c>
      <c r="O3" s="77"/>
      <c r="P3" s="77"/>
    </row>
    <row r="4" ht="14.25" spans="1:16">
      <c r="A4" s="78">
        <v>1</v>
      </c>
      <c r="B4" s="78" t="s">
        <v>247</v>
      </c>
      <c r="C4" s="78" t="s">
        <v>248</v>
      </c>
      <c r="D4" s="78" t="s">
        <v>228</v>
      </c>
      <c r="E4" s="78" t="s">
        <v>229</v>
      </c>
      <c r="F4" s="79" t="s">
        <v>249</v>
      </c>
      <c r="G4" s="78" t="s">
        <v>27</v>
      </c>
      <c r="H4" s="78" t="s">
        <v>27</v>
      </c>
      <c r="I4" s="78"/>
      <c r="J4" s="78">
        <v>1</v>
      </c>
      <c r="K4" s="78"/>
      <c r="L4" s="80"/>
      <c r="M4" s="80">
        <v>5</v>
      </c>
      <c r="N4" s="80"/>
      <c r="O4" s="80">
        <v>6</v>
      </c>
      <c r="P4" s="81"/>
    </row>
    <row r="5" ht="14.25" spans="1:16">
      <c r="A5" s="78">
        <v>2</v>
      </c>
      <c r="B5" s="78" t="s">
        <v>250</v>
      </c>
      <c r="C5" s="78" t="s">
        <v>248</v>
      </c>
      <c r="D5" s="78" t="s">
        <v>228</v>
      </c>
      <c r="E5" s="78" t="s">
        <v>229</v>
      </c>
      <c r="F5" s="79" t="s">
        <v>249</v>
      </c>
      <c r="G5" s="78" t="s">
        <v>27</v>
      </c>
      <c r="H5" s="78" t="s">
        <v>27</v>
      </c>
      <c r="I5" s="78"/>
      <c r="J5" s="78">
        <v>4</v>
      </c>
      <c r="K5" s="78"/>
      <c r="L5" s="80"/>
      <c r="M5" s="80">
        <v>6</v>
      </c>
      <c r="N5" s="80"/>
      <c r="O5" s="80">
        <v>10</v>
      </c>
      <c r="P5" s="81"/>
    </row>
    <row r="6" spans="1:16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</row>
    <row r="7" spans="1:16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</row>
    <row r="8" spans="1:16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1"/>
    </row>
    <row r="9" spans="1:16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6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1"/>
    </row>
    <row r="12" spans="1:16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1"/>
    </row>
    <row r="14" spans="1:16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1"/>
    </row>
    <row r="15" spans="1:16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</row>
    <row r="16" spans="1:1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</row>
    <row r="17" ht="18.75" spans="1:16">
      <c r="A17" s="82" t="s">
        <v>251</v>
      </c>
      <c r="B17" s="82"/>
      <c r="C17" s="82"/>
      <c r="D17" s="82"/>
      <c r="E17" s="83"/>
      <c r="F17" s="83"/>
      <c r="G17" s="83"/>
      <c r="H17" s="83"/>
      <c r="I17" s="84" t="s">
        <v>232</v>
      </c>
      <c r="J17" s="84"/>
      <c r="K17" s="84"/>
      <c r="L17" s="84"/>
      <c r="M17" s="84"/>
      <c r="N17" s="84"/>
      <c r="O17" s="84"/>
      <c r="P17" s="84"/>
    </row>
    <row r="18" ht="16.5" spans="1:16">
      <c r="A18" s="85" t="s">
        <v>233</v>
      </c>
      <c r="B18" s="86"/>
      <c r="C18" s="86"/>
      <c r="D18" s="86"/>
      <c r="E18" s="87"/>
      <c r="F18" s="87"/>
      <c r="G18" s="87"/>
      <c r="H18" s="87"/>
      <c r="I18" s="86"/>
      <c r="J18" s="86"/>
      <c r="K18" s="86"/>
      <c r="L18" s="86"/>
      <c r="M18" s="86"/>
      <c r="N18" s="86"/>
      <c r="O18" s="86"/>
      <c r="P18" s="86"/>
    </row>
    <row r="19" spans="1:16">
      <c r="A19" s="88" t="s">
        <v>234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</row>
  </sheetData>
  <mergeCells count="16">
    <mergeCell ref="A1:P1"/>
    <mergeCell ref="A17:D17"/>
    <mergeCell ref="E17:H17"/>
    <mergeCell ref="I17:P17"/>
    <mergeCell ref="A18:P18"/>
    <mergeCell ref="A19:P1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1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E6" sqref="E6"/>
    </sheetView>
  </sheetViews>
  <sheetFormatPr defaultColWidth="9" defaultRowHeight="14.25"/>
  <cols>
    <col min="1" max="2" width="9" style="46"/>
    <col min="3" max="4" width="13.625" style="46" customWidth="1"/>
    <col min="5" max="5" width="14.125" style="46" customWidth="1"/>
    <col min="6" max="6" width="15" style="46" customWidth="1"/>
    <col min="7" max="16384" width="9" style="46"/>
  </cols>
  <sheetData>
    <row r="1" ht="29.25" spans="1:13">
      <c r="A1" s="47" t="s">
        <v>252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16.5" spans="1:13">
      <c r="A2" s="48" t="s">
        <v>209</v>
      </c>
      <c r="B2" s="49" t="s">
        <v>214</v>
      </c>
      <c r="C2" s="49" t="s">
        <v>210</v>
      </c>
      <c r="D2" s="49" t="s">
        <v>211</v>
      </c>
      <c r="E2" s="49" t="s">
        <v>212</v>
      </c>
      <c r="F2" s="49" t="s">
        <v>213</v>
      </c>
      <c r="G2" s="48" t="s">
        <v>253</v>
      </c>
      <c r="H2" s="48"/>
      <c r="I2" s="48" t="s">
        <v>254</v>
      </c>
      <c r="J2" s="48"/>
      <c r="K2" s="50" t="s">
        <v>255</v>
      </c>
      <c r="L2" s="51" t="s">
        <v>256</v>
      </c>
      <c r="M2" s="52" t="s">
        <v>257</v>
      </c>
    </row>
    <row r="3" ht="16.5" spans="1:13">
      <c r="A3" s="48"/>
      <c r="B3" s="53"/>
      <c r="C3" s="53"/>
      <c r="D3" s="53"/>
      <c r="E3" s="53"/>
      <c r="F3" s="53"/>
      <c r="G3" s="48" t="s">
        <v>258</v>
      </c>
      <c r="H3" s="48" t="s">
        <v>259</v>
      </c>
      <c r="I3" s="48" t="s">
        <v>258</v>
      </c>
      <c r="J3" s="48" t="s">
        <v>259</v>
      </c>
      <c r="K3" s="54"/>
      <c r="L3" s="55"/>
      <c r="M3" s="56"/>
    </row>
    <row r="4" ht="24.95" customHeight="1" spans="1:13">
      <c r="A4" s="57">
        <v>1</v>
      </c>
      <c r="B4" s="58" t="s">
        <v>260</v>
      </c>
      <c r="C4" s="58" t="s">
        <v>250</v>
      </c>
      <c r="D4" s="58" t="s">
        <v>248</v>
      </c>
      <c r="E4" s="58" t="s">
        <v>228</v>
      </c>
      <c r="F4" s="58" t="s">
        <v>98</v>
      </c>
      <c r="G4" s="59">
        <v>-1.8</v>
      </c>
      <c r="H4" s="59">
        <v>-1.4</v>
      </c>
      <c r="I4" s="59">
        <v>-3</v>
      </c>
      <c r="J4" s="59">
        <v>-2.3</v>
      </c>
      <c r="K4" s="60"/>
      <c r="L4" s="60"/>
      <c r="M4" s="60" t="s">
        <v>261</v>
      </c>
    </row>
    <row r="5" ht="24.95" customHeight="1" spans="1:13">
      <c r="A5" s="57"/>
      <c r="B5" s="57"/>
      <c r="C5" s="57"/>
      <c r="D5" s="57"/>
      <c r="E5" s="57"/>
      <c r="F5" s="57"/>
      <c r="G5" s="61"/>
      <c r="H5" s="61"/>
      <c r="I5" s="62"/>
      <c r="J5" s="61"/>
      <c r="K5" s="60"/>
      <c r="L5" s="60"/>
      <c r="M5" s="60"/>
    </row>
    <row r="6" ht="24.95" customHeight="1" spans="1:13">
      <c r="A6" s="57"/>
      <c r="B6" s="57"/>
      <c r="C6" s="57"/>
      <c r="D6" s="57"/>
      <c r="E6" s="57"/>
      <c r="F6" s="57"/>
      <c r="G6" s="61"/>
      <c r="H6" s="61"/>
      <c r="I6" s="61"/>
      <c r="J6" s="62"/>
      <c r="K6" s="60"/>
      <c r="L6" s="60"/>
      <c r="M6" s="60"/>
    </row>
    <row r="7" ht="24.95" customHeight="1" spans="1:13">
      <c r="A7" s="60"/>
      <c r="B7" s="60"/>
      <c r="C7" s="60"/>
      <c r="D7" s="60"/>
      <c r="E7" s="60"/>
      <c r="F7" s="60"/>
      <c r="G7" s="63"/>
      <c r="H7" s="63"/>
      <c r="I7" s="63"/>
      <c r="J7" s="63"/>
      <c r="K7" s="60"/>
      <c r="L7" s="60"/>
      <c r="M7" s="60"/>
    </row>
    <row r="8" ht="24.95" customHeight="1" spans="1:13">
      <c r="A8" s="60"/>
      <c r="B8" s="60"/>
      <c r="C8" s="60"/>
      <c r="D8" s="60"/>
      <c r="E8" s="57"/>
      <c r="F8" s="60"/>
      <c r="G8" s="63"/>
      <c r="H8" s="63"/>
      <c r="I8" s="63"/>
      <c r="J8" s="63"/>
      <c r="K8" s="60"/>
      <c r="L8" s="60"/>
      <c r="M8" s="60"/>
    </row>
    <row r="9" ht="24.95" customHeight="1" spans="1:13">
      <c r="A9" s="60"/>
      <c r="B9" s="60"/>
      <c r="C9" s="60"/>
      <c r="D9" s="60"/>
      <c r="E9" s="60"/>
      <c r="F9" s="60"/>
      <c r="G9" s="63"/>
      <c r="H9" s="63"/>
      <c r="I9" s="63"/>
      <c r="J9" s="63"/>
      <c r="K9" s="60"/>
      <c r="L9" s="60"/>
      <c r="M9" s="60"/>
    </row>
    <row r="10" ht="33" customHeight="1" spans="1:13">
      <c r="A10" s="64" t="s">
        <v>262</v>
      </c>
      <c r="B10" s="65"/>
      <c r="C10" s="65"/>
      <c r="D10" s="65"/>
      <c r="E10" s="66"/>
      <c r="F10" s="67"/>
      <c r="G10" s="68"/>
      <c r="H10" s="64" t="s">
        <v>263</v>
      </c>
      <c r="I10" s="65"/>
      <c r="J10" s="65"/>
      <c r="K10" s="66"/>
      <c r="L10" s="69"/>
      <c r="M10" s="70"/>
    </row>
    <row r="11" ht="246.75" customHeight="1" spans="1:13">
      <c r="A11" s="71" t="s">
        <v>264</v>
      </c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266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35" t="s">
        <v>267</v>
      </c>
      <c r="H2" s="36"/>
      <c r="I2" s="37"/>
      <c r="J2" s="35" t="s">
        <v>268</v>
      </c>
      <c r="K2" s="36"/>
      <c r="L2" s="37"/>
      <c r="M2" s="35" t="s">
        <v>269</v>
      </c>
      <c r="N2" s="36"/>
      <c r="O2" s="37"/>
      <c r="P2" s="35" t="s">
        <v>270</v>
      </c>
      <c r="Q2" s="36"/>
      <c r="R2" s="37"/>
      <c r="S2" s="36" t="s">
        <v>271</v>
      </c>
      <c r="T2" s="36"/>
      <c r="U2" s="37"/>
      <c r="V2" s="30" t="s">
        <v>272</v>
      </c>
      <c r="W2" s="30" t="s">
        <v>224</v>
      </c>
    </row>
    <row r="3" s="1" customFormat="1" ht="16.5" spans="1:23">
      <c r="A3" s="8"/>
      <c r="B3" s="38"/>
      <c r="C3" s="38"/>
      <c r="D3" s="38"/>
      <c r="E3" s="38"/>
      <c r="F3" s="38"/>
      <c r="G3" s="4" t="s">
        <v>273</v>
      </c>
      <c r="H3" s="4" t="s">
        <v>29</v>
      </c>
      <c r="I3" s="4" t="s">
        <v>214</v>
      </c>
      <c r="J3" s="4" t="s">
        <v>273</v>
      </c>
      <c r="K3" s="4" t="s">
        <v>29</v>
      </c>
      <c r="L3" s="4" t="s">
        <v>214</v>
      </c>
      <c r="M3" s="4" t="s">
        <v>273</v>
      </c>
      <c r="N3" s="4" t="s">
        <v>29</v>
      </c>
      <c r="O3" s="4" t="s">
        <v>214</v>
      </c>
      <c r="P3" s="4" t="s">
        <v>273</v>
      </c>
      <c r="Q3" s="4" t="s">
        <v>29</v>
      </c>
      <c r="R3" s="4" t="s">
        <v>214</v>
      </c>
      <c r="S3" s="4" t="s">
        <v>273</v>
      </c>
      <c r="T3" s="4" t="s">
        <v>29</v>
      </c>
      <c r="U3" s="4" t="s">
        <v>214</v>
      </c>
      <c r="V3" s="39"/>
      <c r="W3" s="39"/>
    </row>
    <row r="4" spans="1:23">
      <c r="A4" s="40" t="s">
        <v>274</v>
      </c>
      <c r="B4" s="41"/>
      <c r="C4" s="41"/>
      <c r="D4" s="41"/>
      <c r="E4" s="41"/>
      <c r="F4" s="4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16.5" spans="1:23">
      <c r="A5" s="42"/>
      <c r="B5" s="43"/>
      <c r="C5" s="43"/>
      <c r="D5" s="43"/>
      <c r="E5" s="43"/>
      <c r="F5" s="43"/>
      <c r="G5" s="35" t="s">
        <v>275</v>
      </c>
      <c r="H5" s="36"/>
      <c r="I5" s="37"/>
      <c r="J5" s="35" t="s">
        <v>276</v>
      </c>
      <c r="K5" s="36"/>
      <c r="L5" s="37"/>
      <c r="M5" s="35" t="s">
        <v>277</v>
      </c>
      <c r="N5" s="36"/>
      <c r="O5" s="37"/>
      <c r="P5" s="35" t="s">
        <v>278</v>
      </c>
      <c r="Q5" s="36"/>
      <c r="R5" s="37"/>
      <c r="S5" s="36" t="s">
        <v>279</v>
      </c>
      <c r="T5" s="36"/>
      <c r="U5" s="37"/>
      <c r="V5" s="15"/>
      <c r="W5" s="15"/>
    </row>
    <row r="6" ht="16.5" spans="1:23">
      <c r="A6" s="42"/>
      <c r="B6" s="43"/>
      <c r="C6" s="43"/>
      <c r="D6" s="43"/>
      <c r="E6" s="43"/>
      <c r="F6" s="43"/>
      <c r="G6" s="4" t="s">
        <v>273</v>
      </c>
      <c r="H6" s="4" t="s">
        <v>29</v>
      </c>
      <c r="I6" s="4" t="s">
        <v>214</v>
      </c>
      <c r="J6" s="4" t="s">
        <v>273</v>
      </c>
      <c r="K6" s="4" t="s">
        <v>29</v>
      </c>
      <c r="L6" s="4" t="s">
        <v>214</v>
      </c>
      <c r="M6" s="4" t="s">
        <v>273</v>
      </c>
      <c r="N6" s="4" t="s">
        <v>29</v>
      </c>
      <c r="O6" s="4" t="s">
        <v>214</v>
      </c>
      <c r="P6" s="4" t="s">
        <v>273</v>
      </c>
      <c r="Q6" s="4" t="s">
        <v>29</v>
      </c>
      <c r="R6" s="4" t="s">
        <v>214</v>
      </c>
      <c r="S6" s="4" t="s">
        <v>273</v>
      </c>
      <c r="T6" s="4" t="s">
        <v>29</v>
      </c>
      <c r="U6" s="4" t="s">
        <v>214</v>
      </c>
      <c r="V6" s="15"/>
      <c r="W6" s="15"/>
    </row>
    <row r="7" spans="1:23">
      <c r="A7" s="44"/>
      <c r="B7" s="45"/>
      <c r="C7" s="45"/>
      <c r="D7" s="45"/>
      <c r="E7" s="45"/>
      <c r="F7" s="4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 t="s">
        <v>280</v>
      </c>
      <c r="B8" s="41"/>
      <c r="C8" s="41"/>
      <c r="D8" s="41"/>
      <c r="E8" s="41"/>
      <c r="F8" s="41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5"/>
      <c r="B9" s="45"/>
      <c r="C9" s="45"/>
      <c r="D9" s="45"/>
      <c r="E9" s="45"/>
      <c r="F9" s="4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 t="s">
        <v>281</v>
      </c>
      <c r="B10" s="41"/>
      <c r="C10" s="41"/>
      <c r="D10" s="41"/>
      <c r="E10" s="41"/>
      <c r="F10" s="4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5"/>
      <c r="B11" s="45"/>
      <c r="C11" s="45"/>
      <c r="D11" s="45"/>
      <c r="E11" s="45"/>
      <c r="F11" s="4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1" t="s">
        <v>282</v>
      </c>
      <c r="B12" s="41"/>
      <c r="C12" s="41"/>
      <c r="D12" s="41"/>
      <c r="E12" s="41"/>
      <c r="F12" s="4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5"/>
      <c r="B13" s="45"/>
      <c r="C13" s="45"/>
      <c r="D13" s="45"/>
      <c r="E13" s="45"/>
      <c r="F13" s="4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1" t="s">
        <v>283</v>
      </c>
      <c r="B14" s="41"/>
      <c r="C14" s="41"/>
      <c r="D14" s="41"/>
      <c r="E14" s="41"/>
      <c r="F14" s="41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>
      <c r="A15" s="45"/>
      <c r="B15" s="45"/>
      <c r="C15" s="45"/>
      <c r="D15" s="45"/>
      <c r="E15" s="45"/>
      <c r="F15" s="4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="2" customFormat="1" ht="18.75" spans="1:23">
      <c r="A17" s="17" t="s">
        <v>262</v>
      </c>
      <c r="B17" s="18"/>
      <c r="C17" s="18"/>
      <c r="D17" s="18"/>
      <c r="E17" s="19"/>
      <c r="F17" s="20"/>
      <c r="G17" s="34"/>
      <c r="H17" s="33"/>
      <c r="I17" s="33"/>
      <c r="J17" s="17" t="s">
        <v>284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ht="60.75" customHeight="1" spans="1:23">
      <c r="A18" s="22" t="s">
        <v>285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t="s">
        <v>286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288</v>
      </c>
      <c r="B2" s="30" t="s">
        <v>210</v>
      </c>
      <c r="C2" s="30" t="s">
        <v>211</v>
      </c>
      <c r="D2" s="30" t="s">
        <v>212</v>
      </c>
      <c r="E2" s="30" t="s">
        <v>213</v>
      </c>
      <c r="F2" s="30" t="s">
        <v>214</v>
      </c>
      <c r="G2" s="29" t="s">
        <v>289</v>
      </c>
      <c r="H2" s="29" t="s">
        <v>290</v>
      </c>
      <c r="I2" s="29" t="s">
        <v>291</v>
      </c>
      <c r="J2" s="29" t="s">
        <v>290</v>
      </c>
      <c r="K2" s="29" t="s">
        <v>292</v>
      </c>
      <c r="L2" s="29" t="s">
        <v>290</v>
      </c>
      <c r="M2" s="30" t="s">
        <v>272</v>
      </c>
      <c r="N2" s="30" t="s">
        <v>224</v>
      </c>
    </row>
    <row r="3" spans="1:1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1" t="s">
        <v>288</v>
      </c>
      <c r="B4" s="32" t="s">
        <v>293</v>
      </c>
      <c r="C4" s="32" t="s">
        <v>273</v>
      </c>
      <c r="D4" s="32" t="s">
        <v>212</v>
      </c>
      <c r="E4" s="30" t="s">
        <v>213</v>
      </c>
      <c r="F4" s="30" t="s">
        <v>214</v>
      </c>
      <c r="G4" s="29" t="s">
        <v>289</v>
      </c>
      <c r="H4" s="29" t="s">
        <v>290</v>
      </c>
      <c r="I4" s="29" t="s">
        <v>291</v>
      </c>
      <c r="J4" s="29" t="s">
        <v>290</v>
      </c>
      <c r="K4" s="29" t="s">
        <v>292</v>
      </c>
      <c r="L4" s="29" t="s">
        <v>290</v>
      </c>
      <c r="M4" s="30" t="s">
        <v>272</v>
      </c>
      <c r="N4" s="30" t="s">
        <v>224</v>
      </c>
    </row>
    <row r="5" spans="1:14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17" t="s">
        <v>262</v>
      </c>
      <c r="B11" s="18"/>
      <c r="C11" s="18"/>
      <c r="D11" s="19"/>
      <c r="E11" s="20"/>
      <c r="F11" s="33"/>
      <c r="G11" s="34"/>
      <c r="H11" s="33"/>
      <c r="I11" s="17" t="s">
        <v>284</v>
      </c>
      <c r="J11" s="18"/>
      <c r="K11" s="18"/>
      <c r="L11" s="18"/>
      <c r="M11" s="18"/>
      <c r="N11" s="21"/>
    </row>
    <row r="12" ht="68.25" customHeight="1" spans="1:14">
      <c r="A12" s="22" t="s">
        <v>294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>
      <c r="A13" t="s">
        <v>286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PageLayoutView="125" workbookViewId="0">
      <selection activeCell="J17" sqref="J17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266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296</v>
      </c>
      <c r="H2" s="4" t="s">
        <v>297</v>
      </c>
      <c r="I2" s="4" t="s">
        <v>298</v>
      </c>
      <c r="J2" s="4" t="s">
        <v>299</v>
      </c>
      <c r="K2" s="5" t="s">
        <v>272</v>
      </c>
      <c r="L2" s="5" t="s">
        <v>224</v>
      </c>
    </row>
    <row r="3" ht="18.75" customHeight="1" spans="1:12">
      <c r="A3" s="24" t="s">
        <v>300</v>
      </c>
      <c r="B3" s="24" t="s">
        <v>260</v>
      </c>
      <c r="C3" s="24" t="s">
        <v>250</v>
      </c>
      <c r="D3" s="24" t="s">
        <v>248</v>
      </c>
      <c r="E3" s="25" t="s">
        <v>205</v>
      </c>
      <c r="F3" s="24" t="s">
        <v>98</v>
      </c>
      <c r="G3" s="24" t="s">
        <v>301</v>
      </c>
      <c r="H3" s="25" t="s">
        <v>302</v>
      </c>
      <c r="I3" s="15"/>
      <c r="J3" s="15"/>
      <c r="K3" s="25" t="s">
        <v>303</v>
      </c>
      <c r="L3" s="15"/>
    </row>
    <row r="4" ht="18.75" customHeight="1" spans="1:12">
      <c r="A4" s="24" t="s">
        <v>300</v>
      </c>
      <c r="B4" s="24" t="s">
        <v>260</v>
      </c>
      <c r="C4" s="24" t="s">
        <v>250</v>
      </c>
      <c r="D4" s="24" t="s">
        <v>248</v>
      </c>
      <c r="E4" s="25" t="s">
        <v>205</v>
      </c>
      <c r="F4" s="24" t="s">
        <v>98</v>
      </c>
      <c r="G4" s="24" t="s">
        <v>304</v>
      </c>
      <c r="H4" s="25" t="s">
        <v>302</v>
      </c>
      <c r="I4" s="15"/>
      <c r="J4" s="15"/>
      <c r="K4" s="25" t="s">
        <v>303</v>
      </c>
      <c r="L4" s="15"/>
    </row>
    <row r="5" ht="18.75" customHeight="1" spans="1:12">
      <c r="A5" s="24" t="s">
        <v>300</v>
      </c>
      <c r="B5" s="24" t="s">
        <v>260</v>
      </c>
      <c r="C5" s="24" t="s">
        <v>250</v>
      </c>
      <c r="D5" s="24" t="s">
        <v>248</v>
      </c>
      <c r="E5" s="25" t="s">
        <v>205</v>
      </c>
      <c r="F5" s="24" t="s">
        <v>98</v>
      </c>
      <c r="G5" s="24" t="s">
        <v>305</v>
      </c>
      <c r="H5" s="24" t="s">
        <v>306</v>
      </c>
      <c r="I5" s="15"/>
      <c r="J5" s="15"/>
      <c r="K5" s="25" t="s">
        <v>303</v>
      </c>
      <c r="L5" s="15"/>
    </row>
    <row r="6" ht="17.25" customHeight="1" spans="1:12">
      <c r="A6" s="24" t="s">
        <v>300</v>
      </c>
      <c r="B6" s="24" t="s">
        <v>260</v>
      </c>
      <c r="C6" s="24" t="s">
        <v>250</v>
      </c>
      <c r="D6" s="24" t="s">
        <v>248</v>
      </c>
      <c r="E6" s="25" t="s">
        <v>205</v>
      </c>
      <c r="F6" s="24" t="s">
        <v>98</v>
      </c>
      <c r="G6" s="24" t="s">
        <v>307</v>
      </c>
      <c r="H6" s="24" t="s">
        <v>307</v>
      </c>
      <c r="I6" s="15"/>
      <c r="J6" s="15"/>
      <c r="K6" s="25" t="s">
        <v>303</v>
      </c>
      <c r="L6" s="15"/>
    </row>
    <row r="7" spans="1:12">
      <c r="A7" s="25"/>
      <c r="B7" s="15"/>
      <c r="C7" s="25"/>
      <c r="D7" s="25"/>
      <c r="E7" s="25"/>
      <c r="F7" s="25"/>
      <c r="G7" s="25"/>
      <c r="H7" s="25"/>
      <c r="I7" s="15"/>
      <c r="J7" s="15"/>
      <c r="K7" s="25"/>
      <c r="L7" s="15"/>
    </row>
    <row r="8" spans="1:12">
      <c r="A8" s="25"/>
      <c r="B8" s="15"/>
      <c r="C8" s="25"/>
      <c r="D8" s="25"/>
      <c r="E8" s="25"/>
      <c r="F8" s="25"/>
      <c r="G8" s="25"/>
      <c r="H8" s="25"/>
      <c r="I8" s="16"/>
      <c r="J8" s="16"/>
      <c r="K8" s="25"/>
      <c r="L8" s="16"/>
    </row>
    <row r="9" spans="1:12">
      <c r="A9" s="25"/>
      <c r="B9" s="15"/>
      <c r="C9" s="25"/>
      <c r="D9" s="25"/>
      <c r="E9" s="25"/>
      <c r="F9" s="25"/>
      <c r="G9" s="25"/>
      <c r="H9" s="25"/>
      <c r="I9" s="16"/>
      <c r="J9" s="16"/>
      <c r="K9" s="25"/>
      <c r="L9" s="16"/>
    </row>
    <row r="10" spans="1:12">
      <c r="A10" s="25"/>
      <c r="B10" s="15"/>
      <c r="C10" s="16"/>
      <c r="D10" s="25"/>
      <c r="E10" s="16"/>
      <c r="F10" s="25"/>
      <c r="G10" s="16"/>
      <c r="H10" s="16"/>
      <c r="I10" s="16"/>
      <c r="J10" s="16"/>
      <c r="K10" s="16"/>
      <c r="L10" s="16"/>
    </row>
    <row r="11" spans="1:12">
      <c r="A11" s="25"/>
      <c r="B11" s="15"/>
      <c r="C11" s="16"/>
      <c r="D11" s="25"/>
      <c r="E11" s="16"/>
      <c r="F11" s="16"/>
      <c r="G11" s="16"/>
      <c r="H11" s="16"/>
      <c r="I11" s="16"/>
      <c r="J11" s="16"/>
      <c r="K11" s="16"/>
      <c r="L11" s="16"/>
    </row>
    <row r="12" s="2" customFormat="1" ht="18.75" spans="1:12">
      <c r="A12" s="26" t="s">
        <v>308</v>
      </c>
      <c r="B12" s="27"/>
      <c r="C12" s="27"/>
      <c r="D12" s="27"/>
      <c r="E12" s="27"/>
      <c r="F12" s="27"/>
      <c r="G12" s="28"/>
      <c r="H12" s="17" t="s">
        <v>309</v>
      </c>
      <c r="I12" s="18"/>
      <c r="J12" s="18"/>
      <c r="K12" s="18"/>
      <c r="L12" s="19"/>
    </row>
    <row r="13" ht="79.5" customHeight="1" spans="1:12">
      <c r="A13" s="22" t="s">
        <v>310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>
      <c r="A14" t="s">
        <v>286</v>
      </c>
    </row>
  </sheetData>
  <mergeCells count="4">
    <mergeCell ref="A1:J1"/>
    <mergeCell ref="A12:G12"/>
    <mergeCell ref="H12:L12"/>
    <mergeCell ref="A13:L13"/>
  </mergeCells>
  <dataValidations count="1">
    <dataValidation type="list" allowBlank="1" showInputMessage="1" showErrorMessage="1" sqref="L13 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A4" sqref="A4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209</v>
      </c>
      <c r="B2" s="5" t="s">
        <v>214</v>
      </c>
      <c r="C2" s="5" t="s">
        <v>273</v>
      </c>
      <c r="D2" s="5" t="s">
        <v>212</v>
      </c>
      <c r="E2" s="5" t="s">
        <v>213</v>
      </c>
      <c r="F2" s="4" t="s">
        <v>312</v>
      </c>
      <c r="G2" s="4" t="s">
        <v>254</v>
      </c>
      <c r="H2" s="6" t="s">
        <v>255</v>
      </c>
      <c r="I2" s="7" t="s">
        <v>257</v>
      </c>
    </row>
    <row r="3" s="1" customFormat="1" ht="16.5" spans="1:9">
      <c r="A3" s="4"/>
      <c r="B3" s="8"/>
      <c r="C3" s="8"/>
      <c r="D3" s="8"/>
      <c r="E3" s="8"/>
      <c r="F3" s="4" t="s">
        <v>313</v>
      </c>
      <c r="G3" s="4" t="s">
        <v>258</v>
      </c>
      <c r="H3" s="9"/>
      <c r="I3" s="10"/>
    </row>
    <row r="4" spans="1:9">
      <c r="A4" s="11">
        <v>1</v>
      </c>
      <c r="B4" s="11" t="s">
        <v>314</v>
      </c>
      <c r="C4" s="12" t="s">
        <v>315</v>
      </c>
      <c r="D4" s="13" t="s">
        <v>205</v>
      </c>
      <c r="E4" s="12" t="s">
        <v>98</v>
      </c>
      <c r="F4" s="14">
        <v>-0.024</v>
      </c>
      <c r="G4" s="15"/>
      <c r="H4" s="14">
        <v>-0.024</v>
      </c>
      <c r="I4" s="15" t="s">
        <v>261</v>
      </c>
    </row>
    <row r="5" spans="1:9">
      <c r="A5" s="11"/>
      <c r="B5" s="11"/>
      <c r="C5" s="12"/>
      <c r="D5" s="13"/>
      <c r="E5" s="12"/>
      <c r="F5" s="14"/>
      <c r="G5" s="15"/>
      <c r="H5" s="14"/>
      <c r="I5" s="15"/>
    </row>
    <row r="6" spans="1:9">
      <c r="A6" s="16"/>
      <c r="B6" s="16"/>
      <c r="C6" s="15"/>
      <c r="D6" s="15"/>
      <c r="E6" s="15"/>
      <c r="F6" s="15"/>
      <c r="G6" s="15"/>
      <c r="H6" s="15"/>
      <c r="I6" s="15"/>
    </row>
    <row r="7" spans="1:9">
      <c r="A7" s="16"/>
      <c r="B7" s="16"/>
      <c r="C7" s="15"/>
      <c r="D7" s="15"/>
      <c r="E7" s="15"/>
      <c r="F7" s="15"/>
      <c r="G7" s="15"/>
      <c r="H7" s="15"/>
      <c r="I7" s="15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2" customFormat="1" ht="18.75" spans="1:9">
      <c r="A12" s="17" t="s">
        <v>316</v>
      </c>
      <c r="B12" s="18"/>
      <c r="C12" s="18"/>
      <c r="D12" s="19"/>
      <c r="E12" s="20"/>
      <c r="F12" s="17" t="s">
        <v>309</v>
      </c>
      <c r="G12" s="18"/>
      <c r="H12" s="19"/>
      <c r="I12" s="21"/>
    </row>
    <row r="13" ht="39" customHeight="1" spans="1:9">
      <c r="A13" s="22" t="s">
        <v>317</v>
      </c>
      <c r="B13" s="22"/>
      <c r="C13" s="23"/>
      <c r="D13" s="23"/>
      <c r="E13" s="23"/>
      <c r="F13" s="23"/>
      <c r="G13" s="23"/>
      <c r="H13" s="23"/>
      <c r="I13" s="23"/>
    </row>
    <row r="14" spans="1:9">
      <c r="A14" t="s">
        <v>286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="70" zoomScaleNormal="70" zoomScalePageLayoutView="125" workbookViewId="0">
      <selection activeCell="S26" sqref="S26"/>
    </sheetView>
  </sheetViews>
  <sheetFormatPr defaultColWidth="10.375" defaultRowHeight="16.5" customHeight="1"/>
  <cols>
    <col min="1" max="9" width="10.375" style="148"/>
    <col min="10" max="10" width="8.875" style="148" customWidth="1"/>
    <col min="11" max="11" width="12" style="148" customWidth="1"/>
    <col min="12" max="16384" width="10.375" style="148"/>
  </cols>
  <sheetData>
    <row r="1" ht="21" spans="1:11">
      <c r="A1" s="262" t="s">
        <v>17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5" spans="1:11">
      <c r="A2" s="263" t="s">
        <v>18</v>
      </c>
      <c r="B2" s="264"/>
      <c r="C2" s="264"/>
      <c r="D2" s="265" t="s">
        <v>19</v>
      </c>
      <c r="E2" s="265"/>
      <c r="F2" s="264"/>
      <c r="G2" s="264"/>
      <c r="H2" s="266" t="s">
        <v>20</v>
      </c>
      <c r="I2" s="267"/>
      <c r="J2" s="267"/>
      <c r="K2" s="268"/>
    </row>
    <row r="3" ht="14.25" spans="1:11">
      <c r="A3" s="269" t="s">
        <v>21</v>
      </c>
      <c r="B3" s="270"/>
      <c r="C3" s="271"/>
      <c r="D3" s="272" t="s">
        <v>22</v>
      </c>
      <c r="E3" s="273"/>
      <c r="F3" s="273"/>
      <c r="G3" s="274"/>
      <c r="H3" s="272" t="s">
        <v>23</v>
      </c>
      <c r="I3" s="273"/>
      <c r="J3" s="273"/>
      <c r="K3" s="274"/>
    </row>
    <row r="4" ht="14.25" spans="1:11">
      <c r="A4" s="275" t="s">
        <v>24</v>
      </c>
      <c r="B4" s="276"/>
      <c r="C4" s="277"/>
      <c r="D4" s="275" t="s">
        <v>25</v>
      </c>
      <c r="E4" s="278"/>
      <c r="F4" s="279"/>
      <c r="G4" s="280"/>
      <c r="H4" s="275" t="s">
        <v>26</v>
      </c>
      <c r="I4" s="278"/>
      <c r="J4" s="276" t="s">
        <v>27</v>
      </c>
      <c r="K4" s="277" t="s">
        <v>28</v>
      </c>
    </row>
    <row r="5" ht="14.25" spans="1:11">
      <c r="A5" s="281" t="s">
        <v>29</v>
      </c>
      <c r="B5" s="276"/>
      <c r="C5" s="277"/>
      <c r="D5" s="275" t="s">
        <v>30</v>
      </c>
      <c r="E5" s="278"/>
      <c r="F5" s="279"/>
      <c r="G5" s="280"/>
      <c r="H5" s="275" t="s">
        <v>31</v>
      </c>
      <c r="I5" s="278"/>
      <c r="J5" s="276" t="s">
        <v>27</v>
      </c>
      <c r="K5" s="277" t="s">
        <v>28</v>
      </c>
    </row>
    <row r="6" ht="14.25" spans="1:11">
      <c r="A6" s="275" t="s">
        <v>32</v>
      </c>
      <c r="B6" s="282"/>
      <c r="C6" s="283"/>
      <c r="D6" s="281" t="s">
        <v>33</v>
      </c>
      <c r="E6" s="284"/>
      <c r="F6" s="279"/>
      <c r="G6" s="280"/>
      <c r="H6" s="275" t="s">
        <v>34</v>
      </c>
      <c r="I6" s="278"/>
      <c r="J6" s="276" t="s">
        <v>27</v>
      </c>
      <c r="K6" s="277" t="s">
        <v>28</v>
      </c>
    </row>
    <row r="7" ht="14.25" spans="1:11">
      <c r="A7" s="275" t="s">
        <v>35</v>
      </c>
      <c r="B7" s="285"/>
      <c r="C7" s="286"/>
      <c r="D7" s="281" t="s">
        <v>36</v>
      </c>
      <c r="E7" s="287"/>
      <c r="F7" s="279"/>
      <c r="G7" s="280"/>
      <c r="H7" s="275" t="s">
        <v>37</v>
      </c>
      <c r="I7" s="278"/>
      <c r="J7" s="276" t="s">
        <v>27</v>
      </c>
      <c r="K7" s="277" t="s">
        <v>28</v>
      </c>
    </row>
    <row r="8" ht="15" spans="1:11">
      <c r="A8" s="288"/>
      <c r="B8" s="289"/>
      <c r="C8" s="290"/>
      <c r="D8" s="291" t="s">
        <v>38</v>
      </c>
      <c r="E8" s="292"/>
      <c r="F8" s="293"/>
      <c r="G8" s="294"/>
      <c r="H8" s="291" t="s">
        <v>39</v>
      </c>
      <c r="I8" s="292"/>
      <c r="J8" s="295" t="s">
        <v>27</v>
      </c>
      <c r="K8" s="296" t="s">
        <v>28</v>
      </c>
    </row>
    <row r="9" ht="15" spans="1:11">
      <c r="A9" s="297" t="s">
        <v>40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ht="15" spans="1:11">
      <c r="A10" s="300" t="s">
        <v>41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ht="14.25" spans="1:11">
      <c r="A11" s="303" t="s">
        <v>42</v>
      </c>
      <c r="B11" s="304" t="s">
        <v>43</v>
      </c>
      <c r="C11" s="305" t="s">
        <v>44</v>
      </c>
      <c r="D11" s="306"/>
      <c r="E11" s="307" t="s">
        <v>45</v>
      </c>
      <c r="F11" s="304" t="s">
        <v>43</v>
      </c>
      <c r="G11" s="305" t="s">
        <v>44</v>
      </c>
      <c r="H11" s="305" t="s">
        <v>46</v>
      </c>
      <c r="I11" s="307" t="s">
        <v>47</v>
      </c>
      <c r="J11" s="304" t="s">
        <v>43</v>
      </c>
      <c r="K11" s="308" t="s">
        <v>44</v>
      </c>
    </row>
    <row r="12" ht="14.25" spans="1:11">
      <c r="A12" s="281" t="s">
        <v>48</v>
      </c>
      <c r="B12" s="309" t="s">
        <v>43</v>
      </c>
      <c r="C12" s="276" t="s">
        <v>44</v>
      </c>
      <c r="D12" s="287"/>
      <c r="E12" s="284" t="s">
        <v>49</v>
      </c>
      <c r="F12" s="309" t="s">
        <v>43</v>
      </c>
      <c r="G12" s="276" t="s">
        <v>44</v>
      </c>
      <c r="H12" s="276" t="s">
        <v>46</v>
      </c>
      <c r="I12" s="284" t="s">
        <v>50</v>
      </c>
      <c r="J12" s="309" t="s">
        <v>43</v>
      </c>
      <c r="K12" s="277" t="s">
        <v>44</v>
      </c>
    </row>
    <row r="13" ht="14.25" spans="1:11">
      <c r="A13" s="281" t="s">
        <v>51</v>
      </c>
      <c r="B13" s="309" t="s">
        <v>43</v>
      </c>
      <c r="C13" s="276" t="s">
        <v>44</v>
      </c>
      <c r="D13" s="287"/>
      <c r="E13" s="284" t="s">
        <v>52</v>
      </c>
      <c r="F13" s="276" t="s">
        <v>53</v>
      </c>
      <c r="G13" s="276" t="s">
        <v>54</v>
      </c>
      <c r="H13" s="276" t="s">
        <v>46</v>
      </c>
      <c r="I13" s="284" t="s">
        <v>55</v>
      </c>
      <c r="J13" s="309" t="s">
        <v>43</v>
      </c>
      <c r="K13" s="277" t="s">
        <v>44</v>
      </c>
    </row>
    <row r="14" ht="15" spans="1:11">
      <c r="A14" s="291" t="s">
        <v>56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10"/>
    </row>
    <row r="15" ht="15" spans="1:11">
      <c r="A15" s="300" t="s">
        <v>57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ht="14.25" spans="1:11">
      <c r="A16" s="311" t="s">
        <v>58</v>
      </c>
      <c r="B16" s="305" t="s">
        <v>53</v>
      </c>
      <c r="C16" s="305" t="s">
        <v>54</v>
      </c>
      <c r="D16" s="312"/>
      <c r="E16" s="313" t="s">
        <v>59</v>
      </c>
      <c r="F16" s="305" t="s">
        <v>53</v>
      </c>
      <c r="G16" s="305" t="s">
        <v>54</v>
      </c>
      <c r="H16" s="314"/>
      <c r="I16" s="313" t="s">
        <v>60</v>
      </c>
      <c r="J16" s="305" t="s">
        <v>53</v>
      </c>
      <c r="K16" s="308" t="s">
        <v>54</v>
      </c>
    </row>
    <row r="17" customHeight="1" spans="1:22">
      <c r="A17" s="315" t="s">
        <v>61</v>
      </c>
      <c r="B17" s="276" t="s">
        <v>53</v>
      </c>
      <c r="C17" s="276" t="s">
        <v>54</v>
      </c>
      <c r="D17" s="159"/>
      <c r="E17" s="316" t="s">
        <v>62</v>
      </c>
      <c r="F17" s="276" t="s">
        <v>53</v>
      </c>
      <c r="G17" s="276" t="s">
        <v>54</v>
      </c>
      <c r="H17" s="317"/>
      <c r="I17" s="316" t="s">
        <v>63</v>
      </c>
      <c r="J17" s="276" t="s">
        <v>53</v>
      </c>
      <c r="K17" s="277" t="s">
        <v>54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22">
      <c r="A18" s="319" t="s">
        <v>64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1"/>
    </row>
    <row r="19" ht="18" customHeight="1" spans="1:22">
      <c r="A19" s="300" t="s">
        <v>65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customHeight="1" spans="1:22">
      <c r="A20" s="322" t="s">
        <v>66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4"/>
    </row>
    <row r="21" ht="21.75" customHeight="1" spans="1:22">
      <c r="A21" s="325" t="s">
        <v>67</v>
      </c>
      <c r="B21" s="316" t="s">
        <v>68</v>
      </c>
      <c r="C21" s="316" t="s">
        <v>69</v>
      </c>
      <c r="D21" s="316" t="s">
        <v>70</v>
      </c>
      <c r="E21" s="316" t="s">
        <v>71</v>
      </c>
      <c r="F21" s="316" t="s">
        <v>72</v>
      </c>
      <c r="G21" s="316" t="s">
        <v>73</v>
      </c>
      <c r="H21" s="316" t="s">
        <v>74</v>
      </c>
      <c r="I21" s="316" t="s">
        <v>75</v>
      </c>
      <c r="J21" s="316" t="s">
        <v>76</v>
      </c>
      <c r="K21" s="192" t="s">
        <v>77</v>
      </c>
    </row>
    <row r="22" customHeight="1" spans="1:22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customHeight="1" spans="1:22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9"/>
    </row>
    <row r="24" customHeight="1" spans="1:22">
      <c r="A24" s="326"/>
      <c r="B24" s="327"/>
      <c r="C24" s="327"/>
      <c r="D24" s="327"/>
      <c r="E24" s="327"/>
      <c r="F24" s="327"/>
      <c r="G24" s="327"/>
      <c r="H24" s="327"/>
      <c r="I24" s="327"/>
      <c r="J24" s="327"/>
      <c r="K24" s="329"/>
    </row>
    <row r="25" customHeight="1" spans="1:22">
      <c r="A25" s="326"/>
      <c r="B25" s="327"/>
      <c r="C25" s="327"/>
      <c r="D25" s="327"/>
      <c r="E25" s="327"/>
      <c r="F25" s="327"/>
      <c r="G25" s="327"/>
      <c r="H25" s="327"/>
      <c r="I25" s="327"/>
      <c r="J25" s="327"/>
      <c r="K25" s="169"/>
    </row>
    <row r="26" customHeight="1" spans="1:22">
      <c r="A26" s="326"/>
      <c r="B26" s="327"/>
      <c r="C26" s="327"/>
      <c r="D26" s="327"/>
      <c r="E26" s="327"/>
      <c r="F26" s="327"/>
      <c r="G26" s="327"/>
      <c r="H26" s="327"/>
      <c r="I26" s="327"/>
      <c r="J26" s="327"/>
      <c r="K26" s="169"/>
    </row>
    <row r="27" customHeight="1" spans="1:22">
      <c r="A27" s="326"/>
      <c r="B27" s="327"/>
      <c r="C27" s="327"/>
      <c r="D27" s="327"/>
      <c r="E27" s="327"/>
      <c r="F27" s="327"/>
      <c r="G27" s="327"/>
      <c r="H27" s="327"/>
      <c r="I27" s="327"/>
      <c r="J27" s="327"/>
      <c r="K27" s="169"/>
    </row>
    <row r="28" customHeight="1" spans="1:22">
      <c r="A28" s="326"/>
      <c r="B28" s="327"/>
      <c r="C28" s="327"/>
      <c r="D28" s="327"/>
      <c r="E28" s="327"/>
      <c r="F28" s="327"/>
      <c r="G28" s="327"/>
      <c r="H28" s="327"/>
      <c r="I28" s="327"/>
      <c r="J28" s="327"/>
      <c r="K28" s="169"/>
    </row>
    <row r="29" ht="18" customHeight="1" spans="1:22">
      <c r="A29" s="330" t="s">
        <v>78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ht="18.75" customHeight="1" spans="1:22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ht="18.75" customHeight="1" spans="1:22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ht="18" customHeight="1" spans="1:22">
      <c r="A32" s="330" t="s">
        <v>79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ht="14.25" spans="1:11">
      <c r="A33" s="339" t="s">
        <v>80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ht="15" spans="1:11">
      <c r="A34" s="165" t="s">
        <v>81</v>
      </c>
      <c r="B34" s="167"/>
      <c r="C34" s="276" t="s">
        <v>27</v>
      </c>
      <c r="D34" s="276" t="s">
        <v>28</v>
      </c>
      <c r="E34" s="342" t="s">
        <v>82</v>
      </c>
      <c r="F34" s="343"/>
      <c r="G34" s="343"/>
      <c r="H34" s="343"/>
      <c r="I34" s="343"/>
      <c r="J34" s="343"/>
      <c r="K34" s="344"/>
    </row>
    <row r="35" ht="15" spans="1:11">
      <c r="A35" s="345" t="s">
        <v>83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ht="14.25" spans="1:1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286"/>
    </row>
    <row r="38" ht="14.25" spans="1:1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286"/>
    </row>
    <row r="39" ht="14.25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286"/>
    </row>
    <row r="40" ht="14.25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286"/>
    </row>
    <row r="41" ht="14.25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286"/>
    </row>
    <row r="42" ht="14.25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286"/>
    </row>
    <row r="43" ht="15" spans="1:11">
      <c r="A43" s="351" t="s">
        <v>84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3"/>
    </row>
    <row r="44" ht="15" spans="1:11">
      <c r="A44" s="300" t="s">
        <v>85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ht="14.25" spans="1:11">
      <c r="A45" s="311" t="s">
        <v>86</v>
      </c>
      <c r="B45" s="305" t="s">
        <v>53</v>
      </c>
      <c r="C45" s="305" t="s">
        <v>54</v>
      </c>
      <c r="D45" s="305" t="s">
        <v>46</v>
      </c>
      <c r="E45" s="313" t="s">
        <v>87</v>
      </c>
      <c r="F45" s="305" t="s">
        <v>53</v>
      </c>
      <c r="G45" s="305" t="s">
        <v>54</v>
      </c>
      <c r="H45" s="305" t="s">
        <v>46</v>
      </c>
      <c r="I45" s="313" t="s">
        <v>88</v>
      </c>
      <c r="J45" s="305" t="s">
        <v>53</v>
      </c>
      <c r="K45" s="308" t="s">
        <v>54</v>
      </c>
    </row>
    <row r="46" ht="14.25" spans="1:11">
      <c r="A46" s="315" t="s">
        <v>45</v>
      </c>
      <c r="B46" s="276" t="s">
        <v>53</v>
      </c>
      <c r="C46" s="276" t="s">
        <v>54</v>
      </c>
      <c r="D46" s="276" t="s">
        <v>46</v>
      </c>
      <c r="E46" s="316" t="s">
        <v>52</v>
      </c>
      <c r="F46" s="276" t="s">
        <v>53</v>
      </c>
      <c r="G46" s="276" t="s">
        <v>54</v>
      </c>
      <c r="H46" s="276" t="s">
        <v>46</v>
      </c>
      <c r="I46" s="316" t="s">
        <v>63</v>
      </c>
      <c r="J46" s="276" t="s">
        <v>53</v>
      </c>
      <c r="K46" s="277" t="s">
        <v>54</v>
      </c>
    </row>
    <row r="47" ht="15" spans="1:11">
      <c r="A47" s="291" t="s">
        <v>56</v>
      </c>
      <c r="B47" s="292"/>
      <c r="C47" s="292"/>
      <c r="D47" s="292"/>
      <c r="E47" s="292"/>
      <c r="F47" s="292"/>
      <c r="G47" s="292"/>
      <c r="H47" s="292"/>
      <c r="I47" s="292"/>
      <c r="J47" s="292"/>
      <c r="K47" s="310"/>
    </row>
    <row r="48" ht="15" spans="1:11">
      <c r="A48" s="345" t="s">
        <v>89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ht="15" spans="1:11">
      <c r="A50" s="354" t="s">
        <v>90</v>
      </c>
      <c r="B50" s="355" t="s">
        <v>91</v>
      </c>
      <c r="C50" s="355"/>
      <c r="D50" s="356" t="s">
        <v>92</v>
      </c>
      <c r="E50" s="357"/>
      <c r="F50" s="358" t="s">
        <v>93</v>
      </c>
      <c r="G50" s="359"/>
      <c r="H50" s="360" t="s">
        <v>94</v>
      </c>
      <c r="I50" s="361"/>
      <c r="J50" s="362"/>
      <c r="K50" s="363"/>
    </row>
    <row r="51" ht="15" spans="1:11">
      <c r="A51" s="345" t="s">
        <v>95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64"/>
      <c r="B52" s="365"/>
      <c r="C52" s="365"/>
      <c r="D52" s="365"/>
      <c r="E52" s="365"/>
      <c r="F52" s="365"/>
      <c r="G52" s="365"/>
      <c r="H52" s="365"/>
      <c r="I52" s="365"/>
      <c r="J52" s="365"/>
      <c r="K52" s="366"/>
    </row>
    <row r="53" ht="15" spans="1:11">
      <c r="A53" s="354" t="s">
        <v>90</v>
      </c>
      <c r="B53" s="355" t="s">
        <v>91</v>
      </c>
      <c r="C53" s="355"/>
      <c r="D53" s="356" t="s">
        <v>92</v>
      </c>
      <c r="E53" s="367"/>
      <c r="F53" s="358" t="s">
        <v>96</v>
      </c>
      <c r="G53" s="359"/>
      <c r="H53" s="360" t="s">
        <v>94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5"/>
  <sheetViews>
    <sheetView zoomScale="90" zoomScaleNormal="90" workbookViewId="0">
      <selection activeCell="B2" sqref="B2:H2"/>
    </sheetView>
  </sheetViews>
  <sheetFormatPr defaultColWidth="9" defaultRowHeight="26.1" customHeight="1"/>
  <cols>
    <col min="1" max="1" width="21.625" style="102" customWidth="1"/>
    <col min="2" max="7" width="9.375" style="102" customWidth="1"/>
    <col min="8" max="8" width="11.75" style="102" customWidth="1"/>
    <col min="9" max="9" width="1.375" style="102" customWidth="1"/>
    <col min="10" max="27" width="6" style="102" customWidth="1"/>
    <col min="28" max="16384" width="9" style="102"/>
  </cols>
  <sheetData>
    <row r="1" ht="30" customHeight="1" spans="1:27">
      <c r="A1" s="103" t="s">
        <v>97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ht="29.1" customHeight="1" spans="1:27">
      <c r="A2" s="105" t="s">
        <v>24</v>
      </c>
      <c r="B2" s="106" t="s">
        <v>98</v>
      </c>
      <c r="C2" s="106"/>
      <c r="D2" s="107" t="s">
        <v>29</v>
      </c>
      <c r="E2" s="106" t="s">
        <v>99</v>
      </c>
      <c r="F2" s="106"/>
      <c r="G2" s="106"/>
      <c r="H2" s="106"/>
      <c r="I2" s="108"/>
      <c r="J2" s="109" t="s">
        <v>20</v>
      </c>
      <c r="K2" s="109"/>
      <c r="L2" s="110" t="s">
        <v>100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2"/>
    </row>
    <row r="3" ht="29.1" customHeight="1" spans="1:27">
      <c r="A3" s="113" t="s">
        <v>101</v>
      </c>
      <c r="B3" s="114" t="s">
        <v>102</v>
      </c>
      <c r="C3" s="114"/>
      <c r="D3" s="114"/>
      <c r="E3" s="114"/>
      <c r="F3" s="114"/>
      <c r="G3" s="114"/>
      <c r="H3" s="114"/>
      <c r="I3" s="115"/>
      <c r="J3" s="114" t="s">
        <v>103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6"/>
      <c r="X3" s="116"/>
      <c r="Y3" s="116"/>
      <c r="Z3" s="116"/>
      <c r="AA3" s="117"/>
    </row>
    <row r="4" ht="29.1" customHeight="1" spans="1:27">
      <c r="A4" s="113"/>
      <c r="B4" s="120" t="s">
        <v>70</v>
      </c>
      <c r="C4" s="120" t="s">
        <v>71</v>
      </c>
      <c r="D4" s="234" t="s">
        <v>72</v>
      </c>
      <c r="E4" s="120" t="s">
        <v>73</v>
      </c>
      <c r="F4" s="120" t="s">
        <v>74</v>
      </c>
      <c r="G4" s="120" t="s">
        <v>75</v>
      </c>
      <c r="H4" s="118" t="s">
        <v>104</v>
      </c>
      <c r="I4" s="115"/>
      <c r="J4" s="235" t="s">
        <v>105</v>
      </c>
      <c r="K4" s="236"/>
      <c r="L4" s="237"/>
      <c r="M4" s="235" t="s">
        <v>106</v>
      </c>
      <c r="N4" s="236"/>
      <c r="O4" s="237"/>
      <c r="P4" s="235"/>
      <c r="Q4" s="236"/>
      <c r="R4" s="237"/>
      <c r="S4" s="235"/>
      <c r="T4" s="236"/>
      <c r="U4" s="237"/>
      <c r="V4" s="235"/>
      <c r="W4" s="236"/>
      <c r="X4" s="237"/>
      <c r="Y4" s="235"/>
      <c r="Z4" s="236"/>
      <c r="AA4" s="238"/>
    </row>
    <row r="5" ht="29.1" customHeight="1" spans="1:27">
      <c r="A5" s="113"/>
      <c r="B5" s="239"/>
      <c r="C5" s="240"/>
      <c r="D5" s="239" t="s">
        <v>107</v>
      </c>
      <c r="E5" s="239"/>
      <c r="F5" s="239"/>
      <c r="G5" s="239"/>
      <c r="H5" s="118"/>
      <c r="I5" s="115"/>
      <c r="J5" s="124" t="s">
        <v>72</v>
      </c>
      <c r="K5" s="125"/>
      <c r="L5" s="126"/>
      <c r="M5" s="124" t="s">
        <v>72</v>
      </c>
      <c r="N5" s="125"/>
      <c r="O5" s="126"/>
      <c r="P5" s="124"/>
      <c r="Q5" s="125"/>
      <c r="R5" s="126"/>
      <c r="S5" s="124"/>
      <c r="T5" s="125"/>
      <c r="U5" s="126"/>
      <c r="V5" s="124"/>
      <c r="W5" s="125"/>
      <c r="X5" s="126"/>
      <c r="Y5" s="124"/>
      <c r="Z5" s="125"/>
      <c r="AA5" s="127"/>
    </row>
    <row r="6" ht="29.1" customHeight="1" spans="1:27">
      <c r="A6" s="241" t="s">
        <v>108</v>
      </c>
      <c r="B6" s="242"/>
      <c r="C6" s="240"/>
      <c r="D6" s="242">
        <v>33.8</v>
      </c>
      <c r="E6" s="242"/>
      <c r="F6" s="242"/>
      <c r="G6" s="242"/>
      <c r="H6" s="239">
        <v>0.5</v>
      </c>
      <c r="I6" s="115"/>
      <c r="J6" s="131"/>
      <c r="K6" s="131" t="s">
        <v>109</v>
      </c>
      <c r="L6" s="131"/>
      <c r="M6" s="131"/>
      <c r="N6" s="131" t="s">
        <v>110</v>
      </c>
      <c r="O6" s="131"/>
      <c r="P6" s="131"/>
      <c r="Q6" s="131"/>
      <c r="R6" s="131"/>
      <c r="S6" s="131"/>
      <c r="T6" s="131"/>
      <c r="U6" s="131"/>
      <c r="V6" s="131"/>
      <c r="W6" s="132"/>
      <c r="X6" s="132"/>
      <c r="Y6" s="132"/>
      <c r="Z6" s="132"/>
      <c r="AA6" s="133"/>
    </row>
    <row r="7" ht="29.1" customHeight="1" spans="1:27">
      <c r="A7" s="241" t="s">
        <v>111</v>
      </c>
      <c r="B7" s="242"/>
      <c r="C7" s="240"/>
      <c r="D7" s="242">
        <v>8.5</v>
      </c>
      <c r="E7" s="242"/>
      <c r="F7" s="242"/>
      <c r="G7" s="242"/>
      <c r="H7" s="243"/>
      <c r="I7" s="115"/>
      <c r="J7" s="244"/>
      <c r="K7" s="244" t="s">
        <v>112</v>
      </c>
      <c r="L7" s="244"/>
      <c r="M7" s="244"/>
      <c r="N7" s="244" t="s">
        <v>112</v>
      </c>
      <c r="O7" s="244"/>
      <c r="P7" s="244"/>
      <c r="Q7" s="244"/>
      <c r="R7" s="244"/>
      <c r="S7" s="244"/>
      <c r="T7" s="244"/>
      <c r="U7" s="244"/>
      <c r="V7" s="244"/>
      <c r="W7" s="245"/>
      <c r="X7" s="245"/>
      <c r="Y7" s="245"/>
      <c r="Z7" s="245"/>
      <c r="AA7" s="246"/>
    </row>
    <row r="8" ht="29.1" customHeight="1" spans="1:27">
      <c r="A8" s="241" t="s">
        <v>113</v>
      </c>
      <c r="B8" s="242"/>
      <c r="C8" s="240"/>
      <c r="D8" s="242">
        <v>72</v>
      </c>
      <c r="E8" s="242"/>
      <c r="F8" s="242"/>
      <c r="G8" s="242"/>
      <c r="H8" s="239">
        <v>1</v>
      </c>
      <c r="I8" s="115"/>
      <c r="J8" s="244"/>
      <c r="K8" s="244" t="s">
        <v>109</v>
      </c>
      <c r="L8" s="244"/>
      <c r="M8" s="244"/>
      <c r="N8" s="244" t="s">
        <v>110</v>
      </c>
      <c r="O8" s="244"/>
      <c r="P8" s="244"/>
      <c r="Q8" s="244"/>
      <c r="R8" s="244"/>
      <c r="S8" s="244"/>
      <c r="T8" s="244"/>
      <c r="U8" s="244"/>
      <c r="V8" s="244"/>
      <c r="W8" s="245"/>
      <c r="X8" s="245"/>
      <c r="Y8" s="245"/>
      <c r="Z8" s="245"/>
      <c r="AA8" s="246"/>
    </row>
    <row r="9" ht="29.1" customHeight="1" spans="1:27">
      <c r="A9" s="241" t="s">
        <v>114</v>
      </c>
      <c r="B9" s="242"/>
      <c r="C9" s="240"/>
      <c r="D9" s="242">
        <v>76</v>
      </c>
      <c r="E9" s="242"/>
      <c r="F9" s="242"/>
      <c r="G9" s="242"/>
      <c r="H9" s="239">
        <v>1</v>
      </c>
      <c r="I9" s="115"/>
      <c r="J9" s="131"/>
      <c r="K9" s="131" t="s">
        <v>112</v>
      </c>
      <c r="L9" s="131"/>
      <c r="M9" s="131"/>
      <c r="N9" s="131" t="s">
        <v>112</v>
      </c>
      <c r="O9" s="131"/>
      <c r="P9" s="131"/>
      <c r="Q9" s="131"/>
      <c r="R9" s="131"/>
      <c r="S9" s="131"/>
      <c r="T9" s="131"/>
      <c r="U9" s="131"/>
      <c r="V9" s="131"/>
      <c r="W9" s="132"/>
      <c r="X9" s="132"/>
      <c r="Y9" s="132"/>
      <c r="Z9" s="132"/>
      <c r="AA9" s="133"/>
    </row>
    <row r="10" ht="29.1" customHeight="1" spans="1:27">
      <c r="A10" s="241" t="s">
        <v>115</v>
      </c>
      <c r="B10" s="242"/>
      <c r="C10" s="240"/>
      <c r="D10" s="242">
        <v>107</v>
      </c>
      <c r="E10" s="242"/>
      <c r="F10" s="242"/>
      <c r="G10" s="242"/>
      <c r="H10" s="239">
        <v>1</v>
      </c>
      <c r="I10" s="115"/>
      <c r="J10" s="244"/>
      <c r="K10" s="244" t="s">
        <v>116</v>
      </c>
      <c r="L10" s="244"/>
      <c r="M10" s="244"/>
      <c r="N10" s="244" t="s">
        <v>116</v>
      </c>
      <c r="O10" s="244"/>
      <c r="P10" s="244"/>
      <c r="Q10" s="244"/>
      <c r="R10" s="244"/>
      <c r="S10" s="244"/>
      <c r="T10" s="244"/>
      <c r="U10" s="244"/>
      <c r="V10" s="244"/>
      <c r="W10" s="245"/>
      <c r="X10" s="245"/>
      <c r="Y10" s="245"/>
      <c r="Z10" s="245"/>
      <c r="AA10" s="246"/>
    </row>
    <row r="11" ht="29.1" customHeight="1" spans="1:27">
      <c r="A11" s="241" t="s">
        <v>117</v>
      </c>
      <c r="B11" s="242"/>
      <c r="C11" s="240"/>
      <c r="D11" s="242">
        <v>33.8</v>
      </c>
      <c r="E11" s="242"/>
      <c r="F11" s="242"/>
      <c r="G11" s="242"/>
      <c r="H11" s="247">
        <v>0.5</v>
      </c>
      <c r="I11" s="115"/>
      <c r="J11" s="244"/>
      <c r="K11" s="244" t="s">
        <v>118</v>
      </c>
      <c r="L11" s="244"/>
      <c r="M11" s="244"/>
      <c r="N11" s="244" t="s">
        <v>118</v>
      </c>
      <c r="O11" s="244"/>
      <c r="P11" s="244"/>
      <c r="Q11" s="244"/>
      <c r="R11" s="244"/>
      <c r="S11" s="244"/>
      <c r="T11" s="244"/>
      <c r="U11" s="244"/>
      <c r="V11" s="244"/>
      <c r="W11" s="245"/>
      <c r="X11" s="245"/>
      <c r="Y11" s="245"/>
      <c r="Z11" s="245"/>
      <c r="AA11" s="246"/>
    </row>
    <row r="12" ht="29.1" customHeight="1" spans="1:27">
      <c r="A12" s="241" t="s">
        <v>119</v>
      </c>
      <c r="B12" s="242"/>
      <c r="C12" s="240"/>
      <c r="D12" s="242">
        <v>33.8</v>
      </c>
      <c r="E12" s="242"/>
      <c r="F12" s="242"/>
      <c r="G12" s="242"/>
      <c r="H12" s="247">
        <v>0.5</v>
      </c>
      <c r="I12" s="115"/>
      <c r="J12" s="244"/>
      <c r="K12" s="244" t="s">
        <v>120</v>
      </c>
      <c r="L12" s="244"/>
      <c r="M12" s="244"/>
      <c r="N12" s="244" t="s">
        <v>116</v>
      </c>
      <c r="O12" s="244"/>
      <c r="P12" s="244"/>
      <c r="Q12" s="244"/>
      <c r="R12" s="244"/>
      <c r="S12" s="244"/>
      <c r="T12" s="244"/>
      <c r="U12" s="244"/>
      <c r="V12" s="244"/>
      <c r="W12" s="245"/>
      <c r="X12" s="245"/>
      <c r="Y12" s="245"/>
      <c r="Z12" s="245"/>
      <c r="AA12" s="246"/>
    </row>
    <row r="13" ht="29.1" customHeight="1" spans="1:27">
      <c r="A13" s="241" t="s">
        <v>121</v>
      </c>
      <c r="B13" s="242"/>
      <c r="C13" s="240"/>
      <c r="D13" s="242">
        <v>29.1</v>
      </c>
      <c r="E13" s="242"/>
      <c r="F13" s="242"/>
      <c r="G13" s="242"/>
      <c r="H13" s="247">
        <v>0.3</v>
      </c>
      <c r="I13" s="115"/>
      <c r="J13" s="244"/>
      <c r="K13" s="244" t="s">
        <v>122</v>
      </c>
      <c r="L13" s="244"/>
      <c r="M13" s="244"/>
      <c r="N13" s="244" t="s">
        <v>122</v>
      </c>
      <c r="O13" s="244"/>
      <c r="P13" s="244"/>
      <c r="Q13" s="244"/>
      <c r="R13" s="244"/>
      <c r="S13" s="244"/>
      <c r="T13" s="244"/>
      <c r="U13" s="244"/>
      <c r="V13" s="244"/>
      <c r="W13" s="245"/>
      <c r="X13" s="245"/>
      <c r="Y13" s="245"/>
      <c r="Z13" s="245"/>
      <c r="AA13" s="246"/>
    </row>
    <row r="14" ht="29.1" customHeight="1" spans="1:27">
      <c r="A14" s="241" t="s">
        <v>123</v>
      </c>
      <c r="B14" s="242"/>
      <c r="C14" s="240"/>
      <c r="D14" s="242">
        <v>39.1</v>
      </c>
      <c r="E14" s="242"/>
      <c r="F14" s="242"/>
      <c r="G14" s="242"/>
      <c r="H14" s="239">
        <v>0.3</v>
      </c>
      <c r="I14" s="115"/>
      <c r="J14" s="244"/>
      <c r="K14" s="244" t="s">
        <v>109</v>
      </c>
      <c r="L14" s="244"/>
      <c r="M14" s="244"/>
      <c r="N14" s="244" t="s">
        <v>122</v>
      </c>
      <c r="O14" s="244"/>
      <c r="P14" s="244"/>
      <c r="Q14" s="244"/>
      <c r="R14" s="244"/>
      <c r="S14" s="244"/>
      <c r="T14" s="244"/>
      <c r="U14" s="244"/>
      <c r="V14" s="244"/>
      <c r="W14" s="245"/>
      <c r="X14" s="245"/>
      <c r="Y14" s="245"/>
      <c r="Z14" s="245"/>
      <c r="AA14" s="246"/>
    </row>
    <row r="15" ht="29.1" customHeight="1" spans="1:27">
      <c r="A15" s="241" t="s">
        <v>124</v>
      </c>
      <c r="B15" s="242"/>
      <c r="C15" s="240"/>
      <c r="D15" s="242">
        <v>17.5</v>
      </c>
      <c r="E15" s="242"/>
      <c r="F15" s="242"/>
      <c r="G15" s="242"/>
      <c r="H15" s="243"/>
      <c r="I15" s="115"/>
      <c r="J15" s="244"/>
      <c r="K15" s="131" t="s">
        <v>112</v>
      </c>
      <c r="L15" s="244"/>
      <c r="M15" s="244"/>
      <c r="N15" s="131" t="s">
        <v>112</v>
      </c>
      <c r="O15" s="244"/>
      <c r="P15" s="244"/>
      <c r="Q15" s="244"/>
      <c r="R15" s="244"/>
      <c r="S15" s="244"/>
      <c r="T15" s="244"/>
      <c r="U15" s="244"/>
      <c r="V15" s="244"/>
      <c r="W15" s="245"/>
      <c r="X15" s="245"/>
      <c r="Y15" s="245"/>
      <c r="Z15" s="245"/>
      <c r="AA15" s="246"/>
    </row>
    <row r="16" ht="30" customHeight="1" spans="1:27">
      <c r="A16" s="241" t="s">
        <v>115</v>
      </c>
      <c r="B16" s="240"/>
      <c r="C16" s="240"/>
      <c r="D16" s="240">
        <v>88</v>
      </c>
      <c r="E16" s="242"/>
      <c r="F16" s="242"/>
      <c r="G16" s="242"/>
      <c r="H16" s="243"/>
      <c r="I16" s="115"/>
      <c r="J16" s="244"/>
      <c r="K16" s="244" t="s">
        <v>125</v>
      </c>
      <c r="L16" s="244"/>
      <c r="M16" s="244"/>
      <c r="N16" s="244" t="s">
        <v>125</v>
      </c>
      <c r="O16" s="244"/>
      <c r="P16" s="244"/>
      <c r="Q16" s="244"/>
      <c r="R16" s="244"/>
      <c r="S16" s="244"/>
      <c r="T16" s="244"/>
      <c r="U16" s="244"/>
      <c r="V16" s="244"/>
      <c r="W16" s="245"/>
      <c r="X16" s="245"/>
      <c r="Y16" s="245"/>
      <c r="Z16" s="245"/>
      <c r="AA16" s="246"/>
    </row>
    <row r="17" ht="29.1" customHeight="1" spans="1:27">
      <c r="A17" s="241" t="s">
        <v>117</v>
      </c>
      <c r="B17" s="240"/>
      <c r="C17" s="240"/>
      <c r="D17" s="240">
        <v>24.8</v>
      </c>
      <c r="E17" s="242"/>
      <c r="F17" s="242"/>
      <c r="G17" s="242"/>
      <c r="H17" s="243"/>
      <c r="I17" s="115"/>
      <c r="J17" s="244"/>
      <c r="K17" s="244" t="s">
        <v>109</v>
      </c>
      <c r="L17" s="244"/>
      <c r="M17" s="244"/>
      <c r="N17" s="244" t="s">
        <v>109</v>
      </c>
      <c r="O17" s="244"/>
      <c r="P17" s="244"/>
      <c r="Q17" s="244"/>
      <c r="R17" s="244"/>
      <c r="S17" s="244"/>
      <c r="T17" s="244"/>
      <c r="U17" s="244"/>
      <c r="V17" s="244"/>
      <c r="W17" s="245"/>
      <c r="X17" s="245"/>
      <c r="Y17" s="245"/>
      <c r="Z17" s="245"/>
      <c r="AA17" s="246"/>
    </row>
    <row r="18" ht="29.1" customHeight="1" spans="1:27">
      <c r="A18" s="241" t="s">
        <v>126</v>
      </c>
      <c r="B18" s="240"/>
      <c r="C18" s="240"/>
      <c r="D18" s="248">
        <v>16.1</v>
      </c>
      <c r="E18" s="240"/>
      <c r="F18" s="240"/>
      <c r="G18" s="240"/>
      <c r="H18" s="249"/>
      <c r="I18" s="250"/>
      <c r="J18" s="251"/>
      <c r="K18" s="251" t="s">
        <v>118</v>
      </c>
      <c r="L18" s="251"/>
      <c r="M18" s="251"/>
      <c r="N18" s="251" t="s">
        <v>118</v>
      </c>
      <c r="O18" s="251"/>
      <c r="P18" s="251"/>
      <c r="Q18" s="251"/>
      <c r="R18" s="251"/>
      <c r="S18" s="251"/>
      <c r="T18" s="251"/>
      <c r="U18" s="251"/>
      <c r="V18" s="251"/>
      <c r="W18" s="252"/>
      <c r="X18" s="252"/>
      <c r="Y18" s="252"/>
      <c r="Z18" s="252"/>
      <c r="AA18" s="253"/>
    </row>
    <row r="19" ht="29.1" customHeight="1" spans="1:27">
      <c r="A19" s="254" t="s">
        <v>127</v>
      </c>
      <c r="B19" s="255"/>
      <c r="C19" s="256"/>
      <c r="D19" s="257">
        <v>30.1</v>
      </c>
      <c r="E19" s="240"/>
      <c r="F19" s="240"/>
      <c r="G19" s="240"/>
      <c r="H19" s="249"/>
      <c r="I19" s="250"/>
      <c r="J19" s="251"/>
      <c r="K19" s="251" t="s">
        <v>112</v>
      </c>
      <c r="L19" s="251"/>
      <c r="M19" s="251"/>
      <c r="N19" s="251" t="s">
        <v>128</v>
      </c>
      <c r="O19" s="251"/>
      <c r="P19" s="251"/>
      <c r="Q19" s="251"/>
      <c r="R19" s="251"/>
      <c r="S19" s="251"/>
      <c r="T19" s="251"/>
      <c r="U19" s="251"/>
      <c r="V19" s="251"/>
      <c r="W19" s="252"/>
      <c r="X19" s="252"/>
      <c r="Y19" s="252"/>
      <c r="Z19" s="252"/>
      <c r="AA19" s="253"/>
    </row>
    <row r="20" ht="29.1" customHeight="1" spans="1:27">
      <c r="A20" s="241"/>
      <c r="B20" s="240"/>
      <c r="C20" s="240"/>
      <c r="D20" s="248"/>
      <c r="E20" s="240"/>
      <c r="F20" s="240"/>
      <c r="G20" s="240"/>
      <c r="H20" s="249"/>
      <c r="I20" s="250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2"/>
      <c r="X20" s="252"/>
      <c r="Y20" s="252"/>
      <c r="Z20" s="252"/>
      <c r="AA20" s="253"/>
    </row>
    <row r="21" ht="38.25" customHeight="1" spans="1:27">
      <c r="A21" s="255"/>
      <c r="B21" s="255"/>
      <c r="C21" s="256"/>
      <c r="D21" s="257"/>
      <c r="E21" s="255"/>
      <c r="F21" s="255"/>
      <c r="G21" s="255"/>
      <c r="H21" s="255"/>
      <c r="I21" s="250"/>
      <c r="J21" s="255"/>
      <c r="K21" s="255"/>
      <c r="L21" s="255"/>
      <c r="M21" s="258"/>
      <c r="N21" s="255"/>
      <c r="O21" s="255"/>
      <c r="P21" s="255"/>
      <c r="Q21" s="258"/>
      <c r="R21" s="255"/>
      <c r="S21" s="255"/>
      <c r="T21" s="255"/>
      <c r="U21" s="258"/>
      <c r="V21" s="255"/>
      <c r="W21" s="255"/>
      <c r="X21" s="255"/>
      <c r="Y21" s="258"/>
      <c r="Z21" s="255"/>
      <c r="AA21" s="259"/>
    </row>
    <row r="22" ht="15" spans="1:27">
      <c r="A22" s="145" t="s">
        <v>82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</row>
    <row r="23" ht="14.25" spans="1:27">
      <c r="A23" s="102" t="s">
        <v>129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</row>
    <row r="24" ht="14.25" spans="1:27">
      <c r="A24" s="146" t="s">
        <v>130</v>
      </c>
      <c r="B24" s="146"/>
      <c r="C24" s="146"/>
      <c r="D24" s="146"/>
      <c r="E24" s="146"/>
      <c r="F24" s="146"/>
      <c r="G24" s="146"/>
      <c r="H24" s="146"/>
      <c r="I24" s="146"/>
      <c r="J24" s="145" t="s">
        <v>131</v>
      </c>
      <c r="K24" s="145"/>
      <c r="L24" s="145"/>
      <c r="M24" s="260">
        <v>45985</v>
      </c>
      <c r="N24" s="261"/>
      <c r="O24" s="147"/>
      <c r="P24" s="145" t="s">
        <v>132</v>
      </c>
      <c r="Q24" s="145"/>
      <c r="R24" s="145" t="s">
        <v>133</v>
      </c>
      <c r="S24" s="145"/>
      <c r="T24" s="145"/>
      <c r="U24" s="145"/>
      <c r="V24" s="145" t="s">
        <v>134</v>
      </c>
      <c r="W24" s="145"/>
      <c r="X24" s="145" t="s">
        <v>135</v>
      </c>
      <c r="Y24" s="145"/>
      <c r="Z24" s="145"/>
    </row>
    <row r="25" ht="18.95" customHeight="1" spans="1:27">
      <c r="A25" s="102" t="s">
        <v>136</v>
      </c>
    </row>
  </sheetData>
  <mergeCells count="21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M24:N24"/>
    <mergeCell ref="A3:A5"/>
    <mergeCell ref="H4:H5"/>
    <mergeCell ref="I2:I21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U24"/>
  <sheetViews>
    <sheetView zoomScale="90" zoomScaleNormal="90" workbookViewId="0">
      <selection activeCell="H20" sqref="H20"/>
    </sheetView>
  </sheetViews>
  <sheetFormatPr defaultColWidth="9" defaultRowHeight="26.1" customHeight="1"/>
  <cols>
    <col min="1" max="1" width="20" style="102" customWidth="1"/>
    <col min="2" max="7" width="9.375" style="102" customWidth="1"/>
    <col min="8" max="8" width="14.125" style="102" customWidth="1"/>
    <col min="9" max="9" width="1.375" style="102" customWidth="1"/>
    <col min="10" max="15" width="16.625" style="102" customWidth="1"/>
    <col min="16" max="16" width="16.5" style="102" customWidth="1"/>
    <col min="17" max="17" width="17" style="102" customWidth="1"/>
    <col min="18" max="18" width="18.5" style="102" customWidth="1"/>
    <col min="19" max="19" width="16.625" style="102" customWidth="1"/>
    <col min="20" max="20" width="14.125" style="102" customWidth="1"/>
    <col min="21" max="21" width="16.375" style="102" customWidth="1"/>
    <col min="22" max="16384" width="9" style="102"/>
  </cols>
  <sheetData>
    <row r="1" ht="36" customHeight="1" spans="1:21">
      <c r="A1" s="103" t="s">
        <v>137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ht="29.1" customHeight="1" spans="1:21">
      <c r="A2" s="105" t="s">
        <v>24</v>
      </c>
      <c r="B2" s="106" t="s">
        <v>98</v>
      </c>
      <c r="C2" s="106"/>
      <c r="D2" s="107" t="s">
        <v>29</v>
      </c>
      <c r="E2" s="106" t="s">
        <v>99</v>
      </c>
      <c r="F2" s="106"/>
      <c r="G2" s="106"/>
      <c r="H2" s="106"/>
      <c r="I2" s="108"/>
      <c r="J2" s="109" t="s">
        <v>20</v>
      </c>
      <c r="K2" s="223" t="s">
        <v>100</v>
      </c>
      <c r="L2" s="224"/>
      <c r="M2" s="224"/>
      <c r="N2" s="224"/>
      <c r="O2" s="224"/>
      <c r="P2" s="224"/>
      <c r="Q2" s="224"/>
      <c r="R2" s="224"/>
      <c r="S2" s="224"/>
      <c r="T2" s="224"/>
      <c r="U2" s="225"/>
    </row>
    <row r="3" ht="29.1" customHeight="1" spans="1:21">
      <c r="A3" s="113" t="s">
        <v>101</v>
      </c>
      <c r="B3" s="114" t="s">
        <v>102</v>
      </c>
      <c r="C3" s="114"/>
      <c r="D3" s="114"/>
      <c r="E3" s="114"/>
      <c r="F3" s="114"/>
      <c r="G3" s="114"/>
      <c r="H3" s="114"/>
      <c r="I3" s="115"/>
      <c r="J3" s="116" t="s">
        <v>103</v>
      </c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226"/>
    </row>
    <row r="4" ht="29.1" customHeight="1" spans="1:21">
      <c r="A4" s="113"/>
      <c r="B4" s="114" t="s">
        <v>69</v>
      </c>
      <c r="C4" s="118" t="s">
        <v>70</v>
      </c>
      <c r="D4" s="118" t="s">
        <v>71</v>
      </c>
      <c r="E4" s="119" t="s">
        <v>72</v>
      </c>
      <c r="F4" s="118" t="s">
        <v>73</v>
      </c>
      <c r="G4" s="118" t="s">
        <v>74</v>
      </c>
      <c r="H4" s="118" t="s">
        <v>104</v>
      </c>
      <c r="I4" s="115"/>
      <c r="J4" s="114" t="s">
        <v>138</v>
      </c>
      <c r="K4" s="114" t="s">
        <v>139</v>
      </c>
      <c r="L4" s="114" t="s">
        <v>138</v>
      </c>
      <c r="M4" s="114" t="s">
        <v>139</v>
      </c>
      <c r="N4" s="114" t="s">
        <v>138</v>
      </c>
      <c r="O4" s="114" t="s">
        <v>139</v>
      </c>
      <c r="P4" s="114" t="s">
        <v>138</v>
      </c>
      <c r="Q4" s="114" t="s">
        <v>139</v>
      </c>
      <c r="R4" s="114" t="s">
        <v>138</v>
      </c>
      <c r="S4" s="114" t="s">
        <v>139</v>
      </c>
      <c r="T4" s="114" t="s">
        <v>138</v>
      </c>
      <c r="U4" s="114" t="s">
        <v>139</v>
      </c>
    </row>
    <row r="5" ht="29.1" customHeight="1" spans="1:21">
      <c r="A5" s="113"/>
      <c r="B5" s="114" t="s">
        <v>140</v>
      </c>
      <c r="C5" s="114" t="s">
        <v>141</v>
      </c>
      <c r="D5" s="114" t="s">
        <v>142</v>
      </c>
      <c r="E5" s="114" t="s">
        <v>107</v>
      </c>
      <c r="F5" s="114" t="s">
        <v>143</v>
      </c>
      <c r="G5" s="114" t="s">
        <v>144</v>
      </c>
      <c r="H5" s="118"/>
      <c r="I5" s="115"/>
      <c r="J5" s="114" t="s">
        <v>69</v>
      </c>
      <c r="K5" s="114" t="s">
        <v>69</v>
      </c>
      <c r="L5" s="114" t="s">
        <v>70</v>
      </c>
      <c r="M5" s="114" t="s">
        <v>70</v>
      </c>
      <c r="N5" s="114" t="s">
        <v>71</v>
      </c>
      <c r="O5" s="114" t="s">
        <v>71</v>
      </c>
      <c r="P5" s="114" t="s">
        <v>72</v>
      </c>
      <c r="Q5" s="114" t="s">
        <v>72</v>
      </c>
      <c r="R5" s="118" t="s">
        <v>73</v>
      </c>
      <c r="S5" s="227" t="s">
        <v>73</v>
      </c>
      <c r="T5" s="118" t="s">
        <v>74</v>
      </c>
      <c r="U5" s="228" t="s">
        <v>74</v>
      </c>
    </row>
    <row r="6" ht="29.1" customHeight="1" spans="1:21">
      <c r="A6" s="128" t="s">
        <v>108</v>
      </c>
      <c r="B6" s="129">
        <f>C6-0.8</f>
        <v>31.4</v>
      </c>
      <c r="C6" s="129">
        <f>D6-0.8</f>
        <v>32.2</v>
      </c>
      <c r="D6" s="130">
        <v>33</v>
      </c>
      <c r="E6" s="129">
        <f>D6+0.8</f>
        <v>33.8</v>
      </c>
      <c r="F6" s="129">
        <f t="shared" ref="F6:G6" si="0">E6+0.8</f>
        <v>34.6</v>
      </c>
      <c r="G6" s="129">
        <f t="shared" si="0"/>
        <v>35.4</v>
      </c>
      <c r="H6" s="229"/>
      <c r="I6" s="115"/>
      <c r="J6" s="131" t="s">
        <v>112</v>
      </c>
      <c r="K6" s="114" t="s">
        <v>112</v>
      </c>
      <c r="L6" s="114">
        <v>0.2</v>
      </c>
      <c r="M6" s="114">
        <v>0.1</v>
      </c>
      <c r="N6" s="114" t="s">
        <v>112</v>
      </c>
      <c r="O6" s="114" t="s">
        <v>112</v>
      </c>
      <c r="P6" s="118" t="s">
        <v>118</v>
      </c>
      <c r="Q6" s="118" t="s">
        <v>145</v>
      </c>
      <c r="R6" s="118" t="s">
        <v>146</v>
      </c>
      <c r="S6" s="227" t="s">
        <v>147</v>
      </c>
      <c r="T6" s="118" t="s">
        <v>125</v>
      </c>
      <c r="U6" s="228" t="s">
        <v>146</v>
      </c>
    </row>
    <row r="7" ht="29.1" hidden="1" customHeight="1" spans="1:21">
      <c r="A7" s="128" t="s">
        <v>111</v>
      </c>
      <c r="B7" s="129">
        <v>0</v>
      </c>
      <c r="C7" s="129">
        <v>0</v>
      </c>
      <c r="D7" s="130">
        <v>8.5</v>
      </c>
      <c r="E7" s="129">
        <v>0</v>
      </c>
      <c r="F7" s="129">
        <v>0</v>
      </c>
      <c r="G7" s="129">
        <v>0</v>
      </c>
      <c r="H7" s="230"/>
      <c r="I7" s="115"/>
      <c r="J7" s="114"/>
      <c r="K7" s="114"/>
      <c r="L7" s="114"/>
      <c r="M7" s="114"/>
      <c r="N7" s="114"/>
      <c r="O7" s="114"/>
      <c r="P7" s="131"/>
      <c r="Q7" s="131"/>
      <c r="R7" s="131"/>
      <c r="S7" s="131"/>
      <c r="T7" s="131"/>
      <c r="U7" s="133"/>
    </row>
    <row r="8" ht="29.1" customHeight="1" spans="1:21">
      <c r="A8" s="128" t="s">
        <v>113</v>
      </c>
      <c r="B8" s="129">
        <f t="shared" ref="B8:C9" si="1">C8-4</f>
        <v>60</v>
      </c>
      <c r="C8" s="129">
        <f t="shared" si="1"/>
        <v>64</v>
      </c>
      <c r="D8" s="134">
        <v>68</v>
      </c>
      <c r="E8" s="129">
        <f>D8+4</f>
        <v>72</v>
      </c>
      <c r="F8" s="129">
        <f>E8+5</f>
        <v>77</v>
      </c>
      <c r="G8" s="129">
        <f t="shared" ref="G8:G9" si="2">F8+6</f>
        <v>83</v>
      </c>
      <c r="H8" s="230"/>
      <c r="I8" s="115"/>
      <c r="J8" s="114">
        <v>1.5</v>
      </c>
      <c r="K8" s="114">
        <v>1</v>
      </c>
      <c r="L8" s="114">
        <v>1.8</v>
      </c>
      <c r="M8" s="114">
        <v>1</v>
      </c>
      <c r="N8" s="114">
        <v>1</v>
      </c>
      <c r="O8" s="114">
        <v>0.8</v>
      </c>
      <c r="P8" s="131" t="s">
        <v>148</v>
      </c>
      <c r="Q8" s="131" t="s">
        <v>109</v>
      </c>
      <c r="R8" s="131" t="s">
        <v>149</v>
      </c>
      <c r="S8" s="131" t="s">
        <v>109</v>
      </c>
      <c r="T8" s="131" t="s">
        <v>112</v>
      </c>
      <c r="U8" s="133" t="s">
        <v>112</v>
      </c>
    </row>
    <row r="9" ht="29.1" hidden="1" customHeight="1" spans="1:21">
      <c r="A9" s="128" t="s">
        <v>114</v>
      </c>
      <c r="B9" s="129">
        <f t="shared" si="1"/>
        <v>64</v>
      </c>
      <c r="C9" s="129">
        <f t="shared" si="1"/>
        <v>68</v>
      </c>
      <c r="D9" s="134">
        <v>72</v>
      </c>
      <c r="E9" s="129">
        <f>D9+4</f>
        <v>76</v>
      </c>
      <c r="F9" s="129">
        <f>E9+5</f>
        <v>81</v>
      </c>
      <c r="G9" s="129">
        <f t="shared" si="2"/>
        <v>87</v>
      </c>
      <c r="H9" s="230"/>
      <c r="I9" s="115"/>
      <c r="J9" s="114"/>
      <c r="K9" s="114"/>
      <c r="L9" s="114"/>
      <c r="M9" s="114"/>
      <c r="N9" s="114"/>
      <c r="O9" s="114"/>
      <c r="P9" s="131"/>
      <c r="Q9" s="131"/>
      <c r="R9" s="131"/>
      <c r="S9" s="131"/>
      <c r="T9" s="131"/>
      <c r="U9" s="133"/>
    </row>
    <row r="10" ht="29.1" customHeight="1" spans="1:21">
      <c r="A10" s="128" t="s">
        <v>115</v>
      </c>
      <c r="B10" s="129">
        <f>C10-3.6</f>
        <v>95.8</v>
      </c>
      <c r="C10" s="129">
        <f>D10-3.6</f>
        <v>99.4</v>
      </c>
      <c r="D10" s="134">
        <v>103</v>
      </c>
      <c r="E10" s="129">
        <f>D10+4</f>
        <v>107</v>
      </c>
      <c r="F10" s="129">
        <f>E10+4</f>
        <v>111</v>
      </c>
      <c r="G10" s="129">
        <f>F10+4</f>
        <v>115</v>
      </c>
      <c r="H10" s="230"/>
      <c r="I10" s="115"/>
      <c r="J10" s="114">
        <v>-0.8</v>
      </c>
      <c r="K10" s="114">
        <v>-0.7</v>
      </c>
      <c r="L10" s="114">
        <v>-1</v>
      </c>
      <c r="M10" s="114">
        <v>-1</v>
      </c>
      <c r="N10" s="114">
        <v>-1</v>
      </c>
      <c r="O10" s="114">
        <v>-1</v>
      </c>
      <c r="P10" s="131" t="s">
        <v>150</v>
      </c>
      <c r="Q10" s="131" t="s">
        <v>150</v>
      </c>
      <c r="R10" s="131" t="s">
        <v>112</v>
      </c>
      <c r="S10" s="131" t="s">
        <v>112</v>
      </c>
      <c r="T10" s="131" t="s">
        <v>112</v>
      </c>
      <c r="U10" s="133" t="s">
        <v>128</v>
      </c>
    </row>
    <row r="11" ht="29.1" customHeight="1" spans="1:21">
      <c r="A11" s="128" t="s">
        <v>117</v>
      </c>
      <c r="B11" s="130">
        <f>C11-2.3/2</f>
        <v>30.2</v>
      </c>
      <c r="C11" s="130">
        <f>D11-2.3/2</f>
        <v>31.35</v>
      </c>
      <c r="D11" s="130">
        <v>32.5</v>
      </c>
      <c r="E11" s="130">
        <f t="shared" ref="E11:G12" si="3">D11+2.6/2</f>
        <v>33.8</v>
      </c>
      <c r="F11" s="130">
        <f t="shared" si="3"/>
        <v>35.1</v>
      </c>
      <c r="G11" s="130">
        <f t="shared" si="3"/>
        <v>36.4</v>
      </c>
      <c r="H11" s="230"/>
      <c r="I11" s="115"/>
      <c r="J11" s="114">
        <v>-0.2</v>
      </c>
      <c r="K11" s="114">
        <v>-0.1</v>
      </c>
      <c r="L11" s="131" t="s">
        <v>112</v>
      </c>
      <c r="M11" s="114" t="s">
        <v>112</v>
      </c>
      <c r="N11" s="114">
        <v>0.2</v>
      </c>
      <c r="O11" s="114">
        <v>0.1</v>
      </c>
      <c r="P11" s="131" t="s">
        <v>118</v>
      </c>
      <c r="Q11" s="131" t="s">
        <v>118</v>
      </c>
      <c r="R11" s="131" t="s">
        <v>110</v>
      </c>
      <c r="S11" s="131" t="s">
        <v>125</v>
      </c>
      <c r="T11" s="131" t="s">
        <v>125</v>
      </c>
      <c r="U11" s="133" t="s">
        <v>147</v>
      </c>
    </row>
    <row r="12" ht="29.1" customHeight="1" spans="1:21">
      <c r="A12" s="128" t="s">
        <v>119</v>
      </c>
      <c r="B12" s="130">
        <f>C12-2.3/2</f>
        <v>30.2</v>
      </c>
      <c r="C12" s="130">
        <f>D12-2.3/2</f>
        <v>31.35</v>
      </c>
      <c r="D12" s="130">
        <v>32.5</v>
      </c>
      <c r="E12" s="130">
        <f t="shared" si="3"/>
        <v>33.8</v>
      </c>
      <c r="F12" s="130">
        <f t="shared" si="3"/>
        <v>35.1</v>
      </c>
      <c r="G12" s="130">
        <f t="shared" si="3"/>
        <v>36.4</v>
      </c>
      <c r="H12" s="230"/>
      <c r="I12" s="115"/>
      <c r="J12" s="114">
        <v>-1</v>
      </c>
      <c r="K12" s="114">
        <v>-1</v>
      </c>
      <c r="L12" s="114">
        <v>-1</v>
      </c>
      <c r="M12" s="114">
        <v>-1</v>
      </c>
      <c r="N12" s="114">
        <v>-1</v>
      </c>
      <c r="O12" s="114">
        <v>-1</v>
      </c>
      <c r="P12" s="131" t="s">
        <v>120</v>
      </c>
      <c r="Q12" s="131" t="s">
        <v>120</v>
      </c>
      <c r="R12" s="131" t="s">
        <v>112</v>
      </c>
      <c r="S12" s="131" t="s">
        <v>150</v>
      </c>
      <c r="T12" s="131" t="s">
        <v>120</v>
      </c>
      <c r="U12" s="133" t="s">
        <v>120</v>
      </c>
    </row>
    <row r="13" ht="29.1" customHeight="1" spans="1:21">
      <c r="A13" s="128" t="s">
        <v>121</v>
      </c>
      <c r="B13" s="129">
        <f>C13-0.7</f>
        <v>27.2</v>
      </c>
      <c r="C13" s="129">
        <f>D13-0.6</f>
        <v>27.9</v>
      </c>
      <c r="D13" s="130">
        <v>28.5</v>
      </c>
      <c r="E13" s="129">
        <f>D13+0.6</f>
        <v>29.1</v>
      </c>
      <c r="F13" s="129">
        <f>E13+0.7</f>
        <v>29.8</v>
      </c>
      <c r="G13" s="129">
        <f>F13+0.6</f>
        <v>30.4</v>
      </c>
      <c r="H13" s="230"/>
      <c r="I13" s="115"/>
      <c r="J13" s="114">
        <v>0.3</v>
      </c>
      <c r="K13" s="114">
        <v>0.2</v>
      </c>
      <c r="L13" s="114" t="s">
        <v>112</v>
      </c>
      <c r="M13" s="114">
        <v>-0.1</v>
      </c>
      <c r="N13" s="114">
        <v>0.5</v>
      </c>
      <c r="O13" s="114">
        <v>0.4</v>
      </c>
      <c r="P13" s="131" t="s">
        <v>112</v>
      </c>
      <c r="Q13" s="131" t="s">
        <v>112</v>
      </c>
      <c r="R13" s="131" t="s">
        <v>151</v>
      </c>
      <c r="S13" s="131" t="s">
        <v>151</v>
      </c>
      <c r="T13" s="131" t="s">
        <v>125</v>
      </c>
      <c r="U13" s="133" t="s">
        <v>118</v>
      </c>
    </row>
    <row r="14" ht="29.1" customHeight="1" spans="1:21">
      <c r="A14" s="128" t="s">
        <v>123</v>
      </c>
      <c r="B14" s="129">
        <f>C14-0.9</f>
        <v>36.2</v>
      </c>
      <c r="C14" s="129">
        <f>D14-0.9</f>
        <v>37.1</v>
      </c>
      <c r="D14" s="130">
        <v>38</v>
      </c>
      <c r="E14" s="129">
        <f>D14+1.1</f>
        <v>39.1</v>
      </c>
      <c r="F14" s="129">
        <f>E14+1.1</f>
        <v>40.2</v>
      </c>
      <c r="G14" s="129">
        <f>F14+1.1</f>
        <v>41.3</v>
      </c>
      <c r="H14" s="230"/>
      <c r="I14" s="115"/>
      <c r="J14" s="114">
        <v>0.5</v>
      </c>
      <c r="K14" s="114">
        <v>0.4</v>
      </c>
      <c r="L14" s="114" t="s">
        <v>112</v>
      </c>
      <c r="M14" s="114">
        <v>-0.1</v>
      </c>
      <c r="N14" s="114">
        <v>0.8</v>
      </c>
      <c r="O14" s="114">
        <v>0.5</v>
      </c>
      <c r="P14" s="131" t="s">
        <v>112</v>
      </c>
      <c r="Q14" s="131" t="s">
        <v>112</v>
      </c>
      <c r="R14" s="131" t="s">
        <v>147</v>
      </c>
      <c r="S14" s="131" t="s">
        <v>118</v>
      </c>
      <c r="T14" s="131" t="s">
        <v>147</v>
      </c>
      <c r="U14" s="133" t="s">
        <v>112</v>
      </c>
    </row>
    <row r="15" ht="29.1" hidden="1" customHeight="1" spans="1:21">
      <c r="A15" s="128" t="s">
        <v>124</v>
      </c>
      <c r="B15" s="129">
        <f>D15-1</f>
        <v>16.5</v>
      </c>
      <c r="C15" s="129">
        <v>17</v>
      </c>
      <c r="D15" s="130">
        <v>17.5</v>
      </c>
      <c r="E15" s="129">
        <f>D15</f>
        <v>17.5</v>
      </c>
      <c r="F15" s="129">
        <v>19</v>
      </c>
      <c r="G15" s="129">
        <f t="shared" ref="G15" si="4">F15</f>
        <v>19</v>
      </c>
      <c r="H15" s="230"/>
      <c r="I15" s="115"/>
      <c r="J15" s="114"/>
      <c r="K15" s="114"/>
      <c r="L15" s="114"/>
      <c r="M15" s="114"/>
      <c r="N15" s="114"/>
      <c r="O15" s="114"/>
      <c r="P15" s="131"/>
      <c r="Q15" s="131"/>
      <c r="R15" s="131"/>
      <c r="S15" s="131"/>
      <c r="T15" s="131"/>
      <c r="U15" s="133"/>
    </row>
    <row r="16" ht="29.1" customHeight="1" spans="1:21">
      <c r="A16" s="128" t="s">
        <v>115</v>
      </c>
      <c r="B16" s="129">
        <f>C16-3.6</f>
        <v>76.8</v>
      </c>
      <c r="C16" s="129">
        <f>D16-3.6</f>
        <v>80.4</v>
      </c>
      <c r="D16" s="134" t="s">
        <v>152</v>
      </c>
      <c r="E16" s="129">
        <f>D16+4</f>
        <v>88</v>
      </c>
      <c r="F16" s="129">
        <f>E16+4</f>
        <v>92</v>
      </c>
      <c r="G16" s="129">
        <f>F16+4</f>
        <v>96</v>
      </c>
      <c r="H16" s="230"/>
      <c r="I16" s="115"/>
      <c r="J16" s="114">
        <v>1.2</v>
      </c>
      <c r="K16" s="114">
        <v>1</v>
      </c>
      <c r="L16" s="114">
        <v>1.5</v>
      </c>
      <c r="M16" s="114">
        <v>1.5</v>
      </c>
      <c r="N16" s="114">
        <v>0.6</v>
      </c>
      <c r="O16" s="114">
        <v>0.4</v>
      </c>
      <c r="P16" s="131" t="s">
        <v>153</v>
      </c>
      <c r="Q16" s="131" t="s">
        <v>153</v>
      </c>
      <c r="R16" s="131" t="s">
        <v>153</v>
      </c>
      <c r="S16" s="131" t="s">
        <v>153</v>
      </c>
      <c r="T16" s="131" t="s">
        <v>153</v>
      </c>
      <c r="U16" s="133" t="s">
        <v>153</v>
      </c>
    </row>
    <row r="17" ht="29.1" customHeight="1" spans="1:21">
      <c r="A17" s="128" t="s">
        <v>117</v>
      </c>
      <c r="B17" s="130">
        <f>C17-2.3/2</f>
        <v>21.2</v>
      </c>
      <c r="C17" s="130">
        <f>D17-2.3/2</f>
        <v>22.35</v>
      </c>
      <c r="D17" s="130">
        <v>23.5</v>
      </c>
      <c r="E17" s="130">
        <f>D17+2.6/2</f>
        <v>24.8</v>
      </c>
      <c r="F17" s="130">
        <f>E17+2.6/2</f>
        <v>26.1</v>
      </c>
      <c r="G17" s="130">
        <f>F17+2.6/2</f>
        <v>27.4</v>
      </c>
      <c r="H17" s="230"/>
      <c r="I17" s="115"/>
      <c r="J17" s="114">
        <v>1</v>
      </c>
      <c r="K17" s="114">
        <v>1</v>
      </c>
      <c r="L17" s="114">
        <v>0.6</v>
      </c>
      <c r="M17" s="114">
        <v>0.5</v>
      </c>
      <c r="N17" s="114">
        <v>0.5</v>
      </c>
      <c r="O17" s="114">
        <v>0.4</v>
      </c>
      <c r="P17" s="131" t="s">
        <v>154</v>
      </c>
      <c r="Q17" s="131" t="s">
        <v>125</v>
      </c>
      <c r="R17" s="131" t="s">
        <v>145</v>
      </c>
      <c r="S17" s="131" t="s">
        <v>112</v>
      </c>
      <c r="T17" s="131" t="s">
        <v>128</v>
      </c>
      <c r="U17" s="133" t="s">
        <v>112</v>
      </c>
    </row>
    <row r="18" ht="29.1" customHeight="1" spans="1:21">
      <c r="A18" s="128" t="s">
        <v>126</v>
      </c>
      <c r="B18" s="129">
        <f>C18-0.7</f>
        <v>14.2</v>
      </c>
      <c r="C18" s="129">
        <f>D18-0.6</f>
        <v>14.9</v>
      </c>
      <c r="D18" s="130">
        <v>15.5</v>
      </c>
      <c r="E18" s="129">
        <f>D18+0.6</f>
        <v>16.1</v>
      </c>
      <c r="F18" s="129">
        <f>E18+0.7</f>
        <v>16.8</v>
      </c>
      <c r="G18" s="129">
        <f>F18+0.6</f>
        <v>17.4</v>
      </c>
      <c r="H18" s="230"/>
      <c r="I18" s="115"/>
      <c r="J18" s="131" t="s">
        <v>112</v>
      </c>
      <c r="K18" s="114" t="s">
        <v>112</v>
      </c>
      <c r="L18" s="114" t="s">
        <v>112</v>
      </c>
      <c r="M18" s="114">
        <v>-0.1</v>
      </c>
      <c r="N18" s="114">
        <v>0.3</v>
      </c>
      <c r="O18" s="114">
        <v>0.2</v>
      </c>
      <c r="P18" s="131" t="s">
        <v>112</v>
      </c>
      <c r="Q18" s="131" t="s">
        <v>112</v>
      </c>
      <c r="R18" s="131" t="s">
        <v>112</v>
      </c>
      <c r="S18" s="131" t="s">
        <v>112</v>
      </c>
      <c r="T18" s="131" t="s">
        <v>125</v>
      </c>
      <c r="U18" s="133" t="s">
        <v>146</v>
      </c>
    </row>
    <row r="19" ht="29.1" customHeight="1" spans="1:21">
      <c r="A19" s="128" t="s">
        <v>127</v>
      </c>
      <c r="B19" s="129">
        <f>C19-0.9</f>
        <v>27.2</v>
      </c>
      <c r="C19" s="129">
        <f>D19-0.9</f>
        <v>28.1</v>
      </c>
      <c r="D19" s="130">
        <v>29</v>
      </c>
      <c r="E19" s="129">
        <f>D19+1.1</f>
        <v>30.1</v>
      </c>
      <c r="F19" s="129">
        <f>E19+1.1</f>
        <v>31.2</v>
      </c>
      <c r="G19" s="129">
        <f>F19+1.1</f>
        <v>32.3</v>
      </c>
      <c r="H19" s="230"/>
      <c r="I19" s="115"/>
      <c r="J19" s="131" t="s">
        <v>112</v>
      </c>
      <c r="K19" s="114" t="s">
        <v>112</v>
      </c>
      <c r="L19" s="114">
        <v>-0.2</v>
      </c>
      <c r="M19" s="114">
        <v>-0.2</v>
      </c>
      <c r="N19" s="114">
        <v>0.3</v>
      </c>
      <c r="O19" s="114">
        <v>0.2</v>
      </c>
      <c r="P19" s="131" t="s">
        <v>155</v>
      </c>
      <c r="Q19" s="131" t="s">
        <v>112</v>
      </c>
      <c r="R19" s="131" t="s">
        <v>112</v>
      </c>
      <c r="S19" s="131" t="s">
        <v>112</v>
      </c>
      <c r="T19" s="131" t="s">
        <v>118</v>
      </c>
      <c r="U19" s="133" t="s">
        <v>118</v>
      </c>
    </row>
    <row r="20" ht="32.1" customHeight="1" spans="1:21">
      <c r="A20" s="139"/>
      <c r="B20" s="231"/>
      <c r="C20" s="231"/>
      <c r="D20" s="231"/>
      <c r="E20" s="231"/>
      <c r="F20" s="231"/>
      <c r="G20" s="231"/>
      <c r="H20" s="232"/>
      <c r="I20" s="141"/>
      <c r="J20" s="233"/>
      <c r="K20" s="233"/>
      <c r="L20" s="233"/>
      <c r="M20" s="233"/>
      <c r="N20" s="233"/>
      <c r="O20" s="233"/>
      <c r="P20" s="142"/>
      <c r="Q20" s="142"/>
      <c r="R20" s="142"/>
      <c r="S20" s="142"/>
      <c r="T20" s="142"/>
      <c r="U20" s="144"/>
    </row>
    <row r="21" ht="15" spans="1:21">
      <c r="A21" s="145" t="s">
        <v>82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ht="14.25" spans="1:21">
      <c r="A22" s="102" t="s">
        <v>129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ht="14.25" spans="1:21">
      <c r="A23" s="146" t="s">
        <v>130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5" t="s">
        <v>131</v>
      </c>
      <c r="Q23" s="147">
        <v>46013</v>
      </c>
      <c r="R23" s="145" t="s">
        <v>132</v>
      </c>
      <c r="S23" s="145" t="s">
        <v>133</v>
      </c>
      <c r="T23" s="145" t="s">
        <v>134</v>
      </c>
      <c r="U23" s="145" t="s">
        <v>135</v>
      </c>
    </row>
    <row r="24" ht="18.95" customHeight="1" spans="1:21">
      <c r="A24" s="102" t="s">
        <v>136</v>
      </c>
    </row>
  </sheetData>
  <mergeCells count="9">
    <mergeCell ref="A1:U1"/>
    <mergeCell ref="B2:C2"/>
    <mergeCell ref="E2:H2"/>
    <mergeCell ref="K2:U2"/>
    <mergeCell ref="B3:H3"/>
    <mergeCell ref="J3:U3"/>
    <mergeCell ref="A3:A5"/>
    <mergeCell ref="H4:H5"/>
    <mergeCell ref="I2:I20"/>
  </mergeCells>
  <pageMargins left="0" right="0" top="0" bottom="0" header="0" footer="0"/>
  <pageSetup paperSize="9" scale="72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tabSelected="1" zoomScalePageLayoutView="125" workbookViewId="0">
      <selection activeCell="L23" sqref="L23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9.12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6.25" spans="1:11">
      <c r="A1" s="149" t="s">
        <v>156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>
      <c r="A2" s="150" t="s">
        <v>18</v>
      </c>
      <c r="B2" s="151"/>
      <c r="C2" s="151"/>
      <c r="D2" s="152" t="s">
        <v>24</v>
      </c>
      <c r="E2" s="153"/>
      <c r="F2" s="154" t="s">
        <v>157</v>
      </c>
      <c r="G2" s="155"/>
      <c r="H2" s="155"/>
      <c r="I2" s="156" t="s">
        <v>20</v>
      </c>
      <c r="J2" s="155"/>
      <c r="K2" s="157"/>
    </row>
    <row r="3" spans="1:11">
      <c r="A3" s="158" t="s">
        <v>35</v>
      </c>
      <c r="B3" s="159"/>
      <c r="C3" s="159"/>
      <c r="D3" s="160" t="s">
        <v>158</v>
      </c>
      <c r="E3" s="161"/>
      <c r="F3" s="162"/>
      <c r="G3" s="162"/>
      <c r="H3" s="163" t="s">
        <v>159</v>
      </c>
      <c r="I3" s="163"/>
      <c r="J3" s="163"/>
      <c r="K3" s="164"/>
    </row>
    <row r="4" spans="1:11">
      <c r="A4" s="165" t="s">
        <v>32</v>
      </c>
      <c r="B4" s="166"/>
      <c r="C4" s="166"/>
      <c r="D4" s="167" t="s">
        <v>160</v>
      </c>
      <c r="E4" s="162"/>
      <c r="F4" s="162"/>
      <c r="G4" s="162"/>
      <c r="H4" s="167" t="s">
        <v>161</v>
      </c>
      <c r="I4" s="167"/>
      <c r="J4" s="168" t="s">
        <v>27</v>
      </c>
      <c r="K4" s="169" t="s">
        <v>28</v>
      </c>
    </row>
    <row r="5" spans="1:11">
      <c r="A5" s="165" t="s">
        <v>162</v>
      </c>
      <c r="B5" s="159"/>
      <c r="C5" s="159"/>
      <c r="D5" s="160" t="s">
        <v>163</v>
      </c>
      <c r="E5" s="160" t="s">
        <v>164</v>
      </c>
      <c r="F5" s="160" t="s">
        <v>165</v>
      </c>
      <c r="G5" s="160" t="s">
        <v>166</v>
      </c>
      <c r="H5" s="167" t="s">
        <v>167</v>
      </c>
      <c r="I5" s="167"/>
      <c r="J5" s="168" t="s">
        <v>27</v>
      </c>
      <c r="K5" s="169" t="s">
        <v>28</v>
      </c>
    </row>
    <row r="6" ht="15" spans="1:11">
      <c r="A6" s="170" t="s">
        <v>168</v>
      </c>
      <c r="B6" s="171"/>
      <c r="C6" s="171"/>
      <c r="D6" s="172" t="s">
        <v>169</v>
      </c>
      <c r="E6" s="173"/>
      <c r="F6" s="174"/>
      <c r="G6" s="172"/>
      <c r="H6" s="175" t="s">
        <v>170</v>
      </c>
      <c r="I6" s="175"/>
      <c r="J6" s="174" t="s">
        <v>27</v>
      </c>
      <c r="K6" s="176" t="s">
        <v>28</v>
      </c>
    </row>
    <row r="7" ht="15" spans="1:11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spans="1:11">
      <c r="A8" s="180" t="s">
        <v>171</v>
      </c>
      <c r="B8" s="154" t="s">
        <v>172</v>
      </c>
      <c r="C8" s="154" t="s">
        <v>173</v>
      </c>
      <c r="D8" s="154" t="s">
        <v>174</v>
      </c>
      <c r="E8" s="154" t="s">
        <v>175</v>
      </c>
      <c r="F8" s="154" t="s">
        <v>176</v>
      </c>
      <c r="G8" s="181"/>
      <c r="H8" s="182"/>
      <c r="I8" s="182"/>
      <c r="J8" s="182"/>
      <c r="K8" s="183"/>
    </row>
    <row r="9" spans="1:11">
      <c r="A9" s="165" t="s">
        <v>177</v>
      </c>
      <c r="B9" s="167"/>
      <c r="C9" s="168" t="s">
        <v>27</v>
      </c>
      <c r="D9" s="168" t="s">
        <v>28</v>
      </c>
      <c r="E9" s="160" t="s">
        <v>178</v>
      </c>
      <c r="F9" s="184" t="s">
        <v>179</v>
      </c>
      <c r="G9" s="185"/>
      <c r="H9" s="186"/>
      <c r="I9" s="186"/>
      <c r="J9" s="186"/>
      <c r="K9" s="187"/>
    </row>
    <row r="10" spans="1:11">
      <c r="A10" s="165" t="s">
        <v>180</v>
      </c>
      <c r="B10" s="167"/>
      <c r="C10" s="168" t="s">
        <v>27</v>
      </c>
      <c r="D10" s="168" t="s">
        <v>28</v>
      </c>
      <c r="E10" s="160" t="s">
        <v>181</v>
      </c>
      <c r="F10" s="184" t="s">
        <v>182</v>
      </c>
      <c r="G10" s="185" t="s">
        <v>183</v>
      </c>
      <c r="H10" s="186"/>
      <c r="I10" s="186"/>
      <c r="J10" s="186"/>
      <c r="K10" s="187"/>
    </row>
    <row r="11" spans="1:11">
      <c r="A11" s="188" t="s">
        <v>184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spans="1:11">
      <c r="A12" s="158" t="s">
        <v>47</v>
      </c>
      <c r="B12" s="168" t="s">
        <v>43</v>
      </c>
      <c r="C12" s="168" t="s">
        <v>44</v>
      </c>
      <c r="D12" s="184"/>
      <c r="E12" s="160" t="s">
        <v>45</v>
      </c>
      <c r="F12" s="168" t="s">
        <v>43</v>
      </c>
      <c r="G12" s="168" t="s">
        <v>44</v>
      </c>
      <c r="H12" s="168"/>
      <c r="I12" s="160" t="s">
        <v>185</v>
      </c>
      <c r="J12" s="168" t="s">
        <v>43</v>
      </c>
      <c r="K12" s="169" t="s">
        <v>44</v>
      </c>
    </row>
    <row r="13" spans="1:11">
      <c r="A13" s="158" t="s">
        <v>50</v>
      </c>
      <c r="B13" s="168" t="s">
        <v>43</v>
      </c>
      <c r="C13" s="168" t="s">
        <v>44</v>
      </c>
      <c r="D13" s="184"/>
      <c r="E13" s="160" t="s">
        <v>55</v>
      </c>
      <c r="F13" s="168" t="s">
        <v>43</v>
      </c>
      <c r="G13" s="168" t="s">
        <v>44</v>
      </c>
      <c r="H13" s="168"/>
      <c r="I13" s="160" t="s">
        <v>186</v>
      </c>
      <c r="J13" s="168" t="s">
        <v>43</v>
      </c>
      <c r="K13" s="169" t="s">
        <v>44</v>
      </c>
    </row>
    <row r="14" ht="15" spans="1:11">
      <c r="A14" s="170" t="s">
        <v>187</v>
      </c>
      <c r="B14" s="174" t="s">
        <v>43</v>
      </c>
      <c r="C14" s="174" t="s">
        <v>44</v>
      </c>
      <c r="D14" s="173"/>
      <c r="E14" s="172" t="s">
        <v>188</v>
      </c>
      <c r="F14" s="174" t="s">
        <v>43</v>
      </c>
      <c r="G14" s="174" t="s">
        <v>44</v>
      </c>
      <c r="H14" s="174"/>
      <c r="I14" s="172" t="s">
        <v>189</v>
      </c>
      <c r="J14" s="174" t="s">
        <v>43</v>
      </c>
      <c r="K14" s="176" t="s">
        <v>44</v>
      </c>
    </row>
    <row r="15" ht="15" spans="1:11">
      <c r="A15" s="177"/>
      <c r="B15" s="179"/>
      <c r="C15" s="179"/>
      <c r="D15" s="178"/>
      <c r="E15" s="177"/>
      <c r="F15" s="179"/>
      <c r="G15" s="179"/>
      <c r="H15" s="179"/>
      <c r="I15" s="177"/>
      <c r="J15" s="179"/>
      <c r="K15" s="179"/>
    </row>
    <row r="16" spans="1:11">
      <c r="A16" s="150" t="s">
        <v>190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1"/>
    </row>
    <row r="17" spans="1:11">
      <c r="A17" s="165" t="s">
        <v>191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2"/>
    </row>
    <row r="18" spans="1:11">
      <c r="A18" s="165" t="s">
        <v>192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2"/>
    </row>
    <row r="19" spans="1:11">
      <c r="A19" s="193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6"/>
    </row>
    <row r="22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9"/>
    </row>
    <row r="24" spans="1:11">
      <c r="A24" s="165" t="s">
        <v>81</v>
      </c>
      <c r="B24" s="167"/>
      <c r="C24" s="168" t="s">
        <v>27</v>
      </c>
      <c r="D24" s="168" t="s">
        <v>28</v>
      </c>
      <c r="E24" s="163"/>
      <c r="F24" s="163"/>
      <c r="G24" s="163"/>
      <c r="H24" s="163"/>
      <c r="I24" s="163"/>
      <c r="J24" s="163"/>
      <c r="K24" s="164"/>
    </row>
    <row r="25" ht="15" spans="1:11">
      <c r="A25" s="200" t="s">
        <v>193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2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spans="1:11">
      <c r="A27" s="204" t="s">
        <v>194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6"/>
    </row>
    <row r="28" spans="1:11">
      <c r="A28" s="207"/>
      <c r="B28" s="208"/>
      <c r="C28" s="208"/>
      <c r="D28" s="208"/>
      <c r="E28" s="208"/>
      <c r="F28" s="208"/>
      <c r="G28" s="208"/>
      <c r="H28" s="208"/>
      <c r="I28" s="208"/>
      <c r="J28" s="208"/>
      <c r="K28" s="209"/>
    </row>
    <row r="29" spans="1:11">
      <c r="A29" s="207"/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11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11">
      <c r="A32" s="207"/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ht="23.1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ht="23.1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ht="23.1" customHeight="1" spans="1:11">
      <c r="A35" s="210"/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ht="23.1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ht="18.75" customHeight="1" spans="1:11">
      <c r="A37" s="214" t="s">
        <v>195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ht="18.75" customHeight="1" spans="1:11">
      <c r="A38" s="165" t="s">
        <v>196</v>
      </c>
      <c r="B38" s="167"/>
      <c r="C38" s="167"/>
      <c r="D38" s="163" t="s">
        <v>197</v>
      </c>
      <c r="E38" s="163"/>
      <c r="F38" s="217" t="s">
        <v>198</v>
      </c>
      <c r="G38" s="218"/>
      <c r="H38" s="167" t="s">
        <v>199</v>
      </c>
      <c r="I38" s="167"/>
      <c r="J38" s="167" t="s">
        <v>200</v>
      </c>
      <c r="K38" s="192"/>
    </row>
    <row r="39" ht="18.75" customHeight="1" spans="1:11">
      <c r="A39" s="165" t="s">
        <v>82</v>
      </c>
      <c r="B39" s="167" t="s">
        <v>201</v>
      </c>
      <c r="C39" s="167"/>
      <c r="D39" s="167"/>
      <c r="E39" s="167"/>
      <c r="F39" s="167"/>
      <c r="G39" s="167"/>
      <c r="H39" s="167"/>
      <c r="I39" s="167"/>
      <c r="J39" s="167"/>
      <c r="K39" s="192"/>
    </row>
    <row r="40" ht="30.95" customHeight="1" spans="1:11">
      <c r="A40" s="165"/>
      <c r="B40" s="167"/>
      <c r="C40" s="167"/>
      <c r="D40" s="167"/>
      <c r="E40" s="167"/>
      <c r="F40" s="167"/>
      <c r="G40" s="167"/>
      <c r="H40" s="167"/>
      <c r="I40" s="167"/>
      <c r="J40" s="167"/>
      <c r="K40" s="192"/>
    </row>
    <row r="41" ht="18.75" customHeight="1" spans="1:11">
      <c r="A41" s="165"/>
      <c r="B41" s="167"/>
      <c r="C41" s="167"/>
      <c r="D41" s="167"/>
      <c r="E41" s="167"/>
      <c r="F41" s="167"/>
      <c r="G41" s="167"/>
      <c r="H41" s="167"/>
      <c r="I41" s="167"/>
      <c r="J41" s="167"/>
      <c r="K41" s="192"/>
    </row>
    <row r="42" ht="32.1" customHeight="1" spans="1:11">
      <c r="A42" s="170" t="s">
        <v>90</v>
      </c>
      <c r="B42" s="219" t="s">
        <v>202</v>
      </c>
      <c r="C42" s="219"/>
      <c r="D42" s="172" t="s">
        <v>203</v>
      </c>
      <c r="E42" s="173"/>
      <c r="F42" s="172" t="s">
        <v>93</v>
      </c>
      <c r="G42" s="220"/>
      <c r="H42" s="221" t="s">
        <v>94</v>
      </c>
      <c r="I42" s="221"/>
      <c r="J42" s="219"/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27"/>
  <sheetViews>
    <sheetView zoomScale="90" zoomScaleNormal="90" workbookViewId="0">
      <selection activeCell="U12" sqref="U12"/>
    </sheetView>
  </sheetViews>
  <sheetFormatPr defaultColWidth="9" defaultRowHeight="26.1" customHeight="1"/>
  <cols>
    <col min="1" max="1" width="20.625" style="102" customWidth="1"/>
    <col min="2" max="7" width="9.375" style="102" customWidth="1"/>
    <col min="8" max="8" width="1.375" style="102" customWidth="1"/>
    <col min="9" max="26" width="6" style="102" customWidth="1"/>
    <col min="27" max="16384" width="9" style="102"/>
  </cols>
  <sheetData>
    <row r="1" ht="30" customHeight="1" spans="1:26">
      <c r="A1" s="103" t="s">
        <v>204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ht="29.1" customHeight="1" spans="1:26">
      <c r="A2" s="105" t="s">
        <v>24</v>
      </c>
      <c r="B2" s="106" t="s">
        <v>98</v>
      </c>
      <c r="C2" s="106"/>
      <c r="D2" s="107" t="s">
        <v>29</v>
      </c>
      <c r="E2" s="106" t="s">
        <v>99</v>
      </c>
      <c r="F2" s="106"/>
      <c r="G2" s="106"/>
      <c r="H2" s="108"/>
      <c r="I2" s="109" t="s">
        <v>20</v>
      </c>
      <c r="J2" s="109"/>
      <c r="K2" s="110" t="s">
        <v>100</v>
      </c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2"/>
    </row>
    <row r="3" ht="29.1" customHeight="1" spans="1:26">
      <c r="A3" s="113" t="s">
        <v>101</v>
      </c>
      <c r="B3" s="114" t="s">
        <v>102</v>
      </c>
      <c r="C3" s="114"/>
      <c r="D3" s="114"/>
      <c r="E3" s="114"/>
      <c r="F3" s="114"/>
      <c r="G3" s="114"/>
      <c r="H3" s="115"/>
      <c r="I3" s="114" t="s">
        <v>103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6"/>
      <c r="W3" s="116"/>
      <c r="X3" s="116"/>
      <c r="Y3" s="116"/>
      <c r="Z3" s="117"/>
    </row>
    <row r="4" ht="29.1" customHeight="1" spans="1:26">
      <c r="A4" s="113"/>
      <c r="B4" s="114" t="s">
        <v>69</v>
      </c>
      <c r="C4" s="118" t="s">
        <v>70</v>
      </c>
      <c r="D4" s="118" t="s">
        <v>71</v>
      </c>
      <c r="E4" s="119" t="s">
        <v>72</v>
      </c>
      <c r="F4" s="118" t="s">
        <v>73</v>
      </c>
      <c r="G4" s="120"/>
      <c r="H4" s="115"/>
      <c r="I4" s="116" t="s">
        <v>69</v>
      </c>
      <c r="J4" s="121"/>
      <c r="K4" s="122"/>
      <c r="L4" s="116" t="s">
        <v>70</v>
      </c>
      <c r="M4" s="121"/>
      <c r="N4" s="122"/>
      <c r="O4" s="116" t="s">
        <v>71</v>
      </c>
      <c r="P4" s="121"/>
      <c r="Q4" s="122"/>
      <c r="R4" s="116" t="s">
        <v>72</v>
      </c>
      <c r="S4" s="121"/>
      <c r="T4" s="122"/>
      <c r="U4" s="116" t="s">
        <v>73</v>
      </c>
      <c r="V4" s="121"/>
      <c r="W4" s="122"/>
      <c r="X4" s="116"/>
      <c r="Y4" s="121"/>
      <c r="Z4" s="122"/>
    </row>
    <row r="5" ht="29.1" customHeight="1" spans="1:26">
      <c r="A5" s="113"/>
      <c r="B5" s="114" t="s">
        <v>140</v>
      </c>
      <c r="C5" s="114" t="s">
        <v>141</v>
      </c>
      <c r="D5" s="114" t="s">
        <v>142</v>
      </c>
      <c r="E5" s="114" t="s">
        <v>107</v>
      </c>
      <c r="F5" s="114" t="s">
        <v>143</v>
      </c>
      <c r="G5" s="123"/>
      <c r="H5" s="115"/>
      <c r="I5" s="124" t="s">
        <v>205</v>
      </c>
      <c r="J5" s="125"/>
      <c r="K5" s="126"/>
      <c r="L5" s="124" t="s">
        <v>205</v>
      </c>
      <c r="M5" s="125"/>
      <c r="N5" s="126"/>
      <c r="O5" s="124" t="s">
        <v>205</v>
      </c>
      <c r="P5" s="125"/>
      <c r="Q5" s="126"/>
      <c r="R5" s="124" t="s">
        <v>205</v>
      </c>
      <c r="S5" s="125"/>
      <c r="T5" s="126"/>
      <c r="U5" s="124" t="s">
        <v>205</v>
      </c>
      <c r="V5" s="125"/>
      <c r="W5" s="126"/>
      <c r="X5" s="124"/>
      <c r="Y5" s="125"/>
      <c r="Z5" s="127"/>
    </row>
    <row r="6" ht="29.1" customHeight="1" spans="1:26">
      <c r="A6" s="128" t="s">
        <v>108</v>
      </c>
      <c r="B6" s="129">
        <f>C6-0.8</f>
        <v>31.4</v>
      </c>
      <c r="C6" s="129">
        <f>D6-0.8</f>
        <v>32.2</v>
      </c>
      <c r="D6" s="130">
        <v>33</v>
      </c>
      <c r="E6" s="129">
        <f>D6+0.8</f>
        <v>33.8</v>
      </c>
      <c r="F6" s="129">
        <f t="shared" ref="F6" si="0">E6+0.8</f>
        <v>34.6</v>
      </c>
      <c r="G6" s="129"/>
      <c r="H6" s="115"/>
      <c r="I6" s="131" t="s">
        <v>146</v>
      </c>
      <c r="J6" s="131" t="s">
        <v>147</v>
      </c>
      <c r="K6" s="131"/>
      <c r="L6" s="131" t="s">
        <v>122</v>
      </c>
      <c r="M6" s="131" t="s">
        <v>147</v>
      </c>
      <c r="N6" s="131"/>
      <c r="O6" s="131" t="s">
        <v>147</v>
      </c>
      <c r="P6" s="131" t="s">
        <v>122</v>
      </c>
      <c r="Q6" s="131"/>
      <c r="R6" s="131" t="s">
        <v>122</v>
      </c>
      <c r="S6" s="131" t="s">
        <v>122</v>
      </c>
      <c r="T6" s="131"/>
      <c r="U6" s="131" t="s">
        <v>146</v>
      </c>
      <c r="V6" s="132" t="s">
        <v>122</v>
      </c>
      <c r="W6" s="132"/>
      <c r="X6" s="132"/>
      <c r="Y6" s="132"/>
      <c r="Z6" s="133"/>
    </row>
    <row r="7" ht="29.1" hidden="1" customHeight="1" spans="1:26">
      <c r="A7" s="128" t="s">
        <v>111</v>
      </c>
      <c r="B7" s="129">
        <v>0</v>
      </c>
      <c r="C7" s="129">
        <v>0</v>
      </c>
      <c r="D7" s="130">
        <v>8.5</v>
      </c>
      <c r="E7" s="129">
        <v>0</v>
      </c>
      <c r="F7" s="129">
        <v>0</v>
      </c>
      <c r="G7" s="129"/>
      <c r="H7" s="115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2"/>
      <c r="W7" s="132"/>
      <c r="X7" s="132"/>
      <c r="Y7" s="132"/>
      <c r="Z7" s="133"/>
    </row>
    <row r="8" ht="29.1" customHeight="1" spans="1:26">
      <c r="A8" s="128" t="s">
        <v>113</v>
      </c>
      <c r="B8" s="129">
        <f t="shared" ref="B8:C9" si="1">C8-4</f>
        <v>60</v>
      </c>
      <c r="C8" s="129">
        <f t="shared" si="1"/>
        <v>64</v>
      </c>
      <c r="D8" s="134">
        <v>68</v>
      </c>
      <c r="E8" s="129">
        <f>D8+4</f>
        <v>72</v>
      </c>
      <c r="F8" s="129">
        <f>E8+5</f>
        <v>77</v>
      </c>
      <c r="G8" s="129"/>
      <c r="H8" s="115"/>
      <c r="I8" s="131" t="s">
        <v>109</v>
      </c>
      <c r="J8" s="131" t="s">
        <v>147</v>
      </c>
      <c r="K8" s="131"/>
      <c r="L8" s="131" t="s">
        <v>122</v>
      </c>
      <c r="M8" s="131" t="s">
        <v>147</v>
      </c>
      <c r="N8" s="131"/>
      <c r="O8" s="131" t="s">
        <v>112</v>
      </c>
      <c r="P8" s="131" t="s">
        <v>112</v>
      </c>
      <c r="Q8" s="131"/>
      <c r="R8" s="131" t="s">
        <v>109</v>
      </c>
      <c r="S8" s="131" t="s">
        <v>122</v>
      </c>
      <c r="T8" s="131"/>
      <c r="U8" s="131" t="s">
        <v>109</v>
      </c>
      <c r="V8" s="132" t="s">
        <v>147</v>
      </c>
      <c r="W8" s="132"/>
      <c r="X8" s="132"/>
      <c r="Y8" s="132"/>
      <c r="Z8" s="133"/>
    </row>
    <row r="9" ht="29.1" hidden="1" customHeight="1" spans="1:26">
      <c r="A9" s="128" t="s">
        <v>114</v>
      </c>
      <c r="B9" s="129">
        <f t="shared" si="1"/>
        <v>64</v>
      </c>
      <c r="C9" s="129">
        <f t="shared" si="1"/>
        <v>68</v>
      </c>
      <c r="D9" s="134">
        <v>72</v>
      </c>
      <c r="E9" s="129">
        <f>D9+4</f>
        <v>76</v>
      </c>
      <c r="F9" s="129">
        <f>E9+5</f>
        <v>81</v>
      </c>
      <c r="G9" s="129"/>
      <c r="H9" s="115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2"/>
      <c r="W9" s="132"/>
      <c r="X9" s="132"/>
      <c r="Y9" s="132"/>
      <c r="Z9" s="133"/>
    </row>
    <row r="10" ht="29.1" customHeight="1" spans="1:26">
      <c r="A10" s="128" t="s">
        <v>115</v>
      </c>
      <c r="B10" s="129">
        <f>C10-3.6</f>
        <v>95.8</v>
      </c>
      <c r="C10" s="129">
        <f>D10-3.6</f>
        <v>99.4</v>
      </c>
      <c r="D10" s="134">
        <v>103</v>
      </c>
      <c r="E10" s="129">
        <f>D10+4</f>
        <v>107</v>
      </c>
      <c r="F10" s="129">
        <f>E10+4</f>
        <v>111</v>
      </c>
      <c r="G10" s="129"/>
      <c r="H10" s="115"/>
      <c r="I10" s="131" t="s">
        <v>150</v>
      </c>
      <c r="J10" s="131" t="s">
        <v>151</v>
      </c>
      <c r="K10" s="131"/>
      <c r="L10" s="131" t="s">
        <v>116</v>
      </c>
      <c r="M10" s="131" t="s">
        <v>147</v>
      </c>
      <c r="N10" s="131"/>
      <c r="O10" s="131" t="s">
        <v>150</v>
      </c>
      <c r="P10" s="131" t="s">
        <v>151</v>
      </c>
      <c r="Q10" s="131"/>
      <c r="R10" s="131" t="s">
        <v>112</v>
      </c>
      <c r="S10" s="131" t="s">
        <v>112</v>
      </c>
      <c r="T10" s="131"/>
      <c r="U10" s="131" t="s">
        <v>112</v>
      </c>
      <c r="V10" s="132" t="s">
        <v>112</v>
      </c>
      <c r="W10" s="132"/>
      <c r="X10" s="132"/>
      <c r="Y10" s="132"/>
      <c r="Z10" s="133"/>
    </row>
    <row r="11" ht="29.1" customHeight="1" spans="1:26">
      <c r="A11" s="128" t="s">
        <v>117</v>
      </c>
      <c r="B11" s="130">
        <f>C11-2.3/2</f>
        <v>30.2</v>
      </c>
      <c r="C11" s="130">
        <f>D11-2.3/2</f>
        <v>31.35</v>
      </c>
      <c r="D11" s="130">
        <v>32.5</v>
      </c>
      <c r="E11" s="130">
        <f t="shared" ref="E11:F12" si="2">D11+2.6/2</f>
        <v>33.8</v>
      </c>
      <c r="F11" s="130">
        <f t="shared" si="2"/>
        <v>35.1</v>
      </c>
      <c r="G11" s="130"/>
      <c r="H11" s="115"/>
      <c r="I11" s="131" t="s">
        <v>112</v>
      </c>
      <c r="J11" s="131" t="s">
        <v>112</v>
      </c>
      <c r="K11" s="131"/>
      <c r="L11" s="131" t="s">
        <v>118</v>
      </c>
      <c r="M11" s="131" t="s">
        <v>147</v>
      </c>
      <c r="O11" s="131" t="s">
        <v>112</v>
      </c>
      <c r="P11" s="131" t="s">
        <v>112</v>
      </c>
      <c r="Q11" s="131"/>
      <c r="R11" s="131" t="s">
        <v>146</v>
      </c>
      <c r="S11" s="131" t="s">
        <v>147</v>
      </c>
      <c r="T11" s="131"/>
      <c r="U11" s="131" t="s">
        <v>112</v>
      </c>
      <c r="V11" s="132" t="s">
        <v>112</v>
      </c>
      <c r="W11" s="132"/>
      <c r="X11" s="132"/>
      <c r="Y11" s="132"/>
      <c r="Z11" s="133"/>
    </row>
    <row r="12" ht="29.1" customHeight="1" spans="1:26">
      <c r="A12" s="128" t="s">
        <v>119</v>
      </c>
      <c r="B12" s="130">
        <f>C12-2.3/2</f>
        <v>30.2</v>
      </c>
      <c r="C12" s="130">
        <f>D12-2.3/2</f>
        <v>31.35</v>
      </c>
      <c r="D12" s="130">
        <v>32.5</v>
      </c>
      <c r="E12" s="130">
        <f t="shared" si="2"/>
        <v>33.8</v>
      </c>
      <c r="F12" s="130">
        <f t="shared" si="2"/>
        <v>35.1</v>
      </c>
      <c r="G12" s="130"/>
      <c r="H12" s="115"/>
      <c r="I12" s="131" t="s">
        <v>128</v>
      </c>
      <c r="J12" s="131" t="s">
        <v>128</v>
      </c>
      <c r="K12" s="131"/>
      <c r="L12" s="131" t="s">
        <v>155</v>
      </c>
      <c r="M12" s="131" t="s">
        <v>118</v>
      </c>
      <c r="N12" s="131"/>
      <c r="O12" s="131" t="s">
        <v>128</v>
      </c>
      <c r="P12" s="131" t="s">
        <v>128</v>
      </c>
      <c r="Q12" s="131"/>
      <c r="R12" s="135">
        <v>-0.2</v>
      </c>
      <c r="S12" s="131" t="s">
        <v>112</v>
      </c>
      <c r="T12" s="131"/>
      <c r="U12" s="131" t="s">
        <v>128</v>
      </c>
      <c r="V12" s="132" t="s">
        <v>118</v>
      </c>
      <c r="W12" s="132"/>
      <c r="X12" s="132"/>
      <c r="Y12" s="132"/>
      <c r="Z12" s="133"/>
    </row>
    <row r="13" ht="29.1" customHeight="1" spans="1:26">
      <c r="A13" s="128" t="s">
        <v>121</v>
      </c>
      <c r="B13" s="129">
        <f>C13-0.7</f>
        <v>27.2</v>
      </c>
      <c r="C13" s="129">
        <f>D13-0.6</f>
        <v>27.9</v>
      </c>
      <c r="D13" s="130">
        <v>28.5</v>
      </c>
      <c r="E13" s="129">
        <f>D13+0.6</f>
        <v>29.1</v>
      </c>
      <c r="F13" s="129">
        <f>E13+0.7</f>
        <v>29.8</v>
      </c>
      <c r="G13" s="129"/>
      <c r="H13" s="115"/>
      <c r="I13" s="131" t="s">
        <v>145</v>
      </c>
      <c r="J13" s="131" t="s">
        <v>147</v>
      </c>
      <c r="K13" s="131"/>
      <c r="L13" s="131" t="s">
        <v>147</v>
      </c>
      <c r="M13" s="131" t="s">
        <v>112</v>
      </c>
      <c r="N13" s="131"/>
      <c r="O13" s="131" t="s">
        <v>112</v>
      </c>
      <c r="P13" s="131" t="s">
        <v>112</v>
      </c>
      <c r="Q13" s="131"/>
      <c r="R13" s="131" t="s">
        <v>146</v>
      </c>
      <c r="S13" s="131" t="s">
        <v>147</v>
      </c>
      <c r="T13" s="131"/>
      <c r="U13" s="131" t="s">
        <v>112</v>
      </c>
      <c r="V13" s="132" t="s">
        <v>147</v>
      </c>
      <c r="W13" s="132"/>
      <c r="X13" s="132"/>
      <c r="Y13" s="132"/>
      <c r="Z13" s="133"/>
    </row>
    <row r="14" ht="29.1" customHeight="1" spans="1:26">
      <c r="A14" s="128" t="s">
        <v>123</v>
      </c>
      <c r="B14" s="129">
        <f>C14-0.9</f>
        <v>36.2</v>
      </c>
      <c r="C14" s="129">
        <f>D14-0.9</f>
        <v>37.1</v>
      </c>
      <c r="D14" s="130">
        <v>38</v>
      </c>
      <c r="E14" s="129">
        <f>D14+1.1</f>
        <v>39.1</v>
      </c>
      <c r="F14" s="129">
        <f>E14+1.1</f>
        <v>40.2</v>
      </c>
      <c r="G14" s="129"/>
      <c r="H14" s="115"/>
      <c r="I14" s="131" t="s">
        <v>147</v>
      </c>
      <c r="J14" s="131" t="s">
        <v>147</v>
      </c>
      <c r="K14" s="131"/>
      <c r="L14" s="131" t="s">
        <v>147</v>
      </c>
      <c r="M14" s="131" t="s">
        <v>118</v>
      </c>
      <c r="N14" s="131"/>
      <c r="O14" s="131" t="s">
        <v>112</v>
      </c>
      <c r="P14" s="131" t="s">
        <v>118</v>
      </c>
      <c r="Q14" s="131"/>
      <c r="R14" s="131" t="s">
        <v>146</v>
      </c>
      <c r="S14" s="131" t="s">
        <v>147</v>
      </c>
      <c r="T14" s="131"/>
      <c r="U14" s="131" t="s">
        <v>147</v>
      </c>
      <c r="V14" s="132" t="s">
        <v>118</v>
      </c>
      <c r="W14" s="132"/>
      <c r="X14" s="132"/>
      <c r="Y14" s="132"/>
      <c r="Z14" s="133"/>
    </row>
    <row r="15" ht="29.1" customHeight="1" spans="1:26">
      <c r="A15" s="128" t="s">
        <v>124</v>
      </c>
      <c r="B15" s="129">
        <f>D15-1</f>
        <v>16.5</v>
      </c>
      <c r="C15" s="129">
        <v>17</v>
      </c>
      <c r="D15" s="130">
        <v>17.5</v>
      </c>
      <c r="E15" s="129">
        <f>D15</f>
        <v>17.5</v>
      </c>
      <c r="F15" s="129">
        <v>19</v>
      </c>
      <c r="G15" s="129"/>
      <c r="H15" s="115"/>
      <c r="I15" s="131" t="s">
        <v>112</v>
      </c>
      <c r="J15" s="131" t="s">
        <v>112</v>
      </c>
      <c r="K15" s="131"/>
      <c r="L15" s="131" t="s">
        <v>112</v>
      </c>
      <c r="M15" s="131" t="s">
        <v>112</v>
      </c>
      <c r="N15" s="131"/>
      <c r="O15" s="131" t="s">
        <v>112</v>
      </c>
      <c r="P15" s="131" t="s">
        <v>112</v>
      </c>
      <c r="Q15" s="131"/>
      <c r="R15" s="131" t="s">
        <v>112</v>
      </c>
      <c r="S15" s="131" t="s">
        <v>112</v>
      </c>
      <c r="T15" s="131"/>
      <c r="U15" s="131" t="s">
        <v>112</v>
      </c>
      <c r="V15" s="132" t="s">
        <v>112</v>
      </c>
      <c r="W15" s="132"/>
      <c r="X15" s="132"/>
      <c r="Y15" s="132"/>
      <c r="Z15" s="133"/>
    </row>
    <row r="16" ht="29.1" customHeight="1" spans="1:26">
      <c r="A16" s="128" t="s">
        <v>115</v>
      </c>
      <c r="B16" s="129">
        <f>C16-3.6</f>
        <v>76.8</v>
      </c>
      <c r="C16" s="129">
        <f>D16-3.6</f>
        <v>80.4</v>
      </c>
      <c r="D16" s="134" t="s">
        <v>152</v>
      </c>
      <c r="E16" s="129">
        <f>D16+4</f>
        <v>88</v>
      </c>
      <c r="F16" s="129">
        <f>E16+4</f>
        <v>92</v>
      </c>
      <c r="G16" s="129"/>
      <c r="H16" s="115"/>
      <c r="I16" s="131" t="s">
        <v>112</v>
      </c>
      <c r="J16" s="131" t="s">
        <v>112</v>
      </c>
      <c r="K16" s="131"/>
      <c r="L16" s="131" t="s">
        <v>122</v>
      </c>
      <c r="M16" s="131" t="s">
        <v>118</v>
      </c>
      <c r="N16" s="131"/>
      <c r="O16" s="131" t="s">
        <v>112</v>
      </c>
      <c r="P16" s="131" t="s">
        <v>147</v>
      </c>
      <c r="Q16" s="131"/>
      <c r="R16" s="131" t="s">
        <v>110</v>
      </c>
      <c r="S16" s="131" t="s">
        <v>147</v>
      </c>
      <c r="T16" s="131"/>
      <c r="U16" s="131" t="s">
        <v>125</v>
      </c>
      <c r="V16" s="132" t="s">
        <v>147</v>
      </c>
      <c r="W16" s="132"/>
      <c r="X16" s="132"/>
      <c r="Y16" s="132"/>
      <c r="Z16" s="133"/>
    </row>
    <row r="17" ht="29.1" customHeight="1" spans="1:26">
      <c r="A17" s="128" t="s">
        <v>206</v>
      </c>
      <c r="B17" s="130">
        <f>C17-2.3/2</f>
        <v>21.2</v>
      </c>
      <c r="C17" s="130">
        <f>D17-2.3/2</f>
        <v>22.35</v>
      </c>
      <c r="D17" s="130">
        <v>23.5</v>
      </c>
      <c r="E17" s="130">
        <f>D17+2.6/2</f>
        <v>24.8</v>
      </c>
      <c r="F17" s="130">
        <f>E17+2.6/2</f>
        <v>26.1</v>
      </c>
      <c r="G17" s="130"/>
      <c r="H17" s="115"/>
      <c r="I17" s="131" t="s">
        <v>125</v>
      </c>
      <c r="J17" s="131" t="s">
        <v>147</v>
      </c>
      <c r="K17" s="131"/>
      <c r="L17" s="131" t="s">
        <v>112</v>
      </c>
      <c r="M17" s="131" t="s">
        <v>112</v>
      </c>
      <c r="N17" s="131"/>
      <c r="O17" s="131" t="s">
        <v>112</v>
      </c>
      <c r="P17" s="131" t="s">
        <v>112</v>
      </c>
      <c r="Q17" s="131"/>
      <c r="R17" s="131" t="s">
        <v>122</v>
      </c>
      <c r="S17" s="131" t="s">
        <v>147</v>
      </c>
      <c r="T17" s="131"/>
      <c r="U17" s="131" t="s">
        <v>147</v>
      </c>
      <c r="V17" s="132" t="s">
        <v>118</v>
      </c>
      <c r="W17" s="132"/>
      <c r="X17" s="132"/>
      <c r="Y17" s="132"/>
      <c r="Z17" s="133"/>
    </row>
    <row r="18" ht="29.1" customHeight="1" spans="1:26">
      <c r="A18" s="128" t="s">
        <v>126</v>
      </c>
      <c r="B18" s="129">
        <f>C18-0.7</f>
        <v>14.2</v>
      </c>
      <c r="C18" s="129">
        <f>D18-0.6</f>
        <v>14.9</v>
      </c>
      <c r="D18" s="130">
        <v>15.5</v>
      </c>
      <c r="E18" s="129">
        <f>D18+0.6</f>
        <v>16.1</v>
      </c>
      <c r="F18" s="129">
        <f>E18+0.7</f>
        <v>16.8</v>
      </c>
      <c r="G18" s="129"/>
      <c r="H18" s="115"/>
      <c r="I18" s="131" t="s">
        <v>112</v>
      </c>
      <c r="J18" s="131" t="s">
        <v>112</v>
      </c>
      <c r="K18" s="131"/>
      <c r="L18" s="131" t="s">
        <v>147</v>
      </c>
      <c r="M18" s="131" t="s">
        <v>118</v>
      </c>
      <c r="N18" s="131"/>
      <c r="O18" s="131" t="s">
        <v>116</v>
      </c>
      <c r="P18" s="131" t="s">
        <v>147</v>
      </c>
      <c r="Q18" s="131"/>
      <c r="R18" s="131" t="s">
        <v>112</v>
      </c>
      <c r="S18" s="131" t="s">
        <v>118</v>
      </c>
      <c r="T18" s="131"/>
      <c r="U18" s="131" t="s">
        <v>112</v>
      </c>
      <c r="V18" s="132" t="s">
        <v>112</v>
      </c>
      <c r="W18" s="132"/>
      <c r="X18" s="132"/>
      <c r="Y18" s="132"/>
      <c r="Z18" s="133"/>
    </row>
    <row r="19" ht="29.1" customHeight="1" spans="1:26">
      <c r="A19" s="128" t="s">
        <v>127</v>
      </c>
      <c r="B19" s="129">
        <f>C19-0.9</f>
        <v>27.2</v>
      </c>
      <c r="C19" s="129">
        <f>D19-0.9</f>
        <v>28.1</v>
      </c>
      <c r="D19" s="130">
        <v>29</v>
      </c>
      <c r="E19" s="129">
        <f>D19+1.1</f>
        <v>30.1</v>
      </c>
      <c r="F19" s="129">
        <f>E19+1.1</f>
        <v>31.2</v>
      </c>
      <c r="G19" s="129"/>
      <c r="H19" s="115"/>
      <c r="I19" s="131" t="s">
        <v>207</v>
      </c>
      <c r="J19" s="131" t="s">
        <v>118</v>
      </c>
      <c r="K19" s="131"/>
      <c r="L19" s="131" t="s">
        <v>151</v>
      </c>
      <c r="M19" s="131" t="s">
        <v>147</v>
      </c>
      <c r="N19" s="131"/>
      <c r="O19" s="131" t="s">
        <v>207</v>
      </c>
      <c r="P19" s="131" t="s">
        <v>147</v>
      </c>
      <c r="Q19" s="131"/>
      <c r="R19" s="131" t="s">
        <v>112</v>
      </c>
      <c r="S19" s="131" t="s">
        <v>118</v>
      </c>
      <c r="T19" s="131"/>
      <c r="U19" s="131" t="s">
        <v>118</v>
      </c>
      <c r="V19" s="132" t="s">
        <v>118</v>
      </c>
      <c r="W19" s="132"/>
      <c r="X19" s="132"/>
      <c r="Y19" s="132"/>
      <c r="Z19" s="133"/>
    </row>
    <row r="20" ht="29.1" customHeight="1" spans="1:26">
      <c r="A20" s="136"/>
      <c r="B20" s="137"/>
      <c r="C20" s="137"/>
      <c r="D20" s="137"/>
      <c r="E20" s="137"/>
      <c r="F20" s="137"/>
      <c r="G20" s="137"/>
      <c r="H20" s="115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2"/>
      <c r="W20" s="132"/>
      <c r="X20" s="132"/>
      <c r="Y20" s="132"/>
      <c r="Z20" s="133"/>
    </row>
    <row r="21" ht="29.1" customHeight="1" spans="1:26">
      <c r="A21" s="136"/>
      <c r="B21" s="137"/>
      <c r="C21" s="137"/>
      <c r="D21" s="137"/>
      <c r="E21" s="137"/>
      <c r="F21" s="137"/>
      <c r="G21" s="137"/>
      <c r="H21" s="115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2"/>
      <c r="W21" s="132"/>
      <c r="X21" s="132"/>
      <c r="Y21" s="132"/>
      <c r="Z21" s="133"/>
    </row>
    <row r="22" ht="29.1" customHeight="1" spans="1:26">
      <c r="A22" s="136"/>
      <c r="B22" s="137"/>
      <c r="C22" s="137"/>
      <c r="D22" s="138"/>
      <c r="E22" s="137"/>
      <c r="F22" s="137"/>
      <c r="G22" s="137"/>
      <c r="H22" s="115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2"/>
      <c r="W22" s="132"/>
      <c r="X22" s="132"/>
      <c r="Y22" s="132"/>
      <c r="Z22" s="133"/>
    </row>
    <row r="23" ht="33" customHeight="1" spans="1:26">
      <c r="A23" s="139"/>
      <c r="B23" s="140"/>
      <c r="C23" s="140"/>
      <c r="D23" s="140"/>
      <c r="E23" s="140"/>
      <c r="F23" s="140"/>
      <c r="G23" s="140"/>
      <c r="H23" s="141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3"/>
      <c r="W23" s="143"/>
      <c r="X23" s="143"/>
      <c r="Y23" s="143"/>
      <c r="Z23" s="144"/>
    </row>
    <row r="24" spans="1:26">
      <c r="A24" s="145" t="s">
        <v>82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>
      <c r="A25" s="102" t="s">
        <v>129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>
      <c r="A26" s="146" t="s">
        <v>130</v>
      </c>
      <c r="B26" s="146"/>
      <c r="C26" s="146"/>
      <c r="D26" s="146"/>
      <c r="E26" s="146"/>
      <c r="F26" s="146"/>
      <c r="G26" s="146"/>
      <c r="H26" s="146"/>
      <c r="I26" s="145" t="s">
        <v>131</v>
      </c>
      <c r="J26" s="145"/>
      <c r="K26" s="145"/>
      <c r="L26" s="147"/>
      <c r="M26" s="147">
        <v>46013</v>
      </c>
      <c r="N26" s="147"/>
      <c r="O26" s="145" t="s">
        <v>132</v>
      </c>
      <c r="P26" s="145"/>
      <c r="Q26" s="145"/>
      <c r="R26" s="145"/>
      <c r="S26" s="145" t="s">
        <v>133</v>
      </c>
      <c r="T26" s="145"/>
      <c r="U26" s="145" t="s">
        <v>134</v>
      </c>
      <c r="V26" s="145"/>
      <c r="W26" s="145"/>
      <c r="X26" s="145" t="s">
        <v>135</v>
      </c>
      <c r="Y26" s="145"/>
    </row>
    <row r="27" ht="18.95" customHeight="1" spans="1:26">
      <c r="A27" s="102" t="s">
        <v>136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23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T14" sqref="T14"/>
    </sheetView>
  </sheetViews>
  <sheetFormatPr defaultColWidth="9" defaultRowHeight="13.5"/>
  <cols>
    <col min="1" max="1" width="8.125" style="73" customWidth="1"/>
    <col min="2" max="2" width="12.75" style="73" customWidth="1"/>
    <col min="3" max="3" width="13.5" style="73" customWidth="1"/>
    <col min="4" max="4" width="12.125" style="73" customWidth="1"/>
    <col min="5" max="5" width="14.875" style="73" customWidth="1"/>
    <col min="6" max="6" width="16" style="73" customWidth="1"/>
    <col min="7" max="16384" width="9" style="73"/>
  </cols>
  <sheetData>
    <row r="1" ht="29.25" spans="1:16">
      <c r="A1" s="74" t="s">
        <v>208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16.5" spans="1:16">
      <c r="A2" s="75" t="s">
        <v>209</v>
      </c>
      <c r="B2" s="76" t="s">
        <v>210</v>
      </c>
      <c r="C2" s="76" t="s">
        <v>211</v>
      </c>
      <c r="D2" s="76" t="s">
        <v>212</v>
      </c>
      <c r="E2" s="76" t="s">
        <v>213</v>
      </c>
      <c r="F2" s="76" t="s">
        <v>214</v>
      </c>
      <c r="G2" s="76" t="s">
        <v>215</v>
      </c>
      <c r="H2" s="76" t="s">
        <v>216</v>
      </c>
      <c r="I2" s="75" t="s">
        <v>217</v>
      </c>
      <c r="J2" s="75" t="s">
        <v>218</v>
      </c>
      <c r="K2" s="75" t="s">
        <v>219</v>
      </c>
      <c r="L2" s="75" t="s">
        <v>220</v>
      </c>
      <c r="M2" s="75" t="s">
        <v>221</v>
      </c>
      <c r="N2" s="75" t="s">
        <v>222</v>
      </c>
      <c r="O2" s="76" t="s">
        <v>223</v>
      </c>
      <c r="P2" s="76" t="s">
        <v>224</v>
      </c>
    </row>
    <row r="3" ht="16.5" spans="1:16">
      <c r="A3" s="75"/>
      <c r="B3" s="77"/>
      <c r="C3" s="77"/>
      <c r="D3" s="77"/>
      <c r="E3" s="77"/>
      <c r="F3" s="77"/>
      <c r="G3" s="77"/>
      <c r="H3" s="77"/>
      <c r="I3" s="75" t="s">
        <v>225</v>
      </c>
      <c r="J3" s="75" t="s">
        <v>225</v>
      </c>
      <c r="K3" s="75" t="s">
        <v>225</v>
      </c>
      <c r="L3" s="75" t="s">
        <v>225</v>
      </c>
      <c r="M3" s="75" t="s">
        <v>225</v>
      </c>
      <c r="N3" s="75" t="s">
        <v>225</v>
      </c>
      <c r="O3" s="77"/>
      <c r="P3" s="77"/>
    </row>
    <row r="4" ht="14.25" spans="1:16">
      <c r="A4" s="99">
        <v>1</v>
      </c>
      <c r="B4" s="100" t="s">
        <v>226</v>
      </c>
      <c r="C4" s="100" t="s">
        <v>227</v>
      </c>
      <c r="D4" s="100" t="s">
        <v>228</v>
      </c>
      <c r="E4" s="100" t="s">
        <v>229</v>
      </c>
      <c r="F4" s="101" t="s">
        <v>230</v>
      </c>
      <c r="G4" s="91" t="s">
        <v>27</v>
      </c>
      <c r="H4" s="91" t="s">
        <v>27</v>
      </c>
      <c r="I4" s="91"/>
      <c r="J4" s="91">
        <v>4</v>
      </c>
      <c r="K4" s="91"/>
      <c r="L4" s="91"/>
      <c r="M4" s="91">
        <v>2</v>
      </c>
      <c r="N4" s="91"/>
      <c r="O4" s="91">
        <f>SUM(I4:N4)</f>
        <v>6</v>
      </c>
      <c r="P4" s="83"/>
    </row>
    <row r="5" ht="14.25" spans="1:16">
      <c r="A5" s="99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83"/>
    </row>
    <row r="6" ht="14.25" spans="1:16">
      <c r="A6" s="99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83"/>
    </row>
    <row r="7" spans="1:16">
      <c r="A7" s="8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>
      <c r="A8" s="81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ht="18.75" spans="1:16">
      <c r="A10" s="92" t="s">
        <v>231</v>
      </c>
      <c r="B10" s="93"/>
      <c r="C10" s="93"/>
      <c r="D10" s="94"/>
      <c r="E10" s="95"/>
      <c r="F10" s="96"/>
      <c r="G10" s="96"/>
      <c r="H10" s="96"/>
      <c r="I10" s="97"/>
      <c r="J10" s="92" t="s">
        <v>232</v>
      </c>
      <c r="K10" s="93"/>
      <c r="L10" s="93"/>
      <c r="M10" s="93"/>
      <c r="N10" s="94"/>
      <c r="O10" s="93"/>
      <c r="P10" s="98"/>
    </row>
    <row r="11" ht="66.75" customHeight="1" spans="1:16">
      <c r="A11" s="85" t="s">
        <v>233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16">
      <c r="A12" s="73" t="s">
        <v>234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T14" sqref="T14"/>
    </sheetView>
  </sheetViews>
  <sheetFormatPr defaultColWidth="9" defaultRowHeight="13.5"/>
  <cols>
    <col min="1" max="1" width="5.625" style="73" customWidth="1"/>
    <col min="2" max="2" width="15.875" style="73" customWidth="1"/>
    <col min="3" max="3" width="12.5" style="73" customWidth="1"/>
    <col min="4" max="4" width="20.125" style="73" customWidth="1"/>
    <col min="5" max="5" width="28" style="73" customWidth="1"/>
    <col min="6" max="6" width="20.125" style="73" customWidth="1"/>
    <col min="7" max="16384" width="9" style="73"/>
  </cols>
  <sheetData>
    <row r="1" ht="29.25" spans="1:16">
      <c r="A1" s="74" t="s">
        <v>208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16.5" spans="1:16">
      <c r="A2" s="75" t="s">
        <v>209</v>
      </c>
      <c r="B2" s="75" t="s">
        <v>210</v>
      </c>
      <c r="C2" s="75" t="s">
        <v>211</v>
      </c>
      <c r="D2" s="75" t="s">
        <v>212</v>
      </c>
      <c r="E2" s="75" t="s">
        <v>213</v>
      </c>
      <c r="F2" s="75" t="s">
        <v>214</v>
      </c>
      <c r="G2" s="75" t="s">
        <v>215</v>
      </c>
      <c r="H2" s="75" t="s">
        <v>216</v>
      </c>
      <c r="I2" s="75" t="s">
        <v>217</v>
      </c>
      <c r="J2" s="75" t="s">
        <v>218</v>
      </c>
      <c r="K2" s="75" t="s">
        <v>219</v>
      </c>
      <c r="L2" s="75" t="s">
        <v>220</v>
      </c>
      <c r="M2" s="75" t="s">
        <v>221</v>
      </c>
      <c r="N2" s="75" t="s">
        <v>222</v>
      </c>
      <c r="O2" s="75" t="s">
        <v>223</v>
      </c>
      <c r="P2" s="76" t="s">
        <v>224</v>
      </c>
    </row>
    <row r="3" ht="16.5" spans="1:16">
      <c r="A3" s="75"/>
      <c r="B3" s="75"/>
      <c r="C3" s="75"/>
      <c r="D3" s="75"/>
      <c r="E3" s="75"/>
      <c r="F3" s="75"/>
      <c r="G3" s="75"/>
      <c r="H3" s="75"/>
      <c r="I3" s="75" t="s">
        <v>225</v>
      </c>
      <c r="J3" s="75" t="s">
        <v>225</v>
      </c>
      <c r="K3" s="75" t="s">
        <v>225</v>
      </c>
      <c r="L3" s="75" t="s">
        <v>225</v>
      </c>
      <c r="M3" s="75" t="s">
        <v>225</v>
      </c>
      <c r="N3" s="75" t="s">
        <v>225</v>
      </c>
      <c r="O3" s="75"/>
      <c r="P3" s="77"/>
    </row>
    <row r="4" ht="14.25" spans="1:16">
      <c r="A4" s="91">
        <v>1</v>
      </c>
      <c r="B4" s="78" t="s">
        <v>235</v>
      </c>
      <c r="C4" s="78" t="s">
        <v>236</v>
      </c>
      <c r="D4" s="78" t="s">
        <v>237</v>
      </c>
      <c r="E4" s="78" t="s">
        <v>238</v>
      </c>
      <c r="F4" s="79" t="s">
        <v>239</v>
      </c>
      <c r="G4" s="83" t="s">
        <v>27</v>
      </c>
      <c r="H4" s="83" t="s">
        <v>27</v>
      </c>
      <c r="I4" s="83"/>
      <c r="J4" s="83">
        <v>30</v>
      </c>
      <c r="K4" s="83"/>
      <c r="L4" s="83"/>
      <c r="M4" s="83">
        <v>2</v>
      </c>
      <c r="N4" s="83"/>
      <c r="O4" s="83">
        <v>32</v>
      </c>
      <c r="P4" s="83"/>
    </row>
    <row r="5" ht="14.25" spans="1:16">
      <c r="A5" s="91">
        <v>2</v>
      </c>
      <c r="B5" s="78" t="s">
        <v>240</v>
      </c>
      <c r="C5" s="78" t="s">
        <v>236</v>
      </c>
      <c r="D5" s="78" t="s">
        <v>237</v>
      </c>
      <c r="E5" s="78" t="s">
        <v>238</v>
      </c>
      <c r="F5" s="79" t="s">
        <v>239</v>
      </c>
      <c r="G5" s="83" t="s">
        <v>27</v>
      </c>
      <c r="H5" s="83" t="s">
        <v>27</v>
      </c>
      <c r="I5" s="83"/>
      <c r="J5" s="83">
        <v>5</v>
      </c>
      <c r="K5" s="83"/>
      <c r="L5" s="83"/>
      <c r="M5" s="83"/>
      <c r="N5" s="83">
        <v>6</v>
      </c>
      <c r="O5" s="83">
        <v>11</v>
      </c>
      <c r="P5" s="83"/>
    </row>
    <row r="6" spans="1:16">
      <c r="A6" s="81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>
      <c r="A7" s="8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>
      <c r="A8" s="81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>
      <c r="A9" s="81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6">
      <c r="A10" s="81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</row>
    <row r="11" spans="1:16">
      <c r="A11" s="81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</row>
    <row r="12" spans="1:16">
      <c r="A12" s="81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</row>
    <row r="13" spans="1:16">
      <c r="A13" s="81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</row>
    <row r="14" ht="18.75" spans="1:16">
      <c r="A14" s="92" t="s">
        <v>231</v>
      </c>
      <c r="B14" s="93"/>
      <c r="C14" s="93"/>
      <c r="D14" s="94"/>
      <c r="E14" s="95"/>
      <c r="F14" s="96"/>
      <c r="G14" s="96"/>
      <c r="H14" s="96"/>
      <c r="I14" s="97"/>
      <c r="J14" s="92" t="s">
        <v>232</v>
      </c>
      <c r="K14" s="93"/>
      <c r="L14" s="93"/>
      <c r="M14" s="93"/>
      <c r="N14" s="94"/>
      <c r="O14" s="93"/>
      <c r="P14" s="98"/>
    </row>
    <row r="15" ht="63.75" customHeight="1" spans="1:16">
      <c r="A15" s="85" t="s">
        <v>233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</row>
    <row r="16" spans="1:16">
      <c r="A16" s="73" t="s">
        <v>234</v>
      </c>
    </row>
  </sheetData>
  <mergeCells count="15">
    <mergeCell ref="A1:P1"/>
    <mergeCell ref="A14:D14"/>
    <mergeCell ref="E14:I14"/>
    <mergeCell ref="J14:N14"/>
    <mergeCell ref="A15:P15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6">
      <formula1>"YES,NO"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T14" sqref="T14"/>
    </sheetView>
  </sheetViews>
  <sheetFormatPr defaultColWidth="9" defaultRowHeight="13.5"/>
  <cols>
    <col min="1" max="1" width="9" style="73"/>
    <col min="2" max="2" width="13.75" style="73" customWidth="1"/>
    <col min="3" max="3" width="11.875" style="73" customWidth="1"/>
    <col min="4" max="4" width="18.875" style="73" customWidth="1"/>
    <col min="5" max="5" width="17.125" style="73" customWidth="1"/>
    <col min="6" max="6" width="18.75" style="73" customWidth="1"/>
    <col min="7" max="7" width="9" style="73"/>
    <col min="8" max="8" width="12.75" style="73" customWidth="1"/>
    <col min="9" max="16384" width="9" style="73"/>
  </cols>
  <sheetData>
    <row r="1" ht="29.25" spans="1:16">
      <c r="A1" s="74" t="s">
        <v>208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16.5" spans="1:16">
      <c r="A2" s="75" t="s">
        <v>209</v>
      </c>
      <c r="B2" s="76" t="s">
        <v>210</v>
      </c>
      <c r="C2" s="76" t="s">
        <v>211</v>
      </c>
      <c r="D2" s="76" t="s">
        <v>212</v>
      </c>
      <c r="E2" s="76" t="s">
        <v>213</v>
      </c>
      <c r="F2" s="76" t="s">
        <v>214</v>
      </c>
      <c r="G2" s="76" t="s">
        <v>215</v>
      </c>
      <c r="H2" s="76" t="s">
        <v>216</v>
      </c>
      <c r="I2" s="75" t="s">
        <v>217</v>
      </c>
      <c r="J2" s="75" t="s">
        <v>218</v>
      </c>
      <c r="K2" s="75" t="s">
        <v>219</v>
      </c>
      <c r="L2" s="75" t="s">
        <v>241</v>
      </c>
      <c r="M2" s="75" t="s">
        <v>221</v>
      </c>
      <c r="N2" s="75" t="s">
        <v>222</v>
      </c>
      <c r="O2" s="76" t="s">
        <v>223</v>
      </c>
      <c r="P2" s="76" t="s">
        <v>224</v>
      </c>
    </row>
    <row r="3" ht="16.5" spans="1:16">
      <c r="A3" s="75"/>
      <c r="B3" s="77"/>
      <c r="C3" s="77"/>
      <c r="D3" s="77"/>
      <c r="E3" s="77"/>
      <c r="F3" s="77"/>
      <c r="G3" s="77"/>
      <c r="H3" s="77"/>
      <c r="I3" s="75" t="s">
        <v>225</v>
      </c>
      <c r="J3" s="75" t="s">
        <v>225</v>
      </c>
      <c r="K3" s="75" t="s">
        <v>225</v>
      </c>
      <c r="L3" s="75" t="s">
        <v>225</v>
      </c>
      <c r="M3" s="75" t="s">
        <v>225</v>
      </c>
      <c r="N3" s="75" t="s">
        <v>225</v>
      </c>
      <c r="O3" s="77"/>
      <c r="P3" s="77"/>
    </row>
    <row r="4" ht="14.25" spans="1:16">
      <c r="A4" s="78">
        <v>1</v>
      </c>
      <c r="B4" s="78" t="s">
        <v>242</v>
      </c>
      <c r="C4" s="78" t="s">
        <v>243</v>
      </c>
      <c r="D4" s="78" t="s">
        <v>228</v>
      </c>
      <c r="E4" s="78" t="s">
        <v>229</v>
      </c>
      <c r="F4" s="79" t="s">
        <v>244</v>
      </c>
      <c r="G4" s="78" t="s">
        <v>27</v>
      </c>
      <c r="H4" s="78" t="s">
        <v>27</v>
      </c>
      <c r="I4" s="78"/>
      <c r="J4" s="78"/>
      <c r="K4" s="78"/>
      <c r="L4" s="80"/>
      <c r="M4" s="80">
        <v>2</v>
      </c>
      <c r="N4" s="80"/>
      <c r="O4" s="80">
        <v>2</v>
      </c>
      <c r="P4" s="81"/>
    </row>
    <row r="5" ht="14.25" spans="1:16">
      <c r="A5" s="78">
        <v>2</v>
      </c>
      <c r="B5" s="78" t="s">
        <v>245</v>
      </c>
      <c r="C5" s="78" t="s">
        <v>243</v>
      </c>
      <c r="D5" s="78" t="s">
        <v>228</v>
      </c>
      <c r="E5" s="78" t="s">
        <v>229</v>
      </c>
      <c r="F5" s="79" t="s">
        <v>244</v>
      </c>
      <c r="G5" s="78" t="s">
        <v>27</v>
      </c>
      <c r="H5" s="78" t="s">
        <v>27</v>
      </c>
      <c r="I5" s="78"/>
      <c r="J5" s="78">
        <v>2</v>
      </c>
      <c r="K5" s="78"/>
      <c r="L5" s="80"/>
      <c r="M5" s="80"/>
      <c r="N5" s="80">
        <v>15</v>
      </c>
      <c r="O5" s="80">
        <v>17</v>
      </c>
      <c r="P5" s="81"/>
    </row>
    <row r="6" ht="14.25" spans="1:16">
      <c r="A6" s="80">
        <v>3</v>
      </c>
      <c r="B6" s="80" t="s">
        <v>246</v>
      </c>
      <c r="C6" s="78" t="s">
        <v>243</v>
      </c>
      <c r="D6" s="78" t="s">
        <v>228</v>
      </c>
      <c r="E6" s="78" t="s">
        <v>229</v>
      </c>
      <c r="F6" s="79" t="s">
        <v>244</v>
      </c>
      <c r="G6" s="78" t="s">
        <v>27</v>
      </c>
      <c r="H6" s="78" t="s">
        <v>27</v>
      </c>
      <c r="I6" s="80"/>
      <c r="J6" s="80"/>
      <c r="K6" s="80"/>
      <c r="L6" s="80"/>
      <c r="M6" s="80"/>
      <c r="N6" s="80">
        <v>5</v>
      </c>
      <c r="O6" s="80">
        <v>5</v>
      </c>
      <c r="P6" s="81"/>
    </row>
    <row r="7" spans="1:16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</row>
    <row r="8" spans="1:16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1"/>
    </row>
    <row r="9" spans="1:16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6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1"/>
    </row>
    <row r="12" spans="1:16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1"/>
    </row>
    <row r="14" spans="1:16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1"/>
    </row>
    <row r="15" spans="1:16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</row>
    <row r="16" spans="1:1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</row>
    <row r="17" ht="18.75" spans="1:16">
      <c r="A17" s="82" t="s">
        <v>231</v>
      </c>
      <c r="B17" s="82"/>
      <c r="C17" s="82"/>
      <c r="D17" s="82"/>
      <c r="E17" s="83"/>
      <c r="F17" s="83"/>
      <c r="G17" s="83"/>
      <c r="H17" s="83"/>
      <c r="I17" s="84" t="s">
        <v>232</v>
      </c>
      <c r="J17" s="84"/>
      <c r="K17" s="84"/>
      <c r="L17" s="84"/>
      <c r="M17" s="84"/>
      <c r="N17" s="84"/>
      <c r="O17" s="84"/>
      <c r="P17" s="84"/>
    </row>
    <row r="18" ht="16.5" spans="1:16">
      <c r="A18" s="85" t="s">
        <v>233</v>
      </c>
      <c r="B18" s="86"/>
      <c r="C18" s="86"/>
      <c r="D18" s="86"/>
      <c r="E18" s="87"/>
      <c r="F18" s="87"/>
      <c r="G18" s="87"/>
      <c r="H18" s="87"/>
      <c r="I18" s="86"/>
      <c r="J18" s="86"/>
      <c r="K18" s="86"/>
      <c r="L18" s="86"/>
      <c r="M18" s="86"/>
      <c r="N18" s="86"/>
      <c r="O18" s="86"/>
      <c r="P18" s="86"/>
    </row>
    <row r="19" spans="1:16">
      <c r="A19" s="88" t="s">
        <v>234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</row>
  </sheetData>
  <mergeCells count="16">
    <mergeCell ref="A1:P1"/>
    <mergeCell ref="A17:D17"/>
    <mergeCell ref="E17:H17"/>
    <mergeCell ref="I17:P17"/>
    <mergeCell ref="A18:P18"/>
    <mergeCell ref="A19:P1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1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首期尺寸表</vt:lpstr>
      <vt:lpstr>中期成衣洗水</vt:lpstr>
      <vt:lpstr>尾期</vt:lpstr>
      <vt:lpstr>尾期尺寸表</vt:lpstr>
      <vt:lpstr>面料验布1</vt:lpstr>
      <vt:lpstr>面料验布2</vt:lpstr>
      <vt:lpstr>面料验布3</vt:lpstr>
      <vt:lpstr>面料验布4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2025-12-26T08:44:18Z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