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） (2)" sheetId="16" r:id="rId7"/>
    <sheet name="尾期1" sheetId="5" r:id="rId8"/>
    <sheet name="尾期2" sheetId="15" state="hidden" r:id="rId9"/>
    <sheet name="验货尺寸表（尾期）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<sst xmlns="http://schemas.openxmlformats.org/spreadsheetml/2006/main" count="1254" uniqueCount="474">
  <si>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</si>
  <si>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</si>
  <si>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</si>
  <si>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</si>
  <si>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</si>
  <si>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</si>
  <si>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</si>
  <si>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</si>
  <si>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</si>
  <si>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</si>
  <si>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</si>
  <si>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</si>
  <si>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</si>
  <si>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</si>
  <si>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</si>
  <si>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</si>
  <si>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</si>
  <si>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</si>
  <si>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</si>
  <si>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</si>
  <si>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</si>
  <si>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</si>
  <si>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</si>
  <si>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</si>
  <si>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</si>
  <si>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</si>
  <si>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</si>
  <si>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</si>
  <si>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</si>
  <si>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</si>
  <si>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</si>
  <si>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</si>
  <si>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</si>
  <si>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</si>
  <si>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</si>
  <si>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</si>
  <si>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</si>
  <si>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</si>
  <si>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</si>
  <si>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</si>
  <si>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</si>
  <si>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</si>
  <si>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</si>
  <si>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</si>
  <si>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</si>
  <si>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</si>
  <si>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</si>
  <si>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</si>
  <si>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</si>
  <si>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</si>
  <si>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</si>
  <si>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</si>
  <si>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</si>
  <si>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</si>
  <si>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</si>
  <si>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</si>
  <si>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</si>
  <si>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</si>
  <si>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</si>
  <si>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</si>
  <si>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</si>
  <si>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TAJJAO81525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</si>
  <si>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</si>
  <si>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</si>
  <si>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</si>
  <si>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</si>
  <si>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</si>
  <si>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</si>
  <si>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</si>
  <si>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</si>
  <si>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</si>
  <si>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</si>
  <si>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</si>
  <si>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</si>
  <si>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4304件</t>
  </si>
  <si>
    <t>包装预计完成日</t>
  </si>
  <si>
    <t>印花、刺绣确认样</t>
  </si>
  <si>
    <t>采购凭证编号：</t>
  </si>
  <si>
    <t>CGDD25110600028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</si>
  <si>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</si>
  <si>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</si>
  <si>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</si>
  <si>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</si>
  <si>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</si>
  <si>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</si>
  <si>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</si>
  <si>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</si>
  <si>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</si>
  <si>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</si>
  <si>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</si>
  <si>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</si>
  <si>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</si>
  <si>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</si>
  <si>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</si>
  <si>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</si>
  <si>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</si>
  <si>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</si>
  <si>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</si>
  <si>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</si>
  <si>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</si>
  <si>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</si>
  <si>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</si>
  <si>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</si>
  <si>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</si>
  <si>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</si>
  <si>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</si>
  <si>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</si>
  <si>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</si>
  <si>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</si>
  <si>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</si>
  <si>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</si>
  <si>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</si>
  <si>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</si>
  <si>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</si>
  <si>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</si>
  <si>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</si>
  <si>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黑色G01X</t>
  </si>
  <si>
    <t>已裁齐</t>
  </si>
  <si>
    <t>藏柏绿DJ2X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</si>
  <si>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</si>
  <si>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</si>
  <si>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</si>
  <si>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</si>
  <si>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</si>
  <si>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</si>
  <si>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</si>
  <si>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</si>
  <si>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</t>
  </si>
  <si>
    <t>2.后领骨主唛位拱起欠平服</t>
  </si>
  <si>
    <t>3.后领带压线骨位上下宽窄太细</t>
  </si>
  <si>
    <t>4.后身布领口翘起欠平服</t>
  </si>
  <si>
    <t>5.上袖欠分中夹弯拱起及起皱</t>
  </si>
  <si>
    <t>6.打枣位置欠准确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</si>
  <si>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</si>
  <si>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</si>
  <si>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</si>
  <si>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</si>
  <si>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</si>
  <si>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</si>
  <si>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</si>
  <si>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</si>
  <si>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</si>
  <si>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</si>
  <si>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</si>
  <si>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</si>
  <si>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</si>
  <si>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</si>
  <si>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</si>
  <si>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</si>
  <si>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</si>
  <si>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</si>
  <si>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</si>
  <si>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</si>
  <si>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</si>
  <si>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</si>
  <si>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</si>
  <si>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</si>
  <si>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</si>
  <si>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</si>
  <si>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</si>
  <si>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</si>
  <si>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</si>
  <si>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</si>
  <si>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</si>
  <si>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</si>
  <si>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</si>
  <si>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</si>
  <si>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</si>
  <si>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</si>
  <si>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</si>
  <si>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</si>
  <si>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</si>
  <si>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</t>
  </si>
  <si>
    <t>-0.5</t>
  </si>
  <si>
    <t>+0.5</t>
  </si>
  <si>
    <t>胸围</t>
  </si>
  <si>
    <t>-1</t>
  </si>
  <si>
    <t>下摆</t>
  </si>
  <si>
    <t>106</t>
  </si>
  <si>
    <t>肩宽</t>
  </si>
  <si>
    <t>45.5</t>
  </si>
  <si>
    <t>+0.6</t>
  </si>
  <si>
    <t>+0.3</t>
  </si>
  <si>
    <t>肩点袖长</t>
  </si>
  <si>
    <t>62</t>
  </si>
  <si>
    <t>-0.2</t>
  </si>
  <si>
    <t>袖肥/2</t>
  </si>
  <si>
    <t>18.5</t>
  </si>
  <si>
    <t>袖肘/2</t>
  </si>
  <si>
    <t>-0.4</t>
  </si>
  <si>
    <t>袖口松量/2</t>
  </si>
  <si>
    <t>领宽</t>
  </si>
  <si>
    <t>+1</t>
  </si>
  <si>
    <t>领深</t>
  </si>
  <si>
    <t>-0.3</t>
  </si>
  <si>
    <t>-0.6</t>
  </si>
  <si>
    <t>领高</t>
  </si>
  <si>
    <t>-0.1</t>
  </si>
  <si>
    <t>备注：</t>
  </si>
  <si>
    <t xml:space="preserve">     初期请洗测2-3件，有问题的另加测量数量。</t>
  </si>
  <si>
    <t>验货时间：12-3</t>
  </si>
  <si>
    <t>跟单QC:林丙锦</t>
  </si>
  <si>
    <t>工厂负责人：冯正莲</t>
  </si>
  <si>
    <t>TOREAD-QC中期检验报告书</t>
  </si>
  <si>
    <t>成人期货</t>
  </si>
  <si>
    <t>接单工厂</t>
  </si>
  <si>
    <t>制作工厂</t>
  </si>
  <si>
    <t>首件检验报告</t>
  </si>
  <si>
    <t>男装圆领长袖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</si>
  <si>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</si>
  <si>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</si>
  <si>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</si>
  <si>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</si>
  <si>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</si>
  <si>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</si>
  <si>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</si>
  <si>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</si>
  <si>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</si>
  <si>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</si>
  <si>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藏柏绿：S/10 M/10 L/10 XL/10  XXL/10  XXXL/10</t>
  </si>
  <si>
    <t>黑色：S/10 M/10 L/10 XL/10  XXL/10  XXXL/10</t>
  </si>
  <si>
    <t>【耐水洗测试】：耐洗水测试明细（要求齐色、齐号）</t>
  </si>
  <si>
    <t>藏柏绿：S/1 M/1 L/1 XL/1  XXL/1  XXXL/1</t>
  </si>
  <si>
    <t>黑色：S/1 M/1 L/1 XL/1  XXL/1  XXXL/1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</si>
  <si>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</si>
  <si>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</si>
  <si>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</si>
  <si>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2.原身布领口翘起欠平服及宽窄太细</t>
  </si>
  <si>
    <t>3.后领骨主唛位拱起及起皱欠平服</t>
  </si>
  <si>
    <t>4.后领带上下挨针压线骨位太细</t>
  </si>
  <si>
    <t>5.上袖欠分中，夹弯拱起，多布及起皱</t>
  </si>
  <si>
    <t>6.衫脚，袖口冚位接线处分叉</t>
  </si>
  <si>
    <t>【整改的严重缺陷及整改复核时间】</t>
  </si>
  <si>
    <t>尾期复核品质情况</t>
  </si>
  <si>
    <t>黑色/S</t>
  </si>
  <si>
    <t>黑色/M</t>
  </si>
  <si>
    <t>藏柏绿/L</t>
  </si>
  <si>
    <t>黑色/XL</t>
  </si>
  <si>
    <t>黑色/XXL</t>
  </si>
  <si>
    <t>藏柏绿/XXXL</t>
  </si>
  <si>
    <t>洗前/洗后</t>
  </si>
  <si>
    <t>-/-</t>
  </si>
  <si>
    <t>+0.5/+0.5</t>
  </si>
  <si>
    <t>-0.5/-0.5</t>
  </si>
  <si>
    <t>-/-0.5</t>
  </si>
  <si>
    <t>+0.5/-</t>
  </si>
  <si>
    <t>+1/-</t>
  </si>
  <si>
    <t>-1/-1</t>
  </si>
  <si>
    <t>-/-1</t>
  </si>
  <si>
    <t>-1/-2</t>
  </si>
  <si>
    <t>+0.4/+0.4</t>
  </si>
  <si>
    <t>+0.2/+0.2</t>
  </si>
  <si>
    <t>+0.6/+0.3</t>
  </si>
  <si>
    <t>-/-0.4</t>
  </si>
  <si>
    <t>+0.3/+0.3</t>
  </si>
  <si>
    <t>-0.2/-0.2</t>
  </si>
  <si>
    <t>+0.3/-</t>
  </si>
  <si>
    <t>-0.6/-0.6</t>
  </si>
  <si>
    <t>-0.6/-0.9</t>
  </si>
  <si>
    <t>+0.2/-</t>
  </si>
  <si>
    <t>-/-0.2</t>
  </si>
  <si>
    <t>-/-0.3</t>
  </si>
  <si>
    <t>+0.3/-0.15</t>
  </si>
  <si>
    <t>-0.1/-0.1</t>
  </si>
  <si>
    <t>-0.4/-0.4</t>
  </si>
  <si>
    <t>-0.3/-0.3</t>
  </si>
  <si>
    <t>-0.25/-0.25</t>
  </si>
  <si>
    <t>-0.2/-0.3</t>
  </si>
  <si>
    <t>+0.6/+0.6</t>
  </si>
  <si>
    <t>-/-0.1</t>
  </si>
  <si>
    <t>验货时间：12-10</t>
  </si>
  <si>
    <t>藏柏绿/S</t>
  </si>
  <si>
    <t>藏柏绿/M</t>
  </si>
  <si>
    <t>黑色/L</t>
  </si>
  <si>
    <t>黑色/XXXL</t>
  </si>
  <si>
    <t>+1.5/+1.5</t>
  </si>
  <si>
    <t>+1/+1.5</t>
  </si>
  <si>
    <t>-/+0.6</t>
  </si>
  <si>
    <t>-/+0.5</t>
  </si>
  <si>
    <t>+2/+1</t>
  </si>
  <si>
    <t>-1/-</t>
  </si>
  <si>
    <t>-1/+1</t>
  </si>
  <si>
    <t>-/+1</t>
  </si>
  <si>
    <t>-0.3/-</t>
  </si>
  <si>
    <t>-0.5/-</t>
  </si>
  <si>
    <t>+0.3/+0.2</t>
  </si>
  <si>
    <t>0.5/+0.5</t>
  </si>
  <si>
    <t>+1.2/+0.7</t>
  </si>
  <si>
    <t>-0.4/-1</t>
  </si>
  <si>
    <t>+0.4/+0.2</t>
  </si>
  <si>
    <t>-/+0.3</t>
  </si>
  <si>
    <t>+0.3/+0.1</t>
  </si>
  <si>
    <t>-0.3/-0.5</t>
  </si>
  <si>
    <t>-0.2/-0.4</t>
  </si>
  <si>
    <t>-0.2/-</t>
  </si>
  <si>
    <t>-0.15/-</t>
  </si>
  <si>
    <t>+0.4/+0.6</t>
  </si>
  <si>
    <t>+0.5/+1</t>
  </si>
  <si>
    <t>-0.4/+1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</si>
  <si>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</si>
  <si>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</si>
  <si>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</si>
  <si>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</si>
  <si>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</si>
  <si>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</si>
  <si>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</si>
  <si>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</si>
  <si>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</si>
  <si>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</si>
  <si>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</si>
  <si>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</si>
  <si>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</si>
  <si>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</si>
  <si>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</si>
  <si>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</si>
  <si>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</si>
  <si>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</si>
  <si>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</si>
  <si>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</si>
  <si>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</si>
  <si>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</si>
  <si>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</si>
  <si>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</si>
  <si>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</si>
  <si>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</si>
  <si>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</si>
  <si>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</si>
  <si>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</si>
  <si>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</si>
  <si>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</si>
  <si>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</si>
  <si>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</si>
  <si>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</si>
  <si>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</si>
  <si>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</si>
  <si>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</si>
  <si>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</si>
  <si>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</si>
  <si>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：S/10 M/10 L/13 XL/10  XXL/10  XXXL/10</t>
  </si>
  <si>
    <t>藏柏绿DJ2X  ：S/10 M/10 L/12 XL/10  XXL/10  XXXL/10</t>
  </si>
  <si>
    <t>情况说明：</t>
  </si>
  <si>
    <t xml:space="preserve">【问题点描述】  </t>
  </si>
  <si>
    <t>1.后领欠平服</t>
  </si>
  <si>
    <t>2.侧骨不顺</t>
  </si>
  <si>
    <t>3.肩膊皱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</si>
  <si>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</si>
  <si>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</si>
  <si>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</si>
  <si>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</si>
  <si>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</si>
  <si>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</si>
  <si>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</si>
  <si>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</si>
  <si>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</si>
  <si>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</si>
  <si>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TAJJAN81054</t>
  </si>
  <si>
    <t>男式短袖T恤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</si>
  <si>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</si>
  <si>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</si>
  <si>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</si>
  <si>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</si>
  <si>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</si>
  <si>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</si>
  <si>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</si>
  <si>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</si>
  <si>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</si>
  <si>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</si>
  <si>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</si>
  <si>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黑色</t>
  </si>
  <si>
    <t>藏柏绿</t>
  </si>
  <si>
    <t>+1/+1</t>
  </si>
  <si>
    <t>+1/+0.5</t>
  </si>
  <si>
    <t>+1/+2</t>
  </si>
  <si>
    <t>+2/-</t>
  </si>
  <si>
    <t>+0.7/+0.7</t>
  </si>
  <si>
    <t>+0.8/+0.2</t>
  </si>
  <si>
    <t>+0.2/+0.7</t>
  </si>
  <si>
    <t>-/+0.4</t>
  </si>
  <si>
    <t>+0.8/-</t>
  </si>
  <si>
    <t>+0.4/-</t>
  </si>
  <si>
    <t>-0.4/-</t>
  </si>
  <si>
    <t>验货时间：12-24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</si>
  <si>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</si>
  <si>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</si>
  <si>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</si>
  <si>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</si>
  <si>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</si>
  <si>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</si>
  <si>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</si>
  <si>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</si>
  <si>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</si>
  <si>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</si>
  <si>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</si>
  <si>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</si>
  <si>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</si>
  <si>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</si>
  <si>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</si>
  <si>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</si>
  <si>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</si>
  <si>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26A011</t>
  </si>
  <si>
    <t>G01X黑色</t>
  </si>
  <si>
    <t>新诚</t>
  </si>
  <si>
    <t>合格</t>
  </si>
  <si>
    <t>YES</t>
  </si>
  <si>
    <t>DJ2X藏柏绿</t>
  </si>
  <si>
    <t>制表时间：11-17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</si>
  <si>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</si>
  <si>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</si>
  <si>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</si>
  <si>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</si>
  <si>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</si>
  <si>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</si>
  <si>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</si>
  <si>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</si>
  <si>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</si>
  <si>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</si>
  <si>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径向：-1纬向+1</t>
  </si>
  <si>
    <t>径向：+0.5纬向+0.5</t>
  </si>
  <si>
    <t>制表时间：25/3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</si>
  <si>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</si>
  <si>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</si>
  <si>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</si>
  <si>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</si>
  <si>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</si>
  <si>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</si>
  <si>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</si>
  <si>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</si>
  <si>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</si>
  <si>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</si>
  <si>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</si>
  <si>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</si>
  <si>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</si>
  <si>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</si>
  <si>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</si>
  <si>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</si>
  <si>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</si>
  <si>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</si>
  <si>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</si>
  <si>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</si>
  <si>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</si>
  <si>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</si>
  <si>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</si>
  <si>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</si>
  <si>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</si>
  <si>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</si>
  <si>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</si>
  <si>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</si>
  <si>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</si>
  <si>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</si>
  <si>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</si>
  <si>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</si>
  <si>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</si>
  <si>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</si>
  <si>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</si>
  <si>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制表时间：11-20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</si>
  <si>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</si>
  <si>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</si>
  <si>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</si>
  <si>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</si>
  <si>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</si>
  <si>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</si>
  <si>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</si>
  <si>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左右肩</t>
  </si>
  <si>
    <t>印花</t>
  </si>
  <si>
    <t>洗测2次</t>
  </si>
  <si>
    <t>洗测3次</t>
  </si>
  <si>
    <t>后幅</t>
  </si>
  <si>
    <t>洗测4次</t>
  </si>
  <si>
    <t>洗测5次</t>
  </si>
  <si>
    <t>前幅</t>
  </si>
  <si>
    <t>洗测6次</t>
  </si>
  <si>
    <t>制表时间：11-22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</si>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</sst>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2" fillId="0" borderId="24" xfId="49" applyNumberFormat="1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8" fillId="0" borderId="26" xfId="49" applyFill="1" applyBorder="1" applyAlignment="1">
      <alignment horizontal="left" vertical="center"/>
    </xf>
    <xf numFmtId="0" fontId="22" fillId="0" borderId="37" xfId="49" applyFont="1" applyFill="1" applyBorder="1" applyAlignment="1">
      <alignment horizontal="center" vertical="center"/>
    </xf>
    <xf numFmtId="0" fontId="18" fillId="0" borderId="39" xfId="49" applyFill="1" applyBorder="1" applyAlignment="1">
      <alignment horizontal="left" vertical="center"/>
    </xf>
    <xf numFmtId="0" fontId="16" fillId="0" borderId="2" xfId="54" applyFont="1" applyFill="1" applyBorder="1" applyAlignment="1">
      <alignment horizont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1" fillId="0" borderId="24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24" xfId="49" applyFont="1" applyBorder="1" applyAlignment="1">
      <alignment vertical="center"/>
    </xf>
    <xf numFmtId="0" fontId="21" fillId="0" borderId="38" xfId="49" applyFont="1" applyBorder="1" applyAlignment="1">
      <alignment vertical="center"/>
    </xf>
    <xf numFmtId="0" fontId="24" fillId="0" borderId="23" xfId="49" applyFont="1" applyBorder="1" applyAlignment="1">
      <alignment horizontal="center" vertical="center"/>
    </xf>
    <xf numFmtId="0" fontId="21" fillId="0" borderId="2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8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29" fillId="0" borderId="38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29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9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5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1" fillId="0" borderId="55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6" xfId="49" applyNumberFormat="1" applyFont="1" applyBorder="1" applyAlignment="1">
      <alignment horizontal="center" vertical="center"/>
    </xf>
    <xf numFmtId="9" fontId="29" fillId="0" borderId="24" xfId="49" applyNumberFormat="1" applyFont="1" applyBorder="1" applyAlignment="1">
      <alignment horizontal="center" vertical="center"/>
    </xf>
    <xf numFmtId="0" fontId="29" fillId="0" borderId="48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9" fillId="0" borderId="58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2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33" fillId="0" borderId="46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4" fillId="0" borderId="59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3" fillId="0" borderId="38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29" fillId="0" borderId="37" xfId="49" applyNumberFormat="1" applyFont="1" applyBorder="1" applyAlignment="1">
      <alignment horizontal="left" vertical="center"/>
    </xf>
    <xf numFmtId="9" fontId="29" fillId="0" borderId="42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21" xfId="49" applyFont="1" applyBorder="1" applyAlignment="1">
      <alignment horizontal="center" vertical="center"/>
    </xf>
    <xf numFmtId="0" fontId="29" fillId="0" borderId="59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202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252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952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212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032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032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212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032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512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512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422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512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452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46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46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284480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764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422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422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462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45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45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672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7007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3832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324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89" customWidth="1"/>
    <col min="3" max="3" width="10.1666666666667" customWidth="1"/>
  </cols>
  <sheetData>
    <row r="1" ht="21" customHeight="1" spans="1:2">
      <c r="A1" s="390"/>
      <c r="B1" s="391" t="s">
        <v>0</v>
      </c>
    </row>
    <row r="2" spans="1:2">
      <c r="A2" s="10">
        <v>1</v>
      </c>
      <c r="B2" s="392" t="s">
        <v>1</v>
      </c>
    </row>
    <row r="3" spans="1:2">
      <c r="A3" s="10">
        <v>2</v>
      </c>
      <c r="B3" s="392" t="s">
        <v>2</v>
      </c>
    </row>
    <row r="4" spans="1:2">
      <c r="A4" s="10">
        <v>3</v>
      </c>
      <c r="B4" s="392" t="s">
        <v>3</v>
      </c>
    </row>
    <row r="5" spans="1:2">
      <c r="A5" s="10">
        <v>4</v>
      </c>
      <c r="B5" s="392" t="s">
        <v>4</v>
      </c>
    </row>
    <row r="6" spans="1:2">
      <c r="A6" s="10">
        <v>5</v>
      </c>
      <c r="B6" s="392" t="s">
        <v>5</v>
      </c>
    </row>
    <row r="7" spans="1:2">
      <c r="A7" s="10">
        <v>6</v>
      </c>
      <c r="B7" s="392" t="s">
        <v>6</v>
      </c>
    </row>
    <row r="8" s="388" customFormat="1" ht="15" customHeight="1" spans="1:2">
      <c r="A8" s="393">
        <v>7</v>
      </c>
      <c r="B8" s="394" t="s">
        <v>7</v>
      </c>
    </row>
    <row r="9" ht="19" customHeight="1" spans="1:2">
      <c r="A9" s="390"/>
      <c r="B9" s="395" t="s">
        <v>8</v>
      </c>
    </row>
    <row r="10" ht="16" customHeight="1" spans="1:2">
      <c r="A10" s="10">
        <v>1</v>
      </c>
      <c r="B10" s="396" t="s">
        <v>9</v>
      </c>
    </row>
    <row r="11" spans="1:2">
      <c r="A11" s="10">
        <v>2</v>
      </c>
      <c r="B11" s="392" t="s">
        <v>10</v>
      </c>
    </row>
    <row r="12" spans="1:2">
      <c r="A12" s="10">
        <v>3</v>
      </c>
      <c r="B12" s="394" t="s">
        <v>11</v>
      </c>
    </row>
    <row r="13" spans="1:2">
      <c r="A13" s="10">
        <v>4</v>
      </c>
      <c r="B13" s="392" t="s">
        <v>12</v>
      </c>
    </row>
    <row r="14" spans="1:2">
      <c r="A14" s="10">
        <v>5</v>
      </c>
      <c r="B14" s="392" t="s">
        <v>13</v>
      </c>
    </row>
    <row r="15" spans="1:2">
      <c r="A15" s="10">
        <v>6</v>
      </c>
      <c r="B15" s="392" t="s">
        <v>14</v>
      </c>
    </row>
    <row r="16" spans="1:2">
      <c r="A16" s="10">
        <v>7</v>
      </c>
      <c r="B16" s="392" t="s">
        <v>15</v>
      </c>
    </row>
    <row r="17" spans="1:2">
      <c r="A17" s="10">
        <v>8</v>
      </c>
      <c r="B17" s="392" t="s">
        <v>16</v>
      </c>
    </row>
    <row r="18" spans="1:2">
      <c r="A18" s="10">
        <v>9</v>
      </c>
      <c r="B18" s="392" t="s">
        <v>17</v>
      </c>
    </row>
    <row r="19" spans="1:2">
      <c r="A19" s="10"/>
      <c r="B19" s="392"/>
    </row>
    <row r="20" ht="20.25" spans="1:2">
      <c r="A20" s="390"/>
      <c r="B20" s="391" t="s">
        <v>18</v>
      </c>
    </row>
    <row r="21" spans="1:2">
      <c r="A21" s="10">
        <v>1</v>
      </c>
      <c r="B21" s="397" t="s">
        <v>19</v>
      </c>
    </row>
    <row r="22" spans="1:2">
      <c r="A22" s="10">
        <v>2</v>
      </c>
      <c r="B22" s="392" t="s">
        <v>20</v>
      </c>
    </row>
    <row r="23" spans="1:2">
      <c r="A23" s="10">
        <v>3</v>
      </c>
      <c r="B23" s="392" t="s">
        <v>21</v>
      </c>
    </row>
    <row r="24" spans="1:2">
      <c r="A24" s="10">
        <v>4</v>
      </c>
      <c r="B24" s="392" t="s">
        <v>22</v>
      </c>
    </row>
    <row r="25" spans="1:2">
      <c r="A25" s="10">
        <v>5</v>
      </c>
      <c r="B25" s="392" t="s">
        <v>23</v>
      </c>
    </row>
    <row r="26" spans="1:2">
      <c r="A26" s="10">
        <v>6</v>
      </c>
      <c r="B26" s="392" t="s">
        <v>24</v>
      </c>
    </row>
    <row r="27" spans="1:2">
      <c r="A27" s="10">
        <v>7</v>
      </c>
      <c r="B27" s="392" t="s">
        <v>25</v>
      </c>
    </row>
    <row r="28" spans="1:2">
      <c r="A28" s="10"/>
      <c r="B28" s="392"/>
    </row>
    <row r="29" ht="20.25" spans="1:2">
      <c r="A29" s="390"/>
      <c r="B29" s="391" t="s">
        <v>26</v>
      </c>
    </row>
    <row r="30" spans="1:2">
      <c r="A30" s="10">
        <v>1</v>
      </c>
      <c r="B30" s="397" t="s">
        <v>27</v>
      </c>
    </row>
    <row r="31" spans="1:2">
      <c r="A31" s="10">
        <v>2</v>
      </c>
      <c r="B31" s="392" t="s">
        <v>28</v>
      </c>
    </row>
    <row r="32" spans="1:2">
      <c r="A32" s="10">
        <v>3</v>
      </c>
      <c r="B32" s="392" t="s">
        <v>29</v>
      </c>
    </row>
    <row r="33" ht="28.5" spans="1:2">
      <c r="A33" s="10">
        <v>4</v>
      </c>
      <c r="B33" s="392" t="s">
        <v>30</v>
      </c>
    </row>
    <row r="34" spans="1:2">
      <c r="A34" s="10">
        <v>5</v>
      </c>
      <c r="B34" s="392" t="s">
        <v>31</v>
      </c>
    </row>
    <row r="35" spans="1:2">
      <c r="A35" s="10">
        <v>6</v>
      </c>
      <c r="B35" s="392" t="s">
        <v>32</v>
      </c>
    </row>
    <row r="36" spans="1:2">
      <c r="A36" s="10">
        <v>7</v>
      </c>
      <c r="B36" s="392" t="s">
        <v>33</v>
      </c>
    </row>
    <row r="37" spans="1:2">
      <c r="A37" s="10"/>
      <c r="B37" s="392"/>
    </row>
    <row r="39" spans="1:2">
      <c r="A39" s="398" t="s">
        <v>34</v>
      </c>
      <c r="B39" s="3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9"/>
  <sheetViews>
    <sheetView tabSelected="1" zoomScale="80" zoomScaleNormal="80" workbookViewId="0">
      <selection activeCell="K21" sqref="K21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9.3666666666667" style="64" customWidth="1"/>
    <col min="11" max="11" width="18.5" style="63" customWidth="1"/>
    <col min="12" max="15" width="14.1666666666667" style="63" customWidth="1"/>
    <col min="16" max="16384" width="9" style="63"/>
  </cols>
  <sheetData>
    <row r="1" s="63" customFormat="1" ht="19.5" customHeight="1" spans="1:15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60</v>
      </c>
      <c r="B2" s="68" t="s">
        <v>61</v>
      </c>
      <c r="C2" s="68"/>
      <c r="D2" s="69" t="s">
        <v>66</v>
      </c>
      <c r="E2" s="68" t="s">
        <v>151</v>
      </c>
      <c r="F2" s="68"/>
      <c r="G2" s="68"/>
      <c r="H2" s="68"/>
      <c r="I2" s="82"/>
      <c r="J2" s="83" t="s">
        <v>56</v>
      </c>
      <c r="K2" s="68"/>
      <c r="L2" s="68"/>
      <c r="M2" s="68"/>
      <c r="N2" s="68"/>
      <c r="O2" s="68"/>
    </row>
    <row r="3" s="63" customFormat="1" ht="19.5" customHeight="1" spans="1:15">
      <c r="A3" s="70" t="s">
        <v>152</v>
      </c>
      <c r="B3" s="71" t="s">
        <v>153</v>
      </c>
      <c r="C3" s="71"/>
      <c r="D3" s="71"/>
      <c r="E3" s="71"/>
      <c r="F3" s="71"/>
      <c r="G3" s="71"/>
      <c r="H3" s="71"/>
      <c r="I3" s="82"/>
      <c r="J3" s="70" t="s">
        <v>154</v>
      </c>
      <c r="K3" s="70"/>
      <c r="L3" s="70"/>
      <c r="M3" s="70"/>
      <c r="N3" s="70"/>
      <c r="O3" s="70"/>
    </row>
    <row r="4" s="63" customFormat="1" ht="19.5" customHeight="1" spans="1:15">
      <c r="A4" s="70"/>
      <c r="B4" s="72" t="s">
        <v>155</v>
      </c>
      <c r="C4" s="73" t="s">
        <v>156</v>
      </c>
      <c r="D4" s="73" t="s">
        <v>157</v>
      </c>
      <c r="E4" s="73" t="s">
        <v>158</v>
      </c>
      <c r="F4" s="73" t="s">
        <v>159</v>
      </c>
      <c r="G4" s="73" t="s">
        <v>160</v>
      </c>
      <c r="H4" s="73" t="s">
        <v>161</v>
      </c>
      <c r="I4" s="82"/>
      <c r="J4" s="73" t="s">
        <v>155</v>
      </c>
      <c r="K4" s="73" t="s">
        <v>156</v>
      </c>
      <c r="L4" s="73" t="s">
        <v>157</v>
      </c>
      <c r="M4" s="73" t="s">
        <v>158</v>
      </c>
      <c r="N4" s="73" t="s">
        <v>159</v>
      </c>
      <c r="O4" s="73" t="s">
        <v>160</v>
      </c>
    </row>
    <row r="5" s="63" customFormat="1" ht="19.5" customHeight="1" spans="1:15">
      <c r="A5" s="70"/>
      <c r="B5" s="72" t="s">
        <v>162</v>
      </c>
      <c r="C5" s="73" t="s">
        <v>163</v>
      </c>
      <c r="D5" s="73" t="s">
        <v>164</v>
      </c>
      <c r="E5" s="73" t="s">
        <v>165</v>
      </c>
      <c r="F5" s="73" t="s">
        <v>166</v>
      </c>
      <c r="G5" s="73" t="s">
        <v>167</v>
      </c>
      <c r="H5" s="73" t="s">
        <v>168</v>
      </c>
      <c r="I5" s="82"/>
      <c r="J5" s="84" t="s">
        <v>368</v>
      </c>
      <c r="K5" s="84" t="s">
        <v>369</v>
      </c>
      <c r="L5" s="84" t="s">
        <v>368</v>
      </c>
      <c r="M5" s="84" t="s">
        <v>369</v>
      </c>
      <c r="N5" s="84" t="s">
        <v>368</v>
      </c>
      <c r="O5" s="84" t="s">
        <v>369</v>
      </c>
    </row>
    <row r="6" s="63" customFormat="1" ht="19.5" customHeight="1" spans="1:15">
      <c r="A6" s="74" t="s">
        <v>171</v>
      </c>
      <c r="B6" s="75">
        <f>C6-1</f>
        <v>64.5</v>
      </c>
      <c r="C6" s="75">
        <f>D6-2</f>
        <v>65.5</v>
      </c>
      <c r="D6" s="75">
        <v>67.5</v>
      </c>
      <c r="E6" s="75">
        <f>D6+2</f>
        <v>69.5</v>
      </c>
      <c r="F6" s="75">
        <f>E6+2</f>
        <v>71.5</v>
      </c>
      <c r="G6" s="75">
        <f>F6+1</f>
        <v>72.5</v>
      </c>
      <c r="H6" s="75">
        <f>G6+1</f>
        <v>73.5</v>
      </c>
      <c r="I6" s="82"/>
      <c r="J6" s="85" t="s">
        <v>278</v>
      </c>
      <c r="K6" s="85" t="s">
        <v>370</v>
      </c>
      <c r="L6" s="85" t="s">
        <v>297</v>
      </c>
      <c r="M6" s="85" t="s">
        <v>371</v>
      </c>
      <c r="N6" s="85" t="s">
        <v>241</v>
      </c>
      <c r="O6" s="85" t="s">
        <v>371</v>
      </c>
    </row>
    <row r="7" s="63" customFormat="1" ht="19.5" customHeight="1" spans="1:15">
      <c r="A7" s="73" t="s">
        <v>175</v>
      </c>
      <c r="B7" s="75">
        <f>C7-4</f>
        <v>100</v>
      </c>
      <c r="C7" s="75">
        <f>D7-4</f>
        <v>104</v>
      </c>
      <c r="D7" s="75">
        <v>108</v>
      </c>
      <c r="E7" s="75">
        <f>D7+4</f>
        <v>112</v>
      </c>
      <c r="F7" s="75">
        <f>E7+4</f>
        <v>116</v>
      </c>
      <c r="G7" s="75">
        <f>F7+6</f>
        <v>122</v>
      </c>
      <c r="H7" s="75">
        <f>G7+6</f>
        <v>128</v>
      </c>
      <c r="I7" s="82"/>
      <c r="J7" s="85" t="s">
        <v>371</v>
      </c>
      <c r="K7" s="85" t="s">
        <v>279</v>
      </c>
      <c r="L7" s="85" t="s">
        <v>372</v>
      </c>
      <c r="M7" s="85" t="s">
        <v>279</v>
      </c>
      <c r="N7" s="85" t="s">
        <v>372</v>
      </c>
      <c r="O7" s="85" t="s">
        <v>246</v>
      </c>
    </row>
    <row r="8" s="63" customFormat="1" ht="19.5" customHeight="1" spans="1:15">
      <c r="A8" s="73" t="s">
        <v>177</v>
      </c>
      <c r="B8" s="75">
        <f>C8-4</f>
        <v>98</v>
      </c>
      <c r="C8" s="75">
        <f>D8-4</f>
        <v>102</v>
      </c>
      <c r="D8" s="75" t="s">
        <v>178</v>
      </c>
      <c r="E8" s="75">
        <f>D8+4</f>
        <v>110</v>
      </c>
      <c r="F8" s="75">
        <f>E8+5</f>
        <v>115</v>
      </c>
      <c r="G8" s="75">
        <f>F8+6</f>
        <v>121</v>
      </c>
      <c r="H8" s="75">
        <f>G8+7</f>
        <v>128</v>
      </c>
      <c r="I8" s="82"/>
      <c r="J8" s="85" t="s">
        <v>241</v>
      </c>
      <c r="K8" s="85" t="s">
        <v>373</v>
      </c>
      <c r="L8" s="85" t="s">
        <v>241</v>
      </c>
      <c r="M8" s="85" t="s">
        <v>282</v>
      </c>
      <c r="N8" s="85" t="s">
        <v>241</v>
      </c>
      <c r="O8" s="85" t="s">
        <v>371</v>
      </c>
    </row>
    <row r="9" s="63" customFormat="1" ht="19.5" customHeight="1" spans="1:15">
      <c r="A9" s="73" t="s">
        <v>179</v>
      </c>
      <c r="B9" s="75">
        <f>C9-1.2</f>
        <v>43.1</v>
      </c>
      <c r="C9" s="75">
        <f>D9-1.2</f>
        <v>44.3</v>
      </c>
      <c r="D9" s="75" t="s">
        <v>180</v>
      </c>
      <c r="E9" s="75">
        <f>D9+1.2</f>
        <v>46.7</v>
      </c>
      <c r="F9" s="75">
        <f>E9+1.2</f>
        <v>47.9</v>
      </c>
      <c r="G9" s="75">
        <f>F9+1.4</f>
        <v>49.3</v>
      </c>
      <c r="H9" s="75">
        <f>G9+1.4</f>
        <v>50.7</v>
      </c>
      <c r="I9" s="82"/>
      <c r="J9" s="85" t="s">
        <v>250</v>
      </c>
      <c r="K9" s="85" t="s">
        <v>374</v>
      </c>
      <c r="L9" s="85" t="s">
        <v>245</v>
      </c>
      <c r="M9" s="85" t="s">
        <v>375</v>
      </c>
      <c r="N9" s="85" t="s">
        <v>290</v>
      </c>
      <c r="O9" s="85" t="s">
        <v>251</v>
      </c>
    </row>
    <row r="10" s="63" customFormat="1" ht="19.5" customHeight="1" spans="1:15">
      <c r="A10" s="73" t="s">
        <v>183</v>
      </c>
      <c r="B10" s="75">
        <f>C10-0.6</f>
        <v>60.2</v>
      </c>
      <c r="C10" s="75">
        <f>D10-1.2</f>
        <v>60.8</v>
      </c>
      <c r="D10" s="75" t="s">
        <v>184</v>
      </c>
      <c r="E10" s="75">
        <f>D10+1.2</f>
        <v>63.2</v>
      </c>
      <c r="F10" s="75">
        <f>E10+1.2</f>
        <v>64.4</v>
      </c>
      <c r="G10" s="75">
        <f t="shared" ref="G10:G14" si="0">F10+0.6</f>
        <v>65</v>
      </c>
      <c r="H10" s="75">
        <f t="shared" ref="H10:H14" si="1">G10+0.6</f>
        <v>65.6</v>
      </c>
      <c r="I10" s="82"/>
      <c r="J10" s="85" t="s">
        <v>290</v>
      </c>
      <c r="K10" s="85" t="s">
        <v>376</v>
      </c>
      <c r="L10" s="85" t="s">
        <v>245</v>
      </c>
      <c r="M10" s="85" t="s">
        <v>256</v>
      </c>
      <c r="N10" s="85" t="s">
        <v>278</v>
      </c>
      <c r="O10" s="85" t="s">
        <v>245</v>
      </c>
    </row>
    <row r="11" s="63" customFormat="1" ht="19.5" customHeight="1" spans="1:15">
      <c r="A11" s="73" t="s">
        <v>186</v>
      </c>
      <c r="B11" s="75">
        <f>C11-0.7</f>
        <v>17.1</v>
      </c>
      <c r="C11" s="75">
        <f>D11-0.7</f>
        <v>17.8</v>
      </c>
      <c r="D11" s="75" t="s">
        <v>187</v>
      </c>
      <c r="E11" s="75">
        <f>D11+0.7</f>
        <v>19.2</v>
      </c>
      <c r="F11" s="75">
        <f>E11+0.7</f>
        <v>19.9</v>
      </c>
      <c r="G11" s="75">
        <f>F11+0.95</f>
        <v>20.85</v>
      </c>
      <c r="H11" s="75">
        <f>G11+0.95</f>
        <v>21.8</v>
      </c>
      <c r="I11" s="82"/>
      <c r="J11" s="86" t="s">
        <v>377</v>
      </c>
      <c r="K11" s="85" t="s">
        <v>251</v>
      </c>
      <c r="L11" s="85" t="s">
        <v>241</v>
      </c>
      <c r="M11" s="85" t="s">
        <v>378</v>
      </c>
      <c r="N11" s="85" t="s">
        <v>241</v>
      </c>
      <c r="O11" s="85" t="s">
        <v>241</v>
      </c>
    </row>
    <row r="12" s="63" customFormat="1" ht="19.5" customHeight="1" spans="1:15">
      <c r="A12" s="73" t="s">
        <v>188</v>
      </c>
      <c r="B12" s="76">
        <f>C12-0.6</f>
        <v>14.8</v>
      </c>
      <c r="C12" s="76">
        <f>D12-0.6</f>
        <v>15.4</v>
      </c>
      <c r="D12" s="76">
        <v>16</v>
      </c>
      <c r="E12" s="76">
        <f>D12+0.6</f>
        <v>16.6</v>
      </c>
      <c r="F12" s="76">
        <f>E12+0.6</f>
        <v>17.2</v>
      </c>
      <c r="G12" s="76">
        <f>F12+0.95</f>
        <v>18.15</v>
      </c>
      <c r="H12" s="76">
        <f>G12+0.95</f>
        <v>19.1</v>
      </c>
      <c r="I12" s="82"/>
      <c r="J12" s="85" t="s">
        <v>251</v>
      </c>
      <c r="K12" s="85" t="s">
        <v>241</v>
      </c>
      <c r="L12" s="85" t="s">
        <v>278</v>
      </c>
      <c r="M12" s="85" t="s">
        <v>256</v>
      </c>
      <c r="N12" s="85" t="s">
        <v>284</v>
      </c>
      <c r="O12" s="85" t="s">
        <v>241</v>
      </c>
    </row>
    <row r="13" s="63" customFormat="1" ht="19.5" customHeight="1" spans="1:15">
      <c r="A13" s="77" t="s">
        <v>190</v>
      </c>
      <c r="B13" s="78">
        <f>C13-0.4</f>
        <v>10.2</v>
      </c>
      <c r="C13" s="78">
        <f>D13-0.4</f>
        <v>10.6</v>
      </c>
      <c r="D13" s="78">
        <v>11</v>
      </c>
      <c r="E13" s="78">
        <f>D13+0.4</f>
        <v>11.4</v>
      </c>
      <c r="F13" s="78">
        <f>E13+0.4</f>
        <v>11.8</v>
      </c>
      <c r="G13" s="78">
        <f t="shared" si="0"/>
        <v>12.4</v>
      </c>
      <c r="H13" s="78">
        <f t="shared" si="1"/>
        <v>13</v>
      </c>
      <c r="I13" s="82"/>
      <c r="J13" s="85" t="s">
        <v>256</v>
      </c>
      <c r="K13" s="85" t="s">
        <v>379</v>
      </c>
      <c r="L13" s="85" t="s">
        <v>241</v>
      </c>
      <c r="M13" s="85" t="s">
        <v>241</v>
      </c>
      <c r="N13" s="85" t="s">
        <v>241</v>
      </c>
      <c r="O13" s="85" t="s">
        <v>241</v>
      </c>
    </row>
    <row r="14" s="63" customFormat="1" ht="19.5" customHeight="1" spans="1:15">
      <c r="A14" s="79" t="s">
        <v>191</v>
      </c>
      <c r="B14" s="76">
        <f>C14-0.4</f>
        <v>19.2</v>
      </c>
      <c r="C14" s="76">
        <f>D14-0.4</f>
        <v>19.6</v>
      </c>
      <c r="D14" s="76">
        <v>20</v>
      </c>
      <c r="E14" s="76">
        <f>D14+0.4</f>
        <v>20.4</v>
      </c>
      <c r="F14" s="76">
        <f>E14+0.4</f>
        <v>20.8</v>
      </c>
      <c r="G14" s="76">
        <f t="shared" si="0"/>
        <v>21.4</v>
      </c>
      <c r="H14" s="76">
        <f t="shared" si="1"/>
        <v>22</v>
      </c>
      <c r="I14" s="82"/>
      <c r="J14" s="85" t="s">
        <v>241</v>
      </c>
      <c r="K14" s="85" t="s">
        <v>241</v>
      </c>
      <c r="L14" s="85" t="s">
        <v>278</v>
      </c>
      <c r="M14" s="85" t="s">
        <v>245</v>
      </c>
      <c r="N14" s="85" t="s">
        <v>251</v>
      </c>
      <c r="O14" s="85" t="s">
        <v>380</v>
      </c>
    </row>
    <row r="15" s="63" customFormat="1" ht="19.5" customHeight="1" spans="1:15">
      <c r="A15" s="73" t="s">
        <v>196</v>
      </c>
      <c r="B15" s="76">
        <f>C15</f>
        <v>1.5</v>
      </c>
      <c r="C15" s="76">
        <f>D15</f>
        <v>1.5</v>
      </c>
      <c r="D15" s="76">
        <v>1.5</v>
      </c>
      <c r="E15" s="76">
        <f t="shared" ref="E15:H15" si="2">D15</f>
        <v>1.5</v>
      </c>
      <c r="F15" s="76">
        <f t="shared" si="2"/>
        <v>1.5</v>
      </c>
      <c r="G15" s="76">
        <f t="shared" si="2"/>
        <v>1.5</v>
      </c>
      <c r="H15" s="76">
        <f t="shared" si="2"/>
        <v>1.5</v>
      </c>
      <c r="I15" s="82"/>
      <c r="J15" s="85"/>
      <c r="K15" s="85"/>
      <c r="L15" s="85"/>
      <c r="M15" s="85"/>
      <c r="N15" s="85"/>
      <c r="O15" s="85"/>
    </row>
    <row r="16" s="63" customFormat="1" ht="19.5" customHeight="1" spans="1:15">
      <c r="A16" s="79" t="s">
        <v>193</v>
      </c>
      <c r="B16" s="76">
        <f>C16-0.2</f>
        <v>10.6</v>
      </c>
      <c r="C16" s="76">
        <f>D16-0.2</f>
        <v>10.8</v>
      </c>
      <c r="D16" s="76">
        <v>11</v>
      </c>
      <c r="E16" s="76">
        <f>D16+0.2</f>
        <v>11.2</v>
      </c>
      <c r="F16" s="76">
        <f>E16+0.2</f>
        <v>11.4</v>
      </c>
      <c r="G16" s="76">
        <f>F16+0.25</f>
        <v>11.65</v>
      </c>
      <c r="H16" s="76">
        <f>G16+0.25</f>
        <v>11.9</v>
      </c>
      <c r="I16" s="82"/>
      <c r="J16" s="86"/>
      <c r="K16" s="85"/>
      <c r="L16" s="85"/>
      <c r="M16" s="85"/>
      <c r="N16" s="85"/>
      <c r="O16" s="85"/>
    </row>
    <row r="17" s="63" customFormat="1" ht="14.25" spans="1:15">
      <c r="A17" s="80" t="s">
        <v>198</v>
      </c>
      <c r="D17" s="81"/>
      <c r="E17" s="81"/>
      <c r="F17" s="81"/>
      <c r="G17" s="81"/>
      <c r="H17" s="81"/>
      <c r="I17" s="81"/>
      <c r="J17" s="87"/>
      <c r="K17" s="81"/>
      <c r="L17" s="81"/>
      <c r="M17" s="81"/>
      <c r="N17" s="81"/>
      <c r="O17" s="81"/>
    </row>
    <row r="18" s="63" customFormat="1" ht="14.25" spans="1:15">
      <c r="A18" s="63" t="s">
        <v>199</v>
      </c>
      <c r="D18" s="81"/>
      <c r="E18" s="81"/>
      <c r="F18" s="81"/>
      <c r="G18" s="81"/>
      <c r="H18" s="81"/>
      <c r="I18" s="81"/>
      <c r="J18" s="87"/>
      <c r="K18" s="81"/>
      <c r="L18" s="81"/>
      <c r="M18" s="81"/>
      <c r="N18" s="81"/>
      <c r="O18" s="81"/>
    </row>
    <row r="19" s="63" customFormat="1" ht="14.25" spans="1:15">
      <c r="A19" s="81"/>
      <c r="B19" s="81"/>
      <c r="C19" s="81"/>
      <c r="D19" s="81"/>
      <c r="E19" s="81"/>
      <c r="F19" s="81"/>
      <c r="G19" s="81"/>
      <c r="H19" s="81"/>
      <c r="I19" s="81"/>
      <c r="J19" s="88" t="s">
        <v>381</v>
      </c>
      <c r="K19" s="80" t="s">
        <v>201</v>
      </c>
      <c r="L19" s="80"/>
      <c r="M19" s="80"/>
      <c r="N19" s="80" t="s">
        <v>202</v>
      </c>
      <c r="O19" s="8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383</v>
      </c>
      <c r="B2" s="5" t="s">
        <v>384</v>
      </c>
      <c r="C2" s="5" t="s">
        <v>385</v>
      </c>
      <c r="D2" s="5" t="s">
        <v>386</v>
      </c>
      <c r="E2" s="5" t="s">
        <v>387</v>
      </c>
      <c r="F2" s="5" t="s">
        <v>388</v>
      </c>
      <c r="G2" s="5" t="s">
        <v>389</v>
      </c>
      <c r="H2" s="5" t="s">
        <v>390</v>
      </c>
      <c r="I2" s="4" t="s">
        <v>391</v>
      </c>
      <c r="J2" s="4" t="s">
        <v>392</v>
      </c>
      <c r="K2" s="4" t="s">
        <v>393</v>
      </c>
      <c r="L2" s="4" t="s">
        <v>394</v>
      </c>
      <c r="M2" s="4" t="s">
        <v>395</v>
      </c>
      <c r="N2" s="57" t="s">
        <v>396</v>
      </c>
      <c r="O2" s="5" t="s">
        <v>397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398</v>
      </c>
      <c r="J3" s="4" t="s">
        <v>398</v>
      </c>
      <c r="K3" s="4" t="s">
        <v>398</v>
      </c>
      <c r="L3" s="4" t="s">
        <v>398</v>
      </c>
      <c r="M3" s="4" t="s">
        <v>398</v>
      </c>
      <c r="N3" s="58"/>
      <c r="O3" s="21"/>
    </row>
    <row r="4" s="55" customFormat="1" spans="1:16">
      <c r="A4" s="7">
        <v>1</v>
      </c>
      <c r="B4" s="8">
        <v>250901015</v>
      </c>
      <c r="C4" s="7" t="s">
        <v>399</v>
      </c>
      <c r="D4" s="7" t="s">
        <v>400</v>
      </c>
      <c r="E4" s="7" t="s">
        <v>61</v>
      </c>
      <c r="F4" s="7" t="s">
        <v>401</v>
      </c>
      <c r="G4" s="7" t="s">
        <v>402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403</v>
      </c>
      <c r="P4" s="60"/>
    </row>
    <row r="5" s="55" customFormat="1" spans="1:16">
      <c r="A5" s="7">
        <v>2</v>
      </c>
      <c r="B5" s="8">
        <v>251105056</v>
      </c>
      <c r="C5" s="7" t="s">
        <v>399</v>
      </c>
      <c r="D5" s="7" t="s">
        <v>404</v>
      </c>
      <c r="E5" s="7" t="s">
        <v>61</v>
      </c>
      <c r="F5" s="7" t="s">
        <v>401</v>
      </c>
      <c r="G5" s="7" t="s">
        <v>402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403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405</v>
      </c>
      <c r="B12" s="12"/>
      <c r="C12" s="12"/>
      <c r="D12" s="13"/>
      <c r="E12" s="14"/>
      <c r="F12" s="30"/>
      <c r="G12" s="30"/>
      <c r="H12" s="30"/>
      <c r="I12" s="15"/>
      <c r="J12" s="11" t="s">
        <v>406</v>
      </c>
      <c r="K12" s="12"/>
      <c r="L12" s="12"/>
      <c r="M12" s="13"/>
      <c r="N12" s="62"/>
      <c r="O12" s="19"/>
    </row>
    <row r="13" ht="33" customHeight="1" spans="1:15">
      <c r="A13" s="16" t="s">
        <v>407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F4" sqref="F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383</v>
      </c>
      <c r="B2" s="5" t="s">
        <v>388</v>
      </c>
      <c r="C2" s="5" t="s">
        <v>384</v>
      </c>
      <c r="D2" s="5" t="s">
        <v>385</v>
      </c>
      <c r="E2" s="5" t="s">
        <v>386</v>
      </c>
      <c r="F2" s="5" t="s">
        <v>387</v>
      </c>
      <c r="G2" s="4" t="s">
        <v>409</v>
      </c>
      <c r="H2" s="4"/>
      <c r="I2" s="4" t="s">
        <v>410</v>
      </c>
      <c r="J2" s="4"/>
      <c r="K2" s="20" t="s">
        <v>411</v>
      </c>
      <c r="L2" s="52" t="s">
        <v>412</v>
      </c>
      <c r="M2" s="23" t="s">
        <v>413</v>
      </c>
    </row>
    <row r="3" s="1" customFormat="1" ht="16.5" spans="1:13">
      <c r="A3" s="4"/>
      <c r="B3" s="21"/>
      <c r="C3" s="21"/>
      <c r="D3" s="21"/>
      <c r="E3" s="21"/>
      <c r="F3" s="21"/>
      <c r="G3" s="4" t="s">
        <v>414</v>
      </c>
      <c r="H3" s="4" t="s">
        <v>415</v>
      </c>
      <c r="I3" s="4" t="s">
        <v>414</v>
      </c>
      <c r="J3" s="4" t="s">
        <v>415</v>
      </c>
      <c r="K3" s="22"/>
      <c r="L3" s="53"/>
      <c r="M3" s="24"/>
    </row>
    <row r="4" spans="1:13">
      <c r="A4" s="6">
        <v>1</v>
      </c>
      <c r="B4" s="7"/>
      <c r="C4" s="8">
        <v>250901015</v>
      </c>
      <c r="D4" s="7" t="s">
        <v>399</v>
      </c>
      <c r="E4" s="7" t="s">
        <v>400</v>
      </c>
      <c r="F4" s="7" t="s">
        <v>61</v>
      </c>
      <c r="G4" s="50">
        <v>-0.5</v>
      </c>
      <c r="H4" s="50">
        <v>0.5</v>
      </c>
      <c r="I4" s="50">
        <v>-0.5</v>
      </c>
      <c r="J4" s="50">
        <v>0.5</v>
      </c>
      <c r="K4" s="9" t="s">
        <v>416</v>
      </c>
      <c r="L4" s="9" t="s">
        <v>403</v>
      </c>
      <c r="M4" s="9" t="s">
        <v>403</v>
      </c>
    </row>
    <row r="5" spans="1:13">
      <c r="A5" s="6">
        <v>2</v>
      </c>
      <c r="B5" s="7"/>
      <c r="C5" s="8">
        <v>251105056</v>
      </c>
      <c r="D5" s="7" t="s">
        <v>399</v>
      </c>
      <c r="E5" s="7" t="s">
        <v>404</v>
      </c>
      <c r="F5" s="7" t="s">
        <v>61</v>
      </c>
      <c r="G5" s="50">
        <v>0.5</v>
      </c>
      <c r="H5" s="50">
        <v>0.5</v>
      </c>
      <c r="I5" s="50">
        <v>0</v>
      </c>
      <c r="J5" s="50">
        <v>0</v>
      </c>
      <c r="K5" s="9" t="s">
        <v>417</v>
      </c>
      <c r="L5" s="9" t="s">
        <v>403</v>
      </c>
      <c r="M5" s="9" t="s">
        <v>403</v>
      </c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418</v>
      </c>
      <c r="B12" s="12"/>
      <c r="C12" s="12"/>
      <c r="D12" s="12"/>
      <c r="E12" s="13"/>
      <c r="F12" s="14"/>
      <c r="G12" s="15"/>
      <c r="H12" s="11" t="s">
        <v>406</v>
      </c>
      <c r="I12" s="12"/>
      <c r="J12" s="12"/>
      <c r="K12" s="13"/>
      <c r="L12" s="54"/>
      <c r="M12" s="19"/>
    </row>
    <row r="13" ht="32" customHeight="1" spans="1:13">
      <c r="A13" s="16" t="s">
        <v>419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6:L7 M1:M3 M6:M1048576 L4:M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421</v>
      </c>
      <c r="B2" s="5" t="s">
        <v>388</v>
      </c>
      <c r="C2" s="5" t="s">
        <v>384</v>
      </c>
      <c r="D2" s="5" t="s">
        <v>385</v>
      </c>
      <c r="E2" s="5" t="s">
        <v>386</v>
      </c>
      <c r="F2" s="5" t="s">
        <v>387</v>
      </c>
      <c r="G2" s="31" t="s">
        <v>422</v>
      </c>
      <c r="H2" s="32"/>
      <c r="I2" s="48"/>
      <c r="J2" s="31" t="s">
        <v>423</v>
      </c>
      <c r="K2" s="32"/>
      <c r="L2" s="48"/>
      <c r="M2" s="31" t="s">
        <v>424</v>
      </c>
      <c r="N2" s="32"/>
      <c r="O2" s="48"/>
      <c r="P2" s="31" t="s">
        <v>425</v>
      </c>
      <c r="Q2" s="32"/>
      <c r="R2" s="48"/>
      <c r="S2" s="32" t="s">
        <v>426</v>
      </c>
      <c r="T2" s="32"/>
      <c r="U2" s="48"/>
      <c r="V2" s="26" t="s">
        <v>427</v>
      </c>
      <c r="W2" s="26" t="s">
        <v>397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428</v>
      </c>
      <c r="H3" s="4" t="s">
        <v>66</v>
      </c>
      <c r="I3" s="4" t="s">
        <v>388</v>
      </c>
      <c r="J3" s="4" t="s">
        <v>428</v>
      </c>
      <c r="K3" s="4" t="s">
        <v>66</v>
      </c>
      <c r="L3" s="4" t="s">
        <v>388</v>
      </c>
      <c r="M3" s="4" t="s">
        <v>428</v>
      </c>
      <c r="N3" s="4" t="s">
        <v>66</v>
      </c>
      <c r="O3" s="4" t="s">
        <v>388</v>
      </c>
      <c r="P3" s="4" t="s">
        <v>428</v>
      </c>
      <c r="Q3" s="4" t="s">
        <v>66</v>
      </c>
      <c r="R3" s="4" t="s">
        <v>388</v>
      </c>
      <c r="S3" s="4" t="s">
        <v>428</v>
      </c>
      <c r="T3" s="4" t="s">
        <v>66</v>
      </c>
      <c r="U3" s="4" t="s">
        <v>388</v>
      </c>
      <c r="V3" s="49"/>
      <c r="W3" s="49"/>
    </row>
    <row r="4" spans="1:23">
      <c r="A4" s="34" t="s">
        <v>429</v>
      </c>
      <c r="B4" s="35" t="s">
        <v>430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431</v>
      </c>
      <c r="H5" s="32"/>
      <c r="I5" s="48"/>
      <c r="J5" s="31" t="s">
        <v>432</v>
      </c>
      <c r="K5" s="32"/>
      <c r="L5" s="48"/>
      <c r="M5" s="31" t="s">
        <v>433</v>
      </c>
      <c r="N5" s="32"/>
      <c r="O5" s="48"/>
      <c r="P5" s="31" t="s">
        <v>434</v>
      </c>
      <c r="Q5" s="32"/>
      <c r="R5" s="48"/>
      <c r="S5" s="32" t="s">
        <v>435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428</v>
      </c>
      <c r="H6" s="4" t="s">
        <v>66</v>
      </c>
      <c r="I6" s="4" t="s">
        <v>388</v>
      </c>
      <c r="J6" s="4" t="s">
        <v>428</v>
      </c>
      <c r="K6" s="4" t="s">
        <v>66</v>
      </c>
      <c r="L6" s="4" t="s">
        <v>388</v>
      </c>
      <c r="M6" s="4" t="s">
        <v>428</v>
      </c>
      <c r="N6" s="4" t="s">
        <v>66</v>
      </c>
      <c r="O6" s="4" t="s">
        <v>388</v>
      </c>
      <c r="P6" s="4" t="s">
        <v>428</v>
      </c>
      <c r="Q6" s="4" t="s">
        <v>66</v>
      </c>
      <c r="R6" s="4" t="s">
        <v>388</v>
      </c>
      <c r="S6" s="4" t="s">
        <v>428</v>
      </c>
      <c r="T6" s="4" t="s">
        <v>66</v>
      </c>
      <c r="U6" s="4" t="s">
        <v>388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436</v>
      </c>
      <c r="B11" s="12"/>
      <c r="C11" s="12"/>
      <c r="D11" s="12"/>
      <c r="E11" s="13"/>
      <c r="F11" s="14"/>
      <c r="G11" s="15"/>
      <c r="H11" s="30"/>
      <c r="I11" s="30"/>
      <c r="J11" s="11" t="s">
        <v>437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438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440</v>
      </c>
      <c r="B2" s="26" t="s">
        <v>384</v>
      </c>
      <c r="C2" s="26" t="s">
        <v>385</v>
      </c>
      <c r="D2" s="26" t="s">
        <v>386</v>
      </c>
      <c r="E2" s="26" t="s">
        <v>387</v>
      </c>
      <c r="F2" s="26" t="s">
        <v>388</v>
      </c>
      <c r="G2" s="25" t="s">
        <v>441</v>
      </c>
      <c r="H2" s="25" t="s">
        <v>442</v>
      </c>
      <c r="I2" s="25" t="s">
        <v>443</v>
      </c>
      <c r="J2" s="25" t="s">
        <v>442</v>
      </c>
      <c r="K2" s="25" t="s">
        <v>444</v>
      </c>
      <c r="L2" s="25" t="s">
        <v>442</v>
      </c>
      <c r="M2" s="26" t="s">
        <v>427</v>
      </c>
      <c r="N2" s="26" t="s">
        <v>397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440</v>
      </c>
      <c r="B4" s="28" t="s">
        <v>445</v>
      </c>
      <c r="C4" s="28" t="s">
        <v>428</v>
      </c>
      <c r="D4" s="28" t="s">
        <v>386</v>
      </c>
      <c r="E4" s="26" t="s">
        <v>387</v>
      </c>
      <c r="F4" s="26" t="s">
        <v>388</v>
      </c>
      <c r="G4" s="25" t="s">
        <v>441</v>
      </c>
      <c r="H4" s="25" t="s">
        <v>442</v>
      </c>
      <c r="I4" s="25" t="s">
        <v>443</v>
      </c>
      <c r="J4" s="25" t="s">
        <v>442</v>
      </c>
      <c r="K4" s="25" t="s">
        <v>444</v>
      </c>
      <c r="L4" s="25" t="s">
        <v>442</v>
      </c>
      <c r="M4" s="26" t="s">
        <v>427</v>
      </c>
      <c r="N4" s="26" t="s">
        <v>397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446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436</v>
      </c>
      <c r="B11" s="12"/>
      <c r="C11" s="12"/>
      <c r="D11" s="13"/>
      <c r="E11" s="14"/>
      <c r="F11" s="30"/>
      <c r="G11" s="15"/>
      <c r="H11" s="30"/>
      <c r="I11" s="11" t="s">
        <v>447</v>
      </c>
      <c r="J11" s="12"/>
      <c r="K11" s="12"/>
      <c r="L11" s="12"/>
      <c r="M11" s="12"/>
      <c r="N11" s="19"/>
    </row>
    <row r="12" ht="48" customHeight="1" spans="1:14">
      <c r="A12" s="16" t="s">
        <v>448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383</v>
      </c>
      <c r="B2" s="5" t="s">
        <v>388</v>
      </c>
      <c r="C2" s="5" t="s">
        <v>428</v>
      </c>
      <c r="D2" s="5" t="s">
        <v>386</v>
      </c>
      <c r="E2" s="5" t="s">
        <v>387</v>
      </c>
      <c r="F2" s="4" t="s">
        <v>450</v>
      </c>
      <c r="G2" s="4" t="s">
        <v>410</v>
      </c>
      <c r="H2" s="20" t="s">
        <v>411</v>
      </c>
      <c r="I2" s="23" t="s">
        <v>413</v>
      </c>
    </row>
    <row r="3" s="1" customFormat="1" ht="16.5" spans="1:9">
      <c r="A3" s="4"/>
      <c r="B3" s="21"/>
      <c r="C3" s="21"/>
      <c r="D3" s="21"/>
      <c r="E3" s="21"/>
      <c r="F3" s="4" t="s">
        <v>451</v>
      </c>
      <c r="G3" s="4" t="s">
        <v>414</v>
      </c>
      <c r="H3" s="22"/>
      <c r="I3" s="24"/>
    </row>
    <row r="4" spans="1:9">
      <c r="A4" s="6">
        <v>1</v>
      </c>
      <c r="B4" s="6" t="s">
        <v>452</v>
      </c>
      <c r="C4" s="9" t="s">
        <v>453</v>
      </c>
      <c r="D4" s="7" t="s">
        <v>400</v>
      </c>
      <c r="E4" s="7" t="s">
        <v>61</v>
      </c>
      <c r="F4" s="9">
        <v>-1</v>
      </c>
      <c r="G4" s="9">
        <v>-0.8</v>
      </c>
      <c r="H4" s="9">
        <v>1.8</v>
      </c>
      <c r="I4" s="9" t="s">
        <v>403</v>
      </c>
    </row>
    <row r="5" spans="1:9">
      <c r="A5" s="6">
        <v>1</v>
      </c>
      <c r="B5" s="6" t="s">
        <v>452</v>
      </c>
      <c r="C5" s="9" t="s">
        <v>453</v>
      </c>
      <c r="D5" s="7" t="s">
        <v>404</v>
      </c>
      <c r="E5" s="7" t="s">
        <v>61</v>
      </c>
      <c r="F5" s="9">
        <v>-0.8</v>
      </c>
      <c r="G5" s="9">
        <v>-1</v>
      </c>
      <c r="H5" s="9">
        <v>1.8</v>
      </c>
      <c r="I5" s="9" t="s">
        <v>403</v>
      </c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454</v>
      </c>
      <c r="B12" s="12"/>
      <c r="C12" s="12"/>
      <c r="D12" s="13"/>
      <c r="E12" s="14"/>
      <c r="F12" s="11" t="s">
        <v>455</v>
      </c>
      <c r="G12" s="12"/>
      <c r="H12" s="13"/>
      <c r="I12" s="19"/>
    </row>
    <row r="13" ht="32" customHeight="1" spans="1:9">
      <c r="A13" s="16" t="s">
        <v>456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F23" sqref="F23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421</v>
      </c>
      <c r="B2" s="5" t="s">
        <v>388</v>
      </c>
      <c r="C2" s="5" t="s">
        <v>384</v>
      </c>
      <c r="D2" s="5" t="s">
        <v>385</v>
      </c>
      <c r="E2" s="5" t="s">
        <v>386</v>
      </c>
      <c r="F2" s="5" t="s">
        <v>387</v>
      </c>
      <c r="G2" s="4" t="s">
        <v>458</v>
      </c>
      <c r="H2" s="4" t="s">
        <v>459</v>
      </c>
      <c r="I2" s="4" t="s">
        <v>460</v>
      </c>
      <c r="J2" s="4" t="s">
        <v>461</v>
      </c>
      <c r="K2" s="5" t="s">
        <v>427</v>
      </c>
      <c r="L2" s="5" t="s">
        <v>397</v>
      </c>
    </row>
    <row r="3" spans="1:12">
      <c r="A3" s="6" t="s">
        <v>429</v>
      </c>
      <c r="B3" s="7" t="s">
        <v>401</v>
      </c>
      <c r="C3" s="8">
        <v>250901015</v>
      </c>
      <c r="D3" s="7" t="s">
        <v>399</v>
      </c>
      <c r="E3" s="7" t="s">
        <v>400</v>
      </c>
      <c r="F3" s="7" t="s">
        <v>61</v>
      </c>
      <c r="G3" s="9" t="s">
        <v>462</v>
      </c>
      <c r="H3" s="9" t="s">
        <v>463</v>
      </c>
      <c r="I3" s="18"/>
      <c r="J3" s="18"/>
      <c r="K3" s="9" t="s">
        <v>402</v>
      </c>
      <c r="L3" s="9" t="s">
        <v>403</v>
      </c>
    </row>
    <row r="4" spans="1:12">
      <c r="A4" s="6" t="s">
        <v>464</v>
      </c>
      <c r="B4" s="7" t="s">
        <v>401</v>
      </c>
      <c r="C4" s="8">
        <v>251105056</v>
      </c>
      <c r="D4" s="7" t="s">
        <v>399</v>
      </c>
      <c r="E4" s="7" t="s">
        <v>404</v>
      </c>
      <c r="F4" s="7" t="s">
        <v>61</v>
      </c>
      <c r="G4" s="9" t="s">
        <v>462</v>
      </c>
      <c r="H4" s="9" t="s">
        <v>463</v>
      </c>
      <c r="I4" s="18"/>
      <c r="J4" s="18"/>
      <c r="K4" s="9" t="s">
        <v>402</v>
      </c>
      <c r="L4" s="9" t="s">
        <v>403</v>
      </c>
    </row>
    <row r="5" spans="1:12">
      <c r="A5" s="6" t="s">
        <v>465</v>
      </c>
      <c r="B5" s="7" t="s">
        <v>401</v>
      </c>
      <c r="C5" s="8">
        <v>250901015</v>
      </c>
      <c r="D5" s="7" t="s">
        <v>399</v>
      </c>
      <c r="E5" s="7" t="s">
        <v>400</v>
      </c>
      <c r="F5" s="7" t="s">
        <v>61</v>
      </c>
      <c r="G5" s="9" t="s">
        <v>466</v>
      </c>
      <c r="H5" s="9" t="s">
        <v>463</v>
      </c>
      <c r="I5" s="18"/>
      <c r="J5" s="18"/>
      <c r="K5" s="9" t="s">
        <v>402</v>
      </c>
      <c r="L5" s="9" t="s">
        <v>403</v>
      </c>
    </row>
    <row r="6" spans="1:12">
      <c r="A6" s="6" t="s">
        <v>467</v>
      </c>
      <c r="B6" s="7" t="s">
        <v>401</v>
      </c>
      <c r="C6" s="8">
        <v>251105056</v>
      </c>
      <c r="D6" s="7" t="s">
        <v>399</v>
      </c>
      <c r="E6" s="7" t="s">
        <v>404</v>
      </c>
      <c r="F6" s="7" t="s">
        <v>61</v>
      </c>
      <c r="G6" s="9" t="s">
        <v>466</v>
      </c>
      <c r="H6" s="9" t="s">
        <v>463</v>
      </c>
      <c r="I6" s="18"/>
      <c r="J6" s="18"/>
      <c r="K6" s="9" t="s">
        <v>402</v>
      </c>
      <c r="L6" s="9" t="s">
        <v>403</v>
      </c>
    </row>
    <row r="7" spans="1:12">
      <c r="A7" s="6" t="s">
        <v>468</v>
      </c>
      <c r="B7" s="7" t="s">
        <v>401</v>
      </c>
      <c r="C7" s="8">
        <v>250901015</v>
      </c>
      <c r="D7" s="7" t="s">
        <v>399</v>
      </c>
      <c r="E7" s="7" t="s">
        <v>400</v>
      </c>
      <c r="F7" s="7" t="s">
        <v>61</v>
      </c>
      <c r="G7" s="9" t="s">
        <v>469</v>
      </c>
      <c r="H7" s="9" t="s">
        <v>463</v>
      </c>
      <c r="I7" s="10"/>
      <c r="J7" s="10"/>
      <c r="K7" s="9" t="s">
        <v>402</v>
      </c>
      <c r="L7" s="9" t="s">
        <v>403</v>
      </c>
    </row>
    <row r="8" spans="1:12">
      <c r="A8" s="6" t="s">
        <v>470</v>
      </c>
      <c r="B8" s="7" t="s">
        <v>401</v>
      </c>
      <c r="C8" s="8">
        <v>251105056</v>
      </c>
      <c r="D8" s="7" t="s">
        <v>399</v>
      </c>
      <c r="E8" s="7" t="s">
        <v>404</v>
      </c>
      <c r="F8" s="7" t="s">
        <v>61</v>
      </c>
      <c r="G8" s="9" t="s">
        <v>469</v>
      </c>
      <c r="H8" s="9" t="s">
        <v>463</v>
      </c>
      <c r="I8" s="10"/>
      <c r="J8" s="10"/>
      <c r="K8" s="9" t="s">
        <v>402</v>
      </c>
      <c r="L8" s="9" t="s">
        <v>403</v>
      </c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471</v>
      </c>
      <c r="B11" s="12"/>
      <c r="C11" s="12"/>
      <c r="D11" s="12"/>
      <c r="E11" s="13"/>
      <c r="F11" s="14"/>
      <c r="G11" s="15"/>
      <c r="H11" s="11" t="s">
        <v>472</v>
      </c>
      <c r="I11" s="12"/>
      <c r="J11" s="12"/>
      <c r="K11" s="12"/>
      <c r="L11" s="19"/>
    </row>
    <row r="12" ht="67" customHeight="1" spans="1:12">
      <c r="A12" s="16" t="s">
        <v>473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8" t="s">
        <v>35</v>
      </c>
      <c r="C2" s="369"/>
      <c r="D2" s="369"/>
      <c r="E2" s="369"/>
      <c r="F2" s="369"/>
      <c r="G2" s="369"/>
      <c r="H2" s="369"/>
      <c r="I2" s="383"/>
    </row>
    <row r="3" ht="28" customHeight="1" spans="2:9">
      <c r="B3" s="370"/>
      <c r="C3" s="371"/>
      <c r="D3" s="372" t="s">
        <v>36</v>
      </c>
      <c r="E3" s="373"/>
      <c r="F3" s="374" t="s">
        <v>37</v>
      </c>
      <c r="G3" s="375"/>
      <c r="H3" s="372" t="s">
        <v>38</v>
      </c>
      <c r="I3" s="384"/>
    </row>
    <row r="4" ht="28" customHeight="1" spans="2:9">
      <c r="B4" s="370" t="s">
        <v>39</v>
      </c>
      <c r="C4" s="371" t="s">
        <v>40</v>
      </c>
      <c r="D4" s="371" t="s">
        <v>41</v>
      </c>
      <c r="E4" s="371" t="s">
        <v>42</v>
      </c>
      <c r="F4" s="376" t="s">
        <v>41</v>
      </c>
      <c r="G4" s="376" t="s">
        <v>42</v>
      </c>
      <c r="H4" s="371" t="s">
        <v>41</v>
      </c>
      <c r="I4" s="385" t="s">
        <v>42</v>
      </c>
    </row>
    <row r="5" ht="28" customHeight="1" spans="2:9">
      <c r="B5" s="377" t="s">
        <v>43</v>
      </c>
      <c r="C5" s="10">
        <v>13</v>
      </c>
      <c r="D5" s="10">
        <v>0</v>
      </c>
      <c r="E5" s="10">
        <v>1</v>
      </c>
      <c r="F5" s="378">
        <v>0</v>
      </c>
      <c r="G5" s="378">
        <v>1</v>
      </c>
      <c r="H5" s="10">
        <v>1</v>
      </c>
      <c r="I5" s="386">
        <v>2</v>
      </c>
    </row>
    <row r="6" ht="28" customHeight="1" spans="2:9">
      <c r="B6" s="377" t="s">
        <v>44</v>
      </c>
      <c r="C6" s="10">
        <v>20</v>
      </c>
      <c r="D6" s="10">
        <v>0</v>
      </c>
      <c r="E6" s="10">
        <v>1</v>
      </c>
      <c r="F6" s="378">
        <v>1</v>
      </c>
      <c r="G6" s="378">
        <v>2</v>
      </c>
      <c r="H6" s="10">
        <v>2</v>
      </c>
      <c r="I6" s="386">
        <v>3</v>
      </c>
    </row>
    <row r="7" ht="28" customHeight="1" spans="2:9">
      <c r="B7" s="377" t="s">
        <v>45</v>
      </c>
      <c r="C7" s="10">
        <v>32</v>
      </c>
      <c r="D7" s="10">
        <v>0</v>
      </c>
      <c r="E7" s="10">
        <v>1</v>
      </c>
      <c r="F7" s="378">
        <v>2</v>
      </c>
      <c r="G7" s="378">
        <v>3</v>
      </c>
      <c r="H7" s="10">
        <v>3</v>
      </c>
      <c r="I7" s="386">
        <v>4</v>
      </c>
    </row>
    <row r="8" ht="28" customHeight="1" spans="2:9">
      <c r="B8" s="377" t="s">
        <v>46</v>
      </c>
      <c r="C8" s="10">
        <v>50</v>
      </c>
      <c r="D8" s="10">
        <v>1</v>
      </c>
      <c r="E8" s="10">
        <v>2</v>
      </c>
      <c r="F8" s="378">
        <v>3</v>
      </c>
      <c r="G8" s="378">
        <v>4</v>
      </c>
      <c r="H8" s="10">
        <v>5</v>
      </c>
      <c r="I8" s="386">
        <v>6</v>
      </c>
    </row>
    <row r="9" ht="28" customHeight="1" spans="2:9">
      <c r="B9" s="377" t="s">
        <v>47</v>
      </c>
      <c r="C9" s="10">
        <v>80</v>
      </c>
      <c r="D9" s="10">
        <v>2</v>
      </c>
      <c r="E9" s="10">
        <v>3</v>
      </c>
      <c r="F9" s="378">
        <v>5</v>
      </c>
      <c r="G9" s="378">
        <v>6</v>
      </c>
      <c r="H9" s="10">
        <v>7</v>
      </c>
      <c r="I9" s="386">
        <v>8</v>
      </c>
    </row>
    <row r="10" ht="28" customHeight="1" spans="2:9">
      <c r="B10" s="377" t="s">
        <v>48</v>
      </c>
      <c r="C10" s="10">
        <v>125</v>
      </c>
      <c r="D10" s="10">
        <v>3</v>
      </c>
      <c r="E10" s="10">
        <v>4</v>
      </c>
      <c r="F10" s="378">
        <v>7</v>
      </c>
      <c r="G10" s="378">
        <v>8</v>
      </c>
      <c r="H10" s="10">
        <v>10</v>
      </c>
      <c r="I10" s="386">
        <v>11</v>
      </c>
    </row>
    <row r="11" ht="28" customHeight="1" spans="2:9">
      <c r="B11" s="377" t="s">
        <v>49</v>
      </c>
      <c r="C11" s="10">
        <v>200</v>
      </c>
      <c r="D11" s="10">
        <v>5</v>
      </c>
      <c r="E11" s="10">
        <v>6</v>
      </c>
      <c r="F11" s="378">
        <v>10</v>
      </c>
      <c r="G11" s="378">
        <v>11</v>
      </c>
      <c r="H11" s="10">
        <v>14</v>
      </c>
      <c r="I11" s="386">
        <v>15</v>
      </c>
    </row>
    <row r="12" ht="28" customHeight="1" spans="2:9">
      <c r="B12" s="379" t="s">
        <v>50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51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9" workbookViewId="0">
      <selection activeCell="A23" sqref="A23"/>
    </sheetView>
  </sheetViews>
  <sheetFormatPr defaultColWidth="10.3333333333333" defaultRowHeight="16.5" customHeight="1"/>
  <cols>
    <col min="1" max="1" width="11.0833333333333" style="184" customWidth="1"/>
    <col min="2" max="9" width="10.3333333333333" style="184"/>
    <col min="10" max="10" width="8.83333333333333" style="184" customWidth="1"/>
    <col min="11" max="11" width="12" style="184" customWidth="1"/>
    <col min="12" max="16384" width="10.3333333333333" style="184"/>
  </cols>
  <sheetData>
    <row r="1" ht="21" spans="1:11">
      <c r="A1" s="295" t="s">
        <v>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5" spans="1:11">
      <c r="A2" s="186" t="s">
        <v>53</v>
      </c>
      <c r="B2" s="92"/>
      <c r="C2" s="92"/>
      <c r="D2" s="187" t="s">
        <v>54</v>
      </c>
      <c r="E2" s="187"/>
      <c r="F2" s="92" t="s">
        <v>55</v>
      </c>
      <c r="G2" s="92"/>
      <c r="H2" s="188" t="s">
        <v>56</v>
      </c>
      <c r="I2" s="269" t="s">
        <v>55</v>
      </c>
      <c r="J2" s="269"/>
      <c r="K2" s="270"/>
    </row>
    <row r="3" ht="14.25" spans="1:11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ht="14.25" spans="1:11">
      <c r="A4" s="195" t="s">
        <v>60</v>
      </c>
      <c r="B4" s="178" t="s">
        <v>61</v>
      </c>
      <c r="C4" s="179"/>
      <c r="D4" s="195" t="s">
        <v>62</v>
      </c>
      <c r="E4" s="196"/>
      <c r="F4" s="197">
        <v>46020</v>
      </c>
      <c r="G4" s="198"/>
      <c r="H4" s="195" t="s">
        <v>63</v>
      </c>
      <c r="I4" s="196"/>
      <c r="J4" s="222" t="s">
        <v>64</v>
      </c>
      <c r="K4" s="271" t="s">
        <v>65</v>
      </c>
    </row>
    <row r="5" ht="14.25" spans="1:11">
      <c r="A5" s="199" t="s">
        <v>66</v>
      </c>
      <c r="B5" s="178" t="s">
        <v>67</v>
      </c>
      <c r="C5" s="179"/>
      <c r="D5" s="195" t="s">
        <v>68</v>
      </c>
      <c r="E5" s="196"/>
      <c r="F5" s="197">
        <v>45993</v>
      </c>
      <c r="G5" s="198"/>
      <c r="H5" s="195" t="s">
        <v>69</v>
      </c>
      <c r="I5" s="196"/>
      <c r="J5" s="222" t="s">
        <v>64</v>
      </c>
      <c r="K5" s="271" t="s">
        <v>65</v>
      </c>
    </row>
    <row r="6" ht="14.25" spans="1:11">
      <c r="A6" s="195" t="s">
        <v>70</v>
      </c>
      <c r="B6" s="202">
        <v>2</v>
      </c>
      <c r="C6" s="203">
        <v>6</v>
      </c>
      <c r="D6" s="199" t="s">
        <v>71</v>
      </c>
      <c r="E6" s="224"/>
      <c r="F6" s="197">
        <v>45999</v>
      </c>
      <c r="G6" s="198"/>
      <c r="H6" s="195" t="s">
        <v>72</v>
      </c>
      <c r="I6" s="196"/>
      <c r="J6" s="222" t="s">
        <v>64</v>
      </c>
      <c r="K6" s="271" t="s">
        <v>65</v>
      </c>
    </row>
    <row r="7" ht="14.25" spans="1:11">
      <c r="A7" s="195" t="s">
        <v>73</v>
      </c>
      <c r="B7" s="205" t="s">
        <v>74</v>
      </c>
      <c r="C7" s="206"/>
      <c r="D7" s="199" t="s">
        <v>75</v>
      </c>
      <c r="E7" s="223"/>
      <c r="F7" s="197">
        <v>46001</v>
      </c>
      <c r="G7" s="198"/>
      <c r="H7" s="195" t="s">
        <v>76</v>
      </c>
      <c r="I7" s="196"/>
      <c r="J7" s="222" t="s">
        <v>64</v>
      </c>
      <c r="K7" s="271" t="s">
        <v>65</v>
      </c>
    </row>
    <row r="8" ht="15" spans="1:11">
      <c r="A8" s="208" t="s">
        <v>77</v>
      </c>
      <c r="B8" s="209" t="s">
        <v>78</v>
      </c>
      <c r="C8" s="210"/>
      <c r="D8" s="211" t="s">
        <v>79</v>
      </c>
      <c r="E8" s="212"/>
      <c r="F8" s="213">
        <v>46002</v>
      </c>
      <c r="G8" s="214"/>
      <c r="H8" s="211" t="s">
        <v>80</v>
      </c>
      <c r="I8" s="212"/>
      <c r="J8" s="230" t="s">
        <v>64</v>
      </c>
      <c r="K8" s="280" t="s">
        <v>65</v>
      </c>
    </row>
    <row r="9" ht="15" spans="1:11">
      <c r="A9" s="296" t="s">
        <v>81</v>
      </c>
      <c r="B9" s="297"/>
      <c r="C9" s="297"/>
      <c r="D9" s="297"/>
      <c r="E9" s="297"/>
      <c r="F9" s="297"/>
      <c r="G9" s="297"/>
      <c r="H9" s="297"/>
      <c r="I9" s="297"/>
      <c r="J9" s="297"/>
      <c r="K9" s="348"/>
    </row>
    <row r="10" ht="15" spans="1:11">
      <c r="A10" s="298" t="s">
        <v>82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49"/>
    </row>
    <row r="11" ht="14.25" spans="1:11">
      <c r="A11" s="300" t="s">
        <v>83</v>
      </c>
      <c r="B11" s="301" t="s">
        <v>84</v>
      </c>
      <c r="C11" s="302" t="s">
        <v>85</v>
      </c>
      <c r="D11" s="303"/>
      <c r="E11" s="304" t="s">
        <v>86</v>
      </c>
      <c r="F11" s="301" t="s">
        <v>84</v>
      </c>
      <c r="G11" s="302" t="s">
        <v>85</v>
      </c>
      <c r="H11" s="302" t="s">
        <v>87</v>
      </c>
      <c r="I11" s="304" t="s">
        <v>88</v>
      </c>
      <c r="J11" s="301" t="s">
        <v>84</v>
      </c>
      <c r="K11" s="350" t="s">
        <v>85</v>
      </c>
    </row>
    <row r="12" ht="14.25" spans="1:11">
      <c r="A12" s="199" t="s">
        <v>89</v>
      </c>
      <c r="B12" s="221" t="s">
        <v>84</v>
      </c>
      <c r="C12" s="222" t="s">
        <v>85</v>
      </c>
      <c r="D12" s="223"/>
      <c r="E12" s="224" t="s">
        <v>90</v>
      </c>
      <c r="F12" s="221" t="s">
        <v>84</v>
      </c>
      <c r="G12" s="222" t="s">
        <v>85</v>
      </c>
      <c r="H12" s="222" t="s">
        <v>87</v>
      </c>
      <c r="I12" s="224" t="s">
        <v>91</v>
      </c>
      <c r="J12" s="221" t="s">
        <v>84</v>
      </c>
      <c r="K12" s="271" t="s">
        <v>85</v>
      </c>
    </row>
    <row r="13" ht="14.25" spans="1:11">
      <c r="A13" s="199" t="s">
        <v>92</v>
      </c>
      <c r="B13" s="221" t="s">
        <v>84</v>
      </c>
      <c r="C13" s="222" t="s">
        <v>85</v>
      </c>
      <c r="D13" s="223"/>
      <c r="E13" s="224" t="s">
        <v>93</v>
      </c>
      <c r="F13" s="222" t="s">
        <v>94</v>
      </c>
      <c r="G13" s="222" t="s">
        <v>95</v>
      </c>
      <c r="H13" s="222" t="s">
        <v>87</v>
      </c>
      <c r="I13" s="224" t="s">
        <v>96</v>
      </c>
      <c r="J13" s="221" t="s">
        <v>84</v>
      </c>
      <c r="K13" s="271" t="s">
        <v>85</v>
      </c>
    </row>
    <row r="14" ht="15" spans="1:11">
      <c r="A14" s="211" t="s">
        <v>97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73"/>
    </row>
    <row r="15" ht="15" spans="1:11">
      <c r="A15" s="298" t="s">
        <v>98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49"/>
    </row>
    <row r="16" ht="14.25" spans="1:11">
      <c r="A16" s="305" t="s">
        <v>99</v>
      </c>
      <c r="B16" s="302" t="s">
        <v>94</v>
      </c>
      <c r="C16" s="302" t="s">
        <v>95</v>
      </c>
      <c r="D16" s="306"/>
      <c r="E16" s="307" t="s">
        <v>100</v>
      </c>
      <c r="F16" s="302" t="s">
        <v>94</v>
      </c>
      <c r="G16" s="302" t="s">
        <v>95</v>
      </c>
      <c r="H16" s="308"/>
      <c r="I16" s="307" t="s">
        <v>101</v>
      </c>
      <c r="J16" s="302" t="s">
        <v>94</v>
      </c>
      <c r="K16" s="350" t="s">
        <v>95</v>
      </c>
    </row>
    <row r="17" customHeight="1" spans="1:22">
      <c r="A17" s="204" t="s">
        <v>102</v>
      </c>
      <c r="B17" s="222" t="s">
        <v>94</v>
      </c>
      <c r="C17" s="222" t="s">
        <v>95</v>
      </c>
      <c r="D17" s="309"/>
      <c r="E17" s="245" t="s">
        <v>103</v>
      </c>
      <c r="F17" s="222" t="s">
        <v>94</v>
      </c>
      <c r="G17" s="222" t="s">
        <v>95</v>
      </c>
      <c r="H17" s="310"/>
      <c r="I17" s="245" t="s">
        <v>104</v>
      </c>
      <c r="J17" s="222" t="s">
        <v>94</v>
      </c>
      <c r="K17" s="271" t="s">
        <v>95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11">
      <c r="A18" s="311" t="s">
        <v>105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52"/>
    </row>
    <row r="19" s="294" customFormat="1" ht="18" customHeight="1" spans="1:11">
      <c r="A19" s="298" t="s">
        <v>106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49"/>
    </row>
    <row r="20" customHeight="1" spans="1:11">
      <c r="A20" s="313" t="s">
        <v>107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53"/>
    </row>
    <row r="21" ht="21.75" customHeight="1" spans="1:11">
      <c r="A21" s="315" t="s">
        <v>108</v>
      </c>
      <c r="B21" s="316" t="s">
        <v>109</v>
      </c>
      <c r="C21" s="316" t="s">
        <v>110</v>
      </c>
      <c r="D21" s="316" t="s">
        <v>111</v>
      </c>
      <c r="E21" s="316" t="s">
        <v>112</v>
      </c>
      <c r="F21" s="316" t="s">
        <v>113</v>
      </c>
      <c r="G21" s="316" t="s">
        <v>114</v>
      </c>
      <c r="H21" s="245"/>
      <c r="I21" s="245"/>
      <c r="J21" s="245"/>
      <c r="K21" s="283" t="s">
        <v>115</v>
      </c>
    </row>
    <row r="22" customHeight="1" spans="1:11">
      <c r="A22" s="317" t="s">
        <v>116</v>
      </c>
      <c r="B22" s="318">
        <v>1</v>
      </c>
      <c r="C22" s="318">
        <v>1</v>
      </c>
      <c r="D22" s="318">
        <v>1</v>
      </c>
      <c r="E22" s="318">
        <v>1</v>
      </c>
      <c r="F22" s="318">
        <v>1</v>
      </c>
      <c r="G22" s="318">
        <v>1</v>
      </c>
      <c r="H22" s="319"/>
      <c r="I22" s="319"/>
      <c r="J22" s="319"/>
      <c r="K22" s="354" t="s">
        <v>117</v>
      </c>
    </row>
    <row r="23" customHeight="1" spans="1:11">
      <c r="A23" s="317" t="s">
        <v>118</v>
      </c>
      <c r="B23" s="318">
        <v>1</v>
      </c>
      <c r="C23" s="318">
        <v>1</v>
      </c>
      <c r="D23" s="318">
        <v>1</v>
      </c>
      <c r="E23" s="318">
        <v>1</v>
      </c>
      <c r="F23" s="318">
        <v>1</v>
      </c>
      <c r="G23" s="318">
        <v>1</v>
      </c>
      <c r="H23" s="319"/>
      <c r="I23" s="319"/>
      <c r="J23" s="319"/>
      <c r="K23" s="354" t="s">
        <v>117</v>
      </c>
    </row>
    <row r="24" customHeight="1" spans="1:11">
      <c r="A24" s="317"/>
      <c r="B24" s="318"/>
      <c r="C24" s="318"/>
      <c r="D24" s="318"/>
      <c r="E24" s="318"/>
      <c r="F24" s="318"/>
      <c r="G24" s="318"/>
      <c r="H24" s="319"/>
      <c r="I24" s="319"/>
      <c r="J24" s="319"/>
      <c r="K24" s="354"/>
    </row>
    <row r="25" customHeight="1" spans="1:11">
      <c r="A25" s="317"/>
      <c r="B25" s="318"/>
      <c r="C25" s="318"/>
      <c r="D25" s="318"/>
      <c r="E25" s="318"/>
      <c r="F25" s="318"/>
      <c r="G25" s="318"/>
      <c r="H25" s="319"/>
      <c r="I25" s="319"/>
      <c r="J25" s="319"/>
      <c r="K25" s="354"/>
    </row>
    <row r="26" customHeight="1" spans="1:11">
      <c r="A26" s="320"/>
      <c r="B26" s="319"/>
      <c r="C26" s="319"/>
      <c r="D26" s="319"/>
      <c r="E26" s="319"/>
      <c r="F26" s="319"/>
      <c r="G26" s="319"/>
      <c r="H26" s="319"/>
      <c r="I26" s="319"/>
      <c r="J26" s="319"/>
      <c r="K26" s="355"/>
    </row>
    <row r="27" customHeight="1" spans="1:11">
      <c r="A27" s="321"/>
      <c r="B27" s="319"/>
      <c r="C27" s="319"/>
      <c r="D27" s="319"/>
      <c r="E27" s="319"/>
      <c r="F27" s="319"/>
      <c r="G27" s="319"/>
      <c r="H27" s="319"/>
      <c r="I27" s="319"/>
      <c r="J27" s="319"/>
      <c r="K27" s="355"/>
    </row>
    <row r="28" customHeight="1" spans="1:11">
      <c r="A28" s="321"/>
      <c r="B28" s="319"/>
      <c r="C28" s="319"/>
      <c r="D28" s="319"/>
      <c r="E28" s="319"/>
      <c r="F28" s="319"/>
      <c r="G28" s="319"/>
      <c r="H28" s="319"/>
      <c r="I28" s="319"/>
      <c r="J28" s="319"/>
      <c r="K28" s="355"/>
    </row>
    <row r="29" ht="18" customHeight="1" spans="1:11">
      <c r="A29" s="322" t="s">
        <v>119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6"/>
    </row>
    <row r="30" ht="18.75" customHeight="1" spans="1:11">
      <c r="A30" s="324" t="s">
        <v>120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7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8"/>
    </row>
    <row r="32" ht="18" customHeight="1" spans="1:11">
      <c r="A32" s="322" t="s">
        <v>121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6"/>
    </row>
    <row r="33" ht="14.25" spans="1:11">
      <c r="A33" s="328" t="s">
        <v>122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9"/>
    </row>
    <row r="34" ht="15" spans="1:11">
      <c r="A34" s="104" t="s">
        <v>123</v>
      </c>
      <c r="B34" s="106"/>
      <c r="C34" s="222" t="s">
        <v>64</v>
      </c>
      <c r="D34" s="222" t="s">
        <v>65</v>
      </c>
      <c r="E34" s="330" t="s">
        <v>124</v>
      </c>
      <c r="F34" s="331"/>
      <c r="G34" s="331"/>
      <c r="H34" s="331"/>
      <c r="I34" s="331"/>
      <c r="J34" s="331"/>
      <c r="K34" s="360"/>
    </row>
    <row r="35" ht="15" spans="1:11">
      <c r="A35" s="332" t="s">
        <v>125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4.25" spans="1:11">
      <c r="A36" s="333" t="s">
        <v>126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61"/>
    </row>
    <row r="37" ht="14.25" spans="1:11">
      <c r="A37" s="333" t="s">
        <v>127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61"/>
    </row>
    <row r="38" ht="14.25" spans="1:11">
      <c r="A38" s="333" t="s">
        <v>128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62"/>
    </row>
    <row r="39" ht="14.25" spans="1:11">
      <c r="A39" s="336" t="s">
        <v>129</v>
      </c>
      <c r="B39" s="253"/>
      <c r="C39" s="253"/>
      <c r="D39" s="253"/>
      <c r="E39" s="253"/>
      <c r="F39" s="253"/>
      <c r="G39" s="253"/>
      <c r="H39" s="253"/>
      <c r="I39" s="253"/>
      <c r="J39" s="253"/>
      <c r="K39" s="286"/>
    </row>
    <row r="40" ht="14.25" spans="1:11">
      <c r="A40" s="336" t="s">
        <v>130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86"/>
    </row>
    <row r="41" ht="14.25" spans="1:11">
      <c r="A41" s="336" t="s">
        <v>131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86"/>
    </row>
    <row r="42" ht="14.25" spans="1:11">
      <c r="A42" s="333" t="s">
        <v>132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62"/>
    </row>
    <row r="43" ht="15" spans="1:11">
      <c r="A43" s="247" t="s">
        <v>133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4"/>
    </row>
    <row r="44" ht="15" spans="1:11">
      <c r="A44" s="298" t="s">
        <v>134</v>
      </c>
      <c r="B44" s="299"/>
      <c r="C44" s="299"/>
      <c r="D44" s="299"/>
      <c r="E44" s="299"/>
      <c r="F44" s="299"/>
      <c r="G44" s="299"/>
      <c r="H44" s="299"/>
      <c r="I44" s="299"/>
      <c r="J44" s="299"/>
      <c r="K44" s="349"/>
    </row>
    <row r="45" ht="14.25" spans="1:11">
      <c r="A45" s="305" t="s">
        <v>135</v>
      </c>
      <c r="B45" s="302" t="s">
        <v>94</v>
      </c>
      <c r="C45" s="302" t="s">
        <v>95</v>
      </c>
      <c r="D45" s="302" t="s">
        <v>87</v>
      </c>
      <c r="E45" s="307" t="s">
        <v>136</v>
      </c>
      <c r="F45" s="302" t="s">
        <v>94</v>
      </c>
      <c r="G45" s="302" t="s">
        <v>95</v>
      </c>
      <c r="H45" s="302" t="s">
        <v>87</v>
      </c>
      <c r="I45" s="307" t="s">
        <v>137</v>
      </c>
      <c r="J45" s="302" t="s">
        <v>94</v>
      </c>
      <c r="K45" s="350" t="s">
        <v>95</v>
      </c>
    </row>
    <row r="46" ht="14.25" spans="1:11">
      <c r="A46" s="204" t="s">
        <v>86</v>
      </c>
      <c r="B46" s="222" t="s">
        <v>94</v>
      </c>
      <c r="C46" s="222" t="s">
        <v>95</v>
      </c>
      <c r="D46" s="222" t="s">
        <v>87</v>
      </c>
      <c r="E46" s="245" t="s">
        <v>93</v>
      </c>
      <c r="F46" s="222" t="s">
        <v>94</v>
      </c>
      <c r="G46" s="222" t="s">
        <v>95</v>
      </c>
      <c r="H46" s="222" t="s">
        <v>87</v>
      </c>
      <c r="I46" s="245" t="s">
        <v>104</v>
      </c>
      <c r="J46" s="222" t="s">
        <v>94</v>
      </c>
      <c r="K46" s="271" t="s">
        <v>95</v>
      </c>
    </row>
    <row r="47" ht="15" spans="1:11">
      <c r="A47" s="211" t="s">
        <v>138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73"/>
    </row>
    <row r="48" ht="15" spans="1:11">
      <c r="A48" s="332" t="s">
        <v>139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ht="15" spans="1:11">
      <c r="A49" s="333" t="s">
        <v>140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62"/>
    </row>
    <row r="50" ht="15" spans="1:11">
      <c r="A50" s="337" t="s">
        <v>141</v>
      </c>
      <c r="B50" s="257" t="s">
        <v>142</v>
      </c>
      <c r="C50" s="257"/>
      <c r="D50" s="338" t="s">
        <v>143</v>
      </c>
      <c r="E50" s="339" t="s">
        <v>144</v>
      </c>
      <c r="F50" s="340" t="s">
        <v>145</v>
      </c>
      <c r="G50" s="341">
        <v>45994</v>
      </c>
      <c r="H50" s="342" t="s">
        <v>146</v>
      </c>
      <c r="I50" s="363"/>
      <c r="J50" s="96" t="s">
        <v>147</v>
      </c>
      <c r="K50" s="364"/>
    </row>
    <row r="51" ht="15" spans="1:11">
      <c r="A51" s="332" t="s">
        <v>148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5"/>
    </row>
    <row r="53" ht="15" spans="1:11">
      <c r="A53" s="337" t="s">
        <v>141</v>
      </c>
      <c r="B53" s="345"/>
      <c r="C53" s="345"/>
      <c r="D53" s="338" t="s">
        <v>143</v>
      </c>
      <c r="E53" s="346"/>
      <c r="F53" s="340" t="s">
        <v>149</v>
      </c>
      <c r="G53" s="347"/>
      <c r="H53" s="342" t="s">
        <v>146</v>
      </c>
      <c r="I53" s="363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9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6384" width="9" style="63"/>
  </cols>
  <sheetData>
    <row r="1" ht="19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4">
      <c r="A2" s="67" t="s">
        <v>60</v>
      </c>
      <c r="B2" s="68" t="s">
        <v>61</v>
      </c>
      <c r="C2" s="68"/>
      <c r="D2" s="69" t="s">
        <v>66</v>
      </c>
      <c r="E2" s="68" t="s">
        <v>151</v>
      </c>
      <c r="F2" s="68"/>
      <c r="G2" s="68"/>
      <c r="H2" s="68"/>
      <c r="I2" s="82"/>
      <c r="J2" s="83" t="s">
        <v>56</v>
      </c>
      <c r="K2" s="68" t="s">
        <v>56</v>
      </c>
      <c r="L2" s="68"/>
      <c r="M2" s="68"/>
      <c r="N2" s="68"/>
    </row>
    <row r="3" ht="19.5" customHeight="1" spans="1:14">
      <c r="A3" s="70" t="s">
        <v>152</v>
      </c>
      <c r="B3" s="71" t="s">
        <v>153</v>
      </c>
      <c r="C3" s="71"/>
      <c r="D3" s="71"/>
      <c r="E3" s="71"/>
      <c r="F3" s="71"/>
      <c r="G3" s="71"/>
      <c r="H3" s="71"/>
      <c r="I3" s="82"/>
      <c r="J3" s="70" t="s">
        <v>154</v>
      </c>
      <c r="K3" s="70"/>
      <c r="L3" s="70"/>
      <c r="M3" s="70"/>
      <c r="N3" s="70"/>
    </row>
    <row r="4" ht="19.5" customHeight="1" spans="1:14">
      <c r="A4" s="70"/>
      <c r="B4" s="72" t="s">
        <v>155</v>
      </c>
      <c r="C4" s="73" t="s">
        <v>156</v>
      </c>
      <c r="D4" s="73" t="s">
        <v>157</v>
      </c>
      <c r="E4" s="73" t="s">
        <v>158</v>
      </c>
      <c r="F4" s="73" t="s">
        <v>159</v>
      </c>
      <c r="G4" s="73" t="s">
        <v>160</v>
      </c>
      <c r="H4" s="73" t="s">
        <v>161</v>
      </c>
      <c r="I4" s="82"/>
      <c r="J4" s="73" t="s">
        <v>158</v>
      </c>
      <c r="K4" s="73" t="s">
        <v>158</v>
      </c>
      <c r="L4" s="73" t="s">
        <v>158</v>
      </c>
      <c r="M4" s="73" t="s">
        <v>158</v>
      </c>
      <c r="N4" s="73" t="s">
        <v>158</v>
      </c>
    </row>
    <row r="5" ht="19.5" customHeight="1" spans="1:14">
      <c r="A5" s="70"/>
      <c r="B5" s="72" t="s">
        <v>162</v>
      </c>
      <c r="C5" s="73" t="s">
        <v>163</v>
      </c>
      <c r="D5" s="73" t="s">
        <v>164</v>
      </c>
      <c r="E5" s="73" t="s">
        <v>165</v>
      </c>
      <c r="F5" s="73" t="s">
        <v>166</v>
      </c>
      <c r="G5" s="73" t="s">
        <v>167</v>
      </c>
      <c r="H5" s="73" t="s">
        <v>168</v>
      </c>
      <c r="I5" s="82"/>
      <c r="J5" s="84" t="s">
        <v>169</v>
      </c>
      <c r="K5" s="84" t="s">
        <v>170</v>
      </c>
      <c r="L5" s="84" t="s">
        <v>169</v>
      </c>
      <c r="M5" s="84" t="s">
        <v>169</v>
      </c>
      <c r="N5" s="84" t="s">
        <v>169</v>
      </c>
    </row>
    <row r="6" ht="19.5" customHeight="1" spans="1:14">
      <c r="A6" s="74" t="s">
        <v>171</v>
      </c>
      <c r="B6" s="75">
        <f>C6-1</f>
        <v>64.5</v>
      </c>
      <c r="C6" s="75">
        <f>D6-2</f>
        <v>65.5</v>
      </c>
      <c r="D6" s="75">
        <v>67.5</v>
      </c>
      <c r="E6" s="75">
        <f>D6+2</f>
        <v>69.5</v>
      </c>
      <c r="F6" s="75">
        <f>E6+2</f>
        <v>71.5</v>
      </c>
      <c r="G6" s="75">
        <f>F6+1</f>
        <v>72.5</v>
      </c>
      <c r="H6" s="75">
        <f>G6+1</f>
        <v>73.5</v>
      </c>
      <c r="I6" s="82"/>
      <c r="J6" s="85" t="s">
        <v>172</v>
      </c>
      <c r="K6" s="85" t="s">
        <v>173</v>
      </c>
      <c r="L6" s="85">
        <v>-0.5</v>
      </c>
      <c r="M6" s="85" t="s">
        <v>174</v>
      </c>
      <c r="N6" s="85" t="s">
        <v>172</v>
      </c>
    </row>
    <row r="7" ht="19.5" customHeight="1" spans="1:14">
      <c r="A7" s="73" t="s">
        <v>175</v>
      </c>
      <c r="B7" s="75">
        <f>C7-4</f>
        <v>100</v>
      </c>
      <c r="C7" s="75">
        <f>D7-4</f>
        <v>104</v>
      </c>
      <c r="D7" s="75">
        <v>108</v>
      </c>
      <c r="E7" s="75">
        <f>D7+4</f>
        <v>112</v>
      </c>
      <c r="F7" s="75">
        <f>E7+4</f>
        <v>116</v>
      </c>
      <c r="G7" s="75">
        <f>F7+6</f>
        <v>122</v>
      </c>
      <c r="H7" s="75">
        <f>G7+6</f>
        <v>128</v>
      </c>
      <c r="I7" s="82"/>
      <c r="J7" s="85" t="s">
        <v>176</v>
      </c>
      <c r="K7" s="85" t="s">
        <v>176</v>
      </c>
      <c r="L7" s="85">
        <v>-1</v>
      </c>
      <c r="M7" s="85" t="s">
        <v>172</v>
      </c>
      <c r="N7" s="85" t="s">
        <v>176</v>
      </c>
    </row>
    <row r="8" ht="19.5" customHeight="1" spans="1:14">
      <c r="A8" s="73" t="s">
        <v>177</v>
      </c>
      <c r="B8" s="75">
        <f>C8-4</f>
        <v>98</v>
      </c>
      <c r="C8" s="75">
        <f>D8-4</f>
        <v>102</v>
      </c>
      <c r="D8" s="75" t="s">
        <v>178</v>
      </c>
      <c r="E8" s="75">
        <f>D8+4</f>
        <v>110</v>
      </c>
      <c r="F8" s="75">
        <f>E8+5</f>
        <v>115</v>
      </c>
      <c r="G8" s="75">
        <f>F8+6</f>
        <v>121</v>
      </c>
      <c r="H8" s="75">
        <f>G8+7</f>
        <v>128</v>
      </c>
      <c r="I8" s="82"/>
      <c r="J8" s="85" t="s">
        <v>176</v>
      </c>
      <c r="K8" s="85" t="s">
        <v>176</v>
      </c>
      <c r="L8" s="85">
        <v>-1</v>
      </c>
      <c r="M8" s="85" t="s">
        <v>172</v>
      </c>
      <c r="N8" s="85" t="s">
        <v>172</v>
      </c>
    </row>
    <row r="9" ht="19.5" customHeight="1" spans="1:14">
      <c r="A9" s="73" t="s">
        <v>179</v>
      </c>
      <c r="B9" s="75">
        <f>C9-1.2</f>
        <v>43.1</v>
      </c>
      <c r="C9" s="75">
        <f>D9-1.2</f>
        <v>44.3</v>
      </c>
      <c r="D9" s="75" t="s">
        <v>180</v>
      </c>
      <c r="E9" s="75">
        <f>D9+1.2</f>
        <v>46.7</v>
      </c>
      <c r="F9" s="75">
        <f>E9+1.2</f>
        <v>47.9</v>
      </c>
      <c r="G9" s="75">
        <f>F9+1.4</f>
        <v>49.3</v>
      </c>
      <c r="H9" s="75">
        <f>G9+1.4</f>
        <v>50.7</v>
      </c>
      <c r="I9" s="82"/>
      <c r="J9" s="85" t="s">
        <v>181</v>
      </c>
      <c r="K9" s="85" t="s">
        <v>182</v>
      </c>
      <c r="L9" s="85">
        <v>-0.3</v>
      </c>
      <c r="M9" s="85" t="s">
        <v>172</v>
      </c>
      <c r="N9" s="85" t="s">
        <v>173</v>
      </c>
    </row>
    <row r="10" ht="19.5" customHeight="1" spans="1:14">
      <c r="A10" s="73" t="s">
        <v>183</v>
      </c>
      <c r="B10" s="75">
        <f>C10-0.6</f>
        <v>60.2</v>
      </c>
      <c r="C10" s="75">
        <f>D10-1.2</f>
        <v>60.8</v>
      </c>
      <c r="D10" s="75" t="s">
        <v>184</v>
      </c>
      <c r="E10" s="75">
        <f>D10+1.2</f>
        <v>63.2</v>
      </c>
      <c r="F10" s="75">
        <f>E10+1.2</f>
        <v>64.4</v>
      </c>
      <c r="G10" s="75">
        <f t="shared" ref="G10:G14" si="0">F10+0.6</f>
        <v>65</v>
      </c>
      <c r="H10" s="75">
        <f t="shared" ref="H10:H14" si="1">G10+0.6</f>
        <v>65.6</v>
      </c>
      <c r="I10" s="82"/>
      <c r="J10" s="85" t="s">
        <v>185</v>
      </c>
      <c r="K10" s="85" t="s">
        <v>185</v>
      </c>
      <c r="L10" s="85">
        <v>-0.7</v>
      </c>
      <c r="M10" s="85" t="s">
        <v>185</v>
      </c>
      <c r="N10" s="85" t="s">
        <v>185</v>
      </c>
    </row>
    <row r="11" ht="19.5" customHeight="1" spans="1:14">
      <c r="A11" s="73" t="s">
        <v>186</v>
      </c>
      <c r="B11" s="75">
        <f>C11-0.7</f>
        <v>17.1</v>
      </c>
      <c r="C11" s="75">
        <f>D11-0.7</f>
        <v>17.8</v>
      </c>
      <c r="D11" s="75" t="s">
        <v>187</v>
      </c>
      <c r="E11" s="75">
        <f>D11+0.7</f>
        <v>19.2</v>
      </c>
      <c r="F11" s="75">
        <f>E11+0.7</f>
        <v>19.9</v>
      </c>
      <c r="G11" s="75">
        <f>F11+0.95</f>
        <v>20.85</v>
      </c>
      <c r="H11" s="75">
        <f>G11+0.95</f>
        <v>21.8</v>
      </c>
      <c r="I11" s="82"/>
      <c r="J11" s="85" t="s">
        <v>172</v>
      </c>
      <c r="K11" s="85" t="s">
        <v>185</v>
      </c>
      <c r="L11" s="85" t="s">
        <v>172</v>
      </c>
      <c r="M11" s="85" t="s">
        <v>172</v>
      </c>
      <c r="N11" s="85" t="s">
        <v>182</v>
      </c>
    </row>
    <row r="12" ht="19.5" customHeight="1" spans="1:14">
      <c r="A12" s="73" t="s">
        <v>188</v>
      </c>
      <c r="B12" s="76">
        <f>C12-0.6</f>
        <v>14.8</v>
      </c>
      <c r="C12" s="76">
        <f>D12-0.6</f>
        <v>15.4</v>
      </c>
      <c r="D12" s="76">
        <v>16</v>
      </c>
      <c r="E12" s="76">
        <f>D12+0.6</f>
        <v>16.6</v>
      </c>
      <c r="F12" s="76">
        <f>E12+0.6</f>
        <v>17.2</v>
      </c>
      <c r="G12" s="76">
        <f>F12+0.95</f>
        <v>18.15</v>
      </c>
      <c r="H12" s="76">
        <f>G12+0.95</f>
        <v>19.1</v>
      </c>
      <c r="I12" s="82"/>
      <c r="J12" s="85" t="s">
        <v>185</v>
      </c>
      <c r="K12" s="85" t="s">
        <v>185</v>
      </c>
      <c r="L12" s="85" t="s">
        <v>189</v>
      </c>
      <c r="M12" s="85" t="s">
        <v>172</v>
      </c>
      <c r="N12" s="85" t="s">
        <v>172</v>
      </c>
    </row>
    <row r="13" ht="19.5" customHeight="1" spans="1:14">
      <c r="A13" s="77" t="s">
        <v>190</v>
      </c>
      <c r="B13" s="78">
        <f>C13-0.4</f>
        <v>10.2</v>
      </c>
      <c r="C13" s="78">
        <f>D13-0.4</f>
        <v>10.6</v>
      </c>
      <c r="D13" s="78">
        <v>11</v>
      </c>
      <c r="E13" s="78">
        <f>D13+0.4</f>
        <v>11.4</v>
      </c>
      <c r="F13" s="78">
        <f>E13+0.4</f>
        <v>11.8</v>
      </c>
      <c r="G13" s="78">
        <f t="shared" si="0"/>
        <v>12.4</v>
      </c>
      <c r="H13" s="78">
        <f t="shared" si="1"/>
        <v>13</v>
      </c>
      <c r="I13" s="82"/>
      <c r="J13" s="85" t="s">
        <v>172</v>
      </c>
      <c r="K13" s="85" t="s">
        <v>172</v>
      </c>
      <c r="L13" s="85" t="s">
        <v>172</v>
      </c>
      <c r="M13" s="85" t="s">
        <v>172</v>
      </c>
      <c r="N13" s="85" t="s">
        <v>172</v>
      </c>
    </row>
    <row r="14" ht="19.5" customHeight="1" spans="1:14">
      <c r="A14" s="79" t="s">
        <v>191</v>
      </c>
      <c r="B14" s="76">
        <f>C14-0.4</f>
        <v>19.2</v>
      </c>
      <c r="C14" s="76">
        <f>D14-0.4</f>
        <v>19.6</v>
      </c>
      <c r="D14" s="76">
        <v>20</v>
      </c>
      <c r="E14" s="76">
        <f>D14+0.4</f>
        <v>20.4</v>
      </c>
      <c r="F14" s="76">
        <f>E14+0.4</f>
        <v>20.8</v>
      </c>
      <c r="G14" s="76">
        <f t="shared" si="0"/>
        <v>21.4</v>
      </c>
      <c r="H14" s="76">
        <f t="shared" si="1"/>
        <v>22</v>
      </c>
      <c r="I14" s="82"/>
      <c r="J14" s="85" t="s">
        <v>181</v>
      </c>
      <c r="K14" s="85" t="s">
        <v>181</v>
      </c>
      <c r="L14" s="85" t="s">
        <v>172</v>
      </c>
      <c r="M14" s="85" t="s">
        <v>192</v>
      </c>
      <c r="N14" s="85" t="s">
        <v>192</v>
      </c>
    </row>
    <row r="15" ht="19.5" customHeight="1" spans="1:14">
      <c r="A15" s="79" t="s">
        <v>193</v>
      </c>
      <c r="B15" s="76">
        <f>C15-0.2</f>
        <v>10.6</v>
      </c>
      <c r="C15" s="76">
        <f>D15-0.2</f>
        <v>10.8</v>
      </c>
      <c r="D15" s="76">
        <v>11</v>
      </c>
      <c r="E15" s="76">
        <f>D15+0.2</f>
        <v>11.2</v>
      </c>
      <c r="F15" s="76">
        <f>E15+0.2</f>
        <v>11.4</v>
      </c>
      <c r="G15" s="76">
        <f>F15+0.25</f>
        <v>11.65</v>
      </c>
      <c r="H15" s="76">
        <f>G15+0.25</f>
        <v>11.9</v>
      </c>
      <c r="I15" s="82"/>
      <c r="J15" s="85" t="s">
        <v>194</v>
      </c>
      <c r="K15" s="85" t="s">
        <v>194</v>
      </c>
      <c r="L15" s="85" t="s">
        <v>172</v>
      </c>
      <c r="M15" s="85" t="s">
        <v>195</v>
      </c>
      <c r="N15" s="85" t="s">
        <v>172</v>
      </c>
    </row>
    <row r="16" ht="19.5" customHeight="1" spans="1:14">
      <c r="A16" s="73" t="s">
        <v>196</v>
      </c>
      <c r="B16" s="76">
        <f>C16</f>
        <v>1.5</v>
      </c>
      <c r="C16" s="76">
        <f>D16</f>
        <v>1.5</v>
      </c>
      <c r="D16" s="76">
        <v>1.5</v>
      </c>
      <c r="E16" s="76">
        <f t="shared" ref="E16:H16" si="2">D16</f>
        <v>1.5</v>
      </c>
      <c r="F16" s="76">
        <f t="shared" si="2"/>
        <v>1.5</v>
      </c>
      <c r="G16" s="76">
        <f t="shared" si="2"/>
        <v>1.5</v>
      </c>
      <c r="H16" s="76">
        <f t="shared" si="2"/>
        <v>1.5</v>
      </c>
      <c r="I16" s="82"/>
      <c r="J16" s="85" t="s">
        <v>172</v>
      </c>
      <c r="K16" s="85" t="s">
        <v>197</v>
      </c>
      <c r="L16" s="85" t="s">
        <v>172</v>
      </c>
      <c r="M16" s="85" t="s">
        <v>172</v>
      </c>
      <c r="N16" s="85" t="s">
        <v>172</v>
      </c>
    </row>
    <row r="17" ht="14.25" spans="1:14">
      <c r="A17" s="80" t="s">
        <v>198</v>
      </c>
      <c r="D17" s="81"/>
      <c r="E17" s="81"/>
      <c r="F17" s="81"/>
      <c r="G17" s="81"/>
      <c r="H17" s="81"/>
      <c r="I17" s="81"/>
      <c r="J17" s="87"/>
      <c r="K17" s="87"/>
      <c r="L17" s="81"/>
      <c r="M17" s="81"/>
      <c r="N17" s="81"/>
    </row>
    <row r="18" ht="14.25" spans="1:14">
      <c r="A18" s="63" t="s">
        <v>199</v>
      </c>
      <c r="D18" s="81"/>
      <c r="E18" s="81"/>
      <c r="F18" s="81"/>
      <c r="G18" s="81"/>
      <c r="H18" s="81"/>
      <c r="I18" s="81"/>
      <c r="J18" s="87"/>
      <c r="K18" s="87"/>
      <c r="L18" s="81"/>
      <c r="M18" s="81"/>
      <c r="N18" s="81"/>
    </row>
    <row r="19" ht="14.25" spans="1:14">
      <c r="A19" s="81"/>
      <c r="B19" s="81"/>
      <c r="C19" s="81"/>
      <c r="D19" s="81"/>
      <c r="E19" s="81"/>
      <c r="F19" s="81"/>
      <c r="G19" s="81"/>
      <c r="H19" s="81"/>
      <c r="I19" s="81"/>
      <c r="J19" s="88" t="s">
        <v>200</v>
      </c>
      <c r="K19" s="88"/>
      <c r="L19" s="80" t="s">
        <v>201</v>
      </c>
      <c r="M19" s="80"/>
      <c r="N19" s="80" t="s">
        <v>202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2" workbookViewId="0">
      <selection activeCell="A14" sqref="A14:H14"/>
    </sheetView>
  </sheetViews>
  <sheetFormatPr defaultColWidth="10" defaultRowHeight="16.5" customHeight="1"/>
  <cols>
    <col min="1" max="1" width="10.8333333333333" style="184" customWidth="1"/>
    <col min="2" max="16384" width="10" style="184"/>
  </cols>
  <sheetData>
    <row r="1" ht="22.5" customHeight="1" spans="1:11">
      <c r="A1" s="185" t="s">
        <v>203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53</v>
      </c>
      <c r="B2" s="92" t="s">
        <v>204</v>
      </c>
      <c r="C2" s="92"/>
      <c r="D2" s="187" t="s">
        <v>54</v>
      </c>
      <c r="E2" s="187"/>
      <c r="F2" s="92" t="s">
        <v>205</v>
      </c>
      <c r="G2" s="92"/>
      <c r="H2" s="188" t="s">
        <v>56</v>
      </c>
      <c r="I2" s="269" t="s">
        <v>206</v>
      </c>
      <c r="J2" s="269"/>
      <c r="K2" s="270"/>
    </row>
    <row r="3" customHeight="1" spans="1:11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customHeight="1" spans="1:11">
      <c r="A4" s="195" t="s">
        <v>60</v>
      </c>
      <c r="B4" s="178" t="s">
        <v>61</v>
      </c>
      <c r="C4" s="179"/>
      <c r="D4" s="195" t="s">
        <v>62</v>
      </c>
      <c r="E4" s="196"/>
      <c r="F4" s="197">
        <v>45721</v>
      </c>
      <c r="G4" s="198"/>
      <c r="H4" s="195" t="s">
        <v>207</v>
      </c>
      <c r="I4" s="196"/>
      <c r="J4" s="222" t="s">
        <v>64</v>
      </c>
      <c r="K4" s="271" t="s">
        <v>65</v>
      </c>
    </row>
    <row r="5" customHeight="1" spans="1:11">
      <c r="A5" s="199" t="s">
        <v>66</v>
      </c>
      <c r="B5" s="178" t="s">
        <v>208</v>
      </c>
      <c r="C5" s="179"/>
      <c r="D5" s="195" t="s">
        <v>209</v>
      </c>
      <c r="E5" s="196"/>
      <c r="F5" s="200">
        <v>1</v>
      </c>
      <c r="G5" s="201"/>
      <c r="H5" s="195" t="s">
        <v>210</v>
      </c>
      <c r="I5" s="196"/>
      <c r="J5" s="222" t="s">
        <v>64</v>
      </c>
      <c r="K5" s="271" t="s">
        <v>65</v>
      </c>
    </row>
    <row r="6" customHeight="1" spans="1:11">
      <c r="A6" s="195" t="s">
        <v>70</v>
      </c>
      <c r="B6" s="202">
        <v>2</v>
      </c>
      <c r="C6" s="203">
        <v>6</v>
      </c>
      <c r="D6" s="195" t="s">
        <v>211</v>
      </c>
      <c r="E6" s="196"/>
      <c r="F6" s="200">
        <v>0.5</v>
      </c>
      <c r="G6" s="201"/>
      <c r="H6" s="204" t="s">
        <v>212</v>
      </c>
      <c r="I6" s="245"/>
      <c r="J6" s="245"/>
      <c r="K6" s="272"/>
    </row>
    <row r="7" customHeight="1" spans="1:11">
      <c r="A7" s="195" t="s">
        <v>73</v>
      </c>
      <c r="B7" s="205">
        <v>4304</v>
      </c>
      <c r="C7" s="206"/>
      <c r="D7" s="195" t="s">
        <v>213</v>
      </c>
      <c r="E7" s="196"/>
      <c r="F7" s="200">
        <v>0.3</v>
      </c>
      <c r="G7" s="201"/>
      <c r="H7" s="207" t="s">
        <v>214</v>
      </c>
      <c r="I7" s="222"/>
      <c r="J7" s="222"/>
      <c r="K7" s="271"/>
    </row>
    <row r="8" customHeight="1" spans="1:11">
      <c r="A8" s="208" t="s">
        <v>77</v>
      </c>
      <c r="B8" s="209" t="s">
        <v>215</v>
      </c>
      <c r="C8" s="210"/>
      <c r="D8" s="211" t="s">
        <v>79</v>
      </c>
      <c r="E8" s="212"/>
      <c r="F8" s="213">
        <v>45721</v>
      </c>
      <c r="G8" s="214"/>
      <c r="H8" s="211"/>
      <c r="I8" s="212"/>
      <c r="J8" s="212"/>
      <c r="K8" s="273"/>
    </row>
    <row r="9" customHeight="1" spans="1:11">
      <c r="A9" s="215" t="s">
        <v>216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83</v>
      </c>
      <c r="B10" s="217" t="s">
        <v>84</v>
      </c>
      <c r="C10" s="218" t="s">
        <v>85</v>
      </c>
      <c r="D10" s="219"/>
      <c r="E10" s="220" t="s">
        <v>88</v>
      </c>
      <c r="F10" s="217" t="s">
        <v>84</v>
      </c>
      <c r="G10" s="218" t="s">
        <v>85</v>
      </c>
      <c r="H10" s="217"/>
      <c r="I10" s="220" t="s">
        <v>86</v>
      </c>
      <c r="J10" s="217" t="s">
        <v>84</v>
      </c>
      <c r="K10" s="274" t="s">
        <v>85</v>
      </c>
    </row>
    <row r="11" customHeight="1" spans="1:11">
      <c r="A11" s="199" t="s">
        <v>89</v>
      </c>
      <c r="B11" s="221" t="s">
        <v>84</v>
      </c>
      <c r="C11" s="222" t="s">
        <v>85</v>
      </c>
      <c r="D11" s="223"/>
      <c r="E11" s="224" t="s">
        <v>91</v>
      </c>
      <c r="F11" s="221" t="s">
        <v>84</v>
      </c>
      <c r="G11" s="222" t="s">
        <v>85</v>
      </c>
      <c r="H11" s="221"/>
      <c r="I11" s="224" t="s">
        <v>96</v>
      </c>
      <c r="J11" s="221" t="s">
        <v>84</v>
      </c>
      <c r="K11" s="271" t="s">
        <v>85</v>
      </c>
    </row>
    <row r="12" customHeight="1" spans="1:11">
      <c r="A12" s="211" t="s">
        <v>217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73"/>
    </row>
    <row r="13" customHeight="1" spans="1:11">
      <c r="A13" s="225" t="s">
        <v>218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219</v>
      </c>
      <c r="B14" s="227"/>
      <c r="C14" s="227"/>
      <c r="D14" s="227"/>
      <c r="E14" s="227"/>
      <c r="F14" s="227"/>
      <c r="G14" s="227"/>
      <c r="H14" s="228"/>
      <c r="I14" s="275"/>
      <c r="J14" s="275"/>
      <c r="K14" s="276"/>
    </row>
    <row r="15" customHeight="1" spans="1:11">
      <c r="A15" s="226" t="s">
        <v>220</v>
      </c>
      <c r="B15" s="227"/>
      <c r="C15" s="227"/>
      <c r="D15" s="227"/>
      <c r="E15" s="227"/>
      <c r="F15" s="227"/>
      <c r="G15" s="227"/>
      <c r="H15" s="228"/>
      <c r="I15" s="277"/>
      <c r="J15" s="278"/>
      <c r="K15" s="279"/>
    </row>
    <row r="16" customHeight="1" spans="1:11">
      <c r="A16" s="229"/>
      <c r="B16" s="230"/>
      <c r="C16" s="230"/>
      <c r="D16" s="230"/>
      <c r="E16" s="230"/>
      <c r="F16" s="230"/>
      <c r="G16" s="230"/>
      <c r="H16" s="230"/>
      <c r="I16" s="230"/>
      <c r="J16" s="230"/>
      <c r="K16" s="280"/>
    </row>
    <row r="17" customHeight="1" spans="1:11">
      <c r="A17" s="225" t="s">
        <v>221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31" t="s">
        <v>222</v>
      </c>
      <c r="B18" s="232"/>
      <c r="C18" s="232"/>
      <c r="D18" s="232"/>
      <c r="E18" s="233"/>
      <c r="F18" s="233"/>
      <c r="G18" s="233"/>
      <c r="H18" s="233"/>
      <c r="I18" s="275"/>
      <c r="J18" s="275"/>
      <c r="K18" s="276"/>
    </row>
    <row r="19" customHeight="1" spans="1:11">
      <c r="A19" s="234" t="s">
        <v>223</v>
      </c>
      <c r="B19" s="235"/>
      <c r="C19" s="235"/>
      <c r="D19" s="236"/>
      <c r="E19" s="237"/>
      <c r="F19" s="238"/>
      <c r="G19" s="238"/>
      <c r="H19" s="239"/>
      <c r="I19" s="277"/>
      <c r="J19" s="278"/>
      <c r="K19" s="279"/>
    </row>
    <row r="20" customHeight="1" spans="1:11">
      <c r="A20" s="229"/>
      <c r="B20" s="230"/>
      <c r="C20" s="230"/>
      <c r="D20" s="230"/>
      <c r="E20" s="230"/>
      <c r="F20" s="230"/>
      <c r="G20" s="230"/>
      <c r="H20" s="230"/>
      <c r="I20" s="230"/>
      <c r="J20" s="230"/>
      <c r="K20" s="280"/>
    </row>
    <row r="21" customHeight="1" spans="1:11">
      <c r="A21" s="240" t="s">
        <v>121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91" t="s">
        <v>122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64"/>
    </row>
    <row r="23" customHeight="1" spans="1:11">
      <c r="A23" s="104" t="s">
        <v>123</v>
      </c>
      <c r="B23" s="106"/>
      <c r="C23" s="222" t="s">
        <v>64</v>
      </c>
      <c r="D23" s="222" t="s">
        <v>65</v>
      </c>
      <c r="E23" s="103"/>
      <c r="F23" s="103"/>
      <c r="G23" s="103"/>
      <c r="H23" s="103"/>
      <c r="I23" s="103"/>
      <c r="J23" s="103"/>
      <c r="K23" s="158"/>
    </row>
    <row r="24" customHeight="1" spans="1:11">
      <c r="A24" s="241" t="s">
        <v>224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81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2"/>
    </row>
    <row r="26" customHeight="1" spans="1:11">
      <c r="A26" s="215" t="s">
        <v>134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9" t="s">
        <v>135</v>
      </c>
      <c r="B27" s="218" t="s">
        <v>94</v>
      </c>
      <c r="C27" s="218" t="s">
        <v>95</v>
      </c>
      <c r="D27" s="218" t="s">
        <v>87</v>
      </c>
      <c r="E27" s="190" t="s">
        <v>136</v>
      </c>
      <c r="F27" s="218" t="s">
        <v>94</v>
      </c>
      <c r="G27" s="218" t="s">
        <v>95</v>
      </c>
      <c r="H27" s="218" t="s">
        <v>87</v>
      </c>
      <c r="I27" s="190" t="s">
        <v>137</v>
      </c>
      <c r="J27" s="218" t="s">
        <v>94</v>
      </c>
      <c r="K27" s="274" t="s">
        <v>95</v>
      </c>
    </row>
    <row r="28" customHeight="1" spans="1:11">
      <c r="A28" s="204" t="s">
        <v>86</v>
      </c>
      <c r="B28" s="222" t="s">
        <v>94</v>
      </c>
      <c r="C28" s="222" t="s">
        <v>95</v>
      </c>
      <c r="D28" s="222" t="s">
        <v>87</v>
      </c>
      <c r="E28" s="245" t="s">
        <v>93</v>
      </c>
      <c r="F28" s="222" t="s">
        <v>94</v>
      </c>
      <c r="G28" s="222" t="s">
        <v>95</v>
      </c>
      <c r="H28" s="222" t="s">
        <v>87</v>
      </c>
      <c r="I28" s="245" t="s">
        <v>104</v>
      </c>
      <c r="J28" s="222" t="s">
        <v>94</v>
      </c>
      <c r="K28" s="271" t="s">
        <v>95</v>
      </c>
    </row>
    <row r="29" customHeight="1" spans="1:11">
      <c r="A29" s="195" t="s">
        <v>225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3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84"/>
    </row>
    <row r="31" customHeight="1" spans="1:11">
      <c r="A31" s="249" t="s">
        <v>226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ht="17.25" customHeight="1" spans="1:11">
      <c r="A32" s="250" t="s">
        <v>127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85"/>
    </row>
    <row r="33" ht="17.25" customHeight="1" spans="1:11">
      <c r="A33" s="252" t="s">
        <v>227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86"/>
    </row>
    <row r="34" ht="17.25" customHeight="1" spans="1:11">
      <c r="A34" s="252" t="s">
        <v>228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86"/>
    </row>
    <row r="35" ht="17.25" customHeight="1" spans="1:11">
      <c r="A35" s="252" t="s">
        <v>229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86"/>
    </row>
    <row r="36" ht="17.25" customHeight="1" spans="1:11">
      <c r="A36" s="252" t="s">
        <v>230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86"/>
    </row>
    <row r="37" ht="17.25" customHeight="1" spans="1:11">
      <c r="A37" s="252" t="s">
        <v>231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86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6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6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6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6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6"/>
    </row>
    <row r="43" ht="17.25" customHeight="1" spans="1:11">
      <c r="A43" s="247" t="s">
        <v>133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4"/>
    </row>
    <row r="44" customHeight="1" spans="1:11">
      <c r="A44" s="249" t="s">
        <v>232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ht="18" customHeight="1" spans="1:11">
      <c r="A45" s="254" t="s">
        <v>217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87"/>
    </row>
    <row r="46" ht="18" customHeight="1" spans="1:11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87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82"/>
    </row>
    <row r="48" ht="21" customHeight="1" spans="1:11">
      <c r="A48" s="256" t="s">
        <v>141</v>
      </c>
      <c r="B48" s="257" t="s">
        <v>142</v>
      </c>
      <c r="C48" s="257"/>
      <c r="D48" s="258" t="s">
        <v>143</v>
      </c>
      <c r="E48" s="259" t="s">
        <v>144</v>
      </c>
      <c r="F48" s="258" t="s">
        <v>145</v>
      </c>
      <c r="G48" s="260">
        <v>46001</v>
      </c>
      <c r="H48" s="261" t="s">
        <v>146</v>
      </c>
      <c r="I48" s="261"/>
      <c r="J48" s="257" t="s">
        <v>147</v>
      </c>
      <c r="K48" s="288"/>
    </row>
    <row r="49" customHeight="1" spans="1:11">
      <c r="A49" s="262" t="s">
        <v>148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9"/>
    </row>
    <row r="50" customHeight="1" spans="1:11">
      <c r="A50" s="264" t="s">
        <v>233</v>
      </c>
      <c r="B50" s="265"/>
      <c r="C50" s="265"/>
      <c r="D50" s="265"/>
      <c r="E50" s="265"/>
      <c r="F50" s="265"/>
      <c r="G50" s="265"/>
      <c r="H50" s="265"/>
      <c r="I50" s="265"/>
      <c r="J50" s="265"/>
      <c r="K50" s="290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91"/>
    </row>
    <row r="52" ht="21" customHeight="1" spans="1:11">
      <c r="A52" s="256" t="s">
        <v>141</v>
      </c>
      <c r="B52" s="268"/>
      <c r="C52" s="268"/>
      <c r="D52" s="258" t="s">
        <v>143</v>
      </c>
      <c r="E52" s="258"/>
      <c r="F52" s="258" t="s">
        <v>145</v>
      </c>
      <c r="G52" s="258"/>
      <c r="H52" s="261" t="s">
        <v>146</v>
      </c>
      <c r="I52" s="261"/>
      <c r="J52" s="292"/>
      <c r="K52" s="29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9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8.5" style="63" customWidth="1"/>
    <col min="12" max="15" width="14.1666666666667" style="63" customWidth="1"/>
    <col min="16" max="16384" width="9" style="63"/>
  </cols>
  <sheetData>
    <row r="1" s="63" customFormat="1" ht="19.5" customHeight="1" spans="1:15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60</v>
      </c>
      <c r="B2" s="68" t="s">
        <v>61</v>
      </c>
      <c r="C2" s="68"/>
      <c r="D2" s="69" t="s">
        <v>66</v>
      </c>
      <c r="E2" s="68" t="s">
        <v>151</v>
      </c>
      <c r="F2" s="68"/>
      <c r="G2" s="68"/>
      <c r="H2" s="68"/>
      <c r="I2" s="82"/>
      <c r="J2" s="83" t="s">
        <v>56</v>
      </c>
      <c r="K2" s="68"/>
      <c r="L2" s="68"/>
      <c r="M2" s="68"/>
      <c r="N2" s="68"/>
      <c r="O2" s="68"/>
    </row>
    <row r="3" s="63" customFormat="1" ht="19.5" customHeight="1" spans="1:15">
      <c r="A3" s="70" t="s">
        <v>152</v>
      </c>
      <c r="B3" s="71" t="s">
        <v>153</v>
      </c>
      <c r="C3" s="71"/>
      <c r="D3" s="71"/>
      <c r="E3" s="71"/>
      <c r="F3" s="71"/>
      <c r="G3" s="71"/>
      <c r="H3" s="71"/>
      <c r="I3" s="82"/>
      <c r="J3" s="70" t="s">
        <v>154</v>
      </c>
      <c r="K3" s="70"/>
      <c r="L3" s="70"/>
      <c r="M3" s="70"/>
      <c r="N3" s="70"/>
      <c r="O3" s="70"/>
    </row>
    <row r="4" s="63" customFormat="1" ht="19.5" customHeight="1" spans="1:15">
      <c r="A4" s="70"/>
      <c r="B4" s="72" t="s">
        <v>155</v>
      </c>
      <c r="C4" s="73" t="s">
        <v>156</v>
      </c>
      <c r="D4" s="73" t="s">
        <v>157</v>
      </c>
      <c r="E4" s="73" t="s">
        <v>158</v>
      </c>
      <c r="F4" s="73" t="s">
        <v>159</v>
      </c>
      <c r="G4" s="73" t="s">
        <v>160</v>
      </c>
      <c r="H4" s="73" t="s">
        <v>161</v>
      </c>
      <c r="I4" s="82"/>
      <c r="J4" s="73" t="s">
        <v>234</v>
      </c>
      <c r="K4" s="73" t="s">
        <v>235</v>
      </c>
      <c r="L4" s="73" t="s">
        <v>236</v>
      </c>
      <c r="M4" s="73" t="s">
        <v>237</v>
      </c>
      <c r="N4" s="73" t="s">
        <v>238</v>
      </c>
      <c r="O4" s="73" t="s">
        <v>239</v>
      </c>
    </row>
    <row r="5" s="63" customFormat="1" ht="19.5" customHeight="1" spans="1:15">
      <c r="A5" s="70"/>
      <c r="B5" s="72" t="s">
        <v>162</v>
      </c>
      <c r="C5" s="73" t="s">
        <v>163</v>
      </c>
      <c r="D5" s="73" t="s">
        <v>164</v>
      </c>
      <c r="E5" s="73" t="s">
        <v>165</v>
      </c>
      <c r="F5" s="73" t="s">
        <v>166</v>
      </c>
      <c r="G5" s="73" t="s">
        <v>167</v>
      </c>
      <c r="H5" s="73" t="s">
        <v>168</v>
      </c>
      <c r="I5" s="82"/>
      <c r="J5" s="84" t="s">
        <v>240</v>
      </c>
      <c r="K5" s="84" t="s">
        <v>240</v>
      </c>
      <c r="L5" s="84" t="s">
        <v>240</v>
      </c>
      <c r="M5" s="84" t="s">
        <v>240</v>
      </c>
      <c r="N5" s="84" t="s">
        <v>240</v>
      </c>
      <c r="O5" s="84" t="s">
        <v>240</v>
      </c>
    </row>
    <row r="6" s="63" customFormat="1" ht="19.5" customHeight="1" spans="1:15">
      <c r="A6" s="74" t="s">
        <v>171</v>
      </c>
      <c r="B6" s="75">
        <f>C6-1</f>
        <v>64.5</v>
      </c>
      <c r="C6" s="75">
        <f>D6-2</f>
        <v>65.5</v>
      </c>
      <c r="D6" s="75">
        <v>67.5</v>
      </c>
      <c r="E6" s="75">
        <f>D6+2</f>
        <v>69.5</v>
      </c>
      <c r="F6" s="75">
        <f>E6+2</f>
        <v>71.5</v>
      </c>
      <c r="G6" s="75">
        <f>F6+1</f>
        <v>72.5</v>
      </c>
      <c r="H6" s="75">
        <f>G6+1</f>
        <v>73.5</v>
      </c>
      <c r="I6" s="82"/>
      <c r="J6" s="85" t="s">
        <v>241</v>
      </c>
      <c r="K6" s="85" t="s">
        <v>242</v>
      </c>
      <c r="L6" s="85" t="s">
        <v>243</v>
      </c>
      <c r="M6" s="85" t="s">
        <v>244</v>
      </c>
      <c r="N6" s="85" t="s">
        <v>241</v>
      </c>
      <c r="O6" s="85" t="s">
        <v>245</v>
      </c>
    </row>
    <row r="7" s="63" customFormat="1" ht="19.5" customHeight="1" spans="1:15">
      <c r="A7" s="73" t="s">
        <v>175</v>
      </c>
      <c r="B7" s="75">
        <f>C7-4</f>
        <v>100</v>
      </c>
      <c r="C7" s="75">
        <f>D7-4</f>
        <v>104</v>
      </c>
      <c r="D7" s="75">
        <v>108</v>
      </c>
      <c r="E7" s="75">
        <f>D7+4</f>
        <v>112</v>
      </c>
      <c r="F7" s="75">
        <f>E7+4</f>
        <v>116</v>
      </c>
      <c r="G7" s="75">
        <f>F7+6</f>
        <v>122</v>
      </c>
      <c r="H7" s="75">
        <f>G7+6</f>
        <v>128</v>
      </c>
      <c r="I7" s="82"/>
      <c r="J7" s="85" t="s">
        <v>246</v>
      </c>
      <c r="K7" s="85" t="s">
        <v>246</v>
      </c>
      <c r="L7" s="85" t="s">
        <v>244</v>
      </c>
      <c r="M7" s="85" t="s">
        <v>247</v>
      </c>
      <c r="N7" s="85" t="s">
        <v>248</v>
      </c>
      <c r="O7" s="85" t="s">
        <v>246</v>
      </c>
    </row>
    <row r="8" s="63" customFormat="1" ht="19.5" customHeight="1" spans="1:15">
      <c r="A8" s="73" t="s">
        <v>177</v>
      </c>
      <c r="B8" s="75">
        <f>C8-4</f>
        <v>98</v>
      </c>
      <c r="C8" s="75">
        <f>D8-4</f>
        <v>102</v>
      </c>
      <c r="D8" s="75" t="s">
        <v>178</v>
      </c>
      <c r="E8" s="75">
        <f>D8+4</f>
        <v>110</v>
      </c>
      <c r="F8" s="75">
        <f>E8+5</f>
        <v>115</v>
      </c>
      <c r="G8" s="75">
        <f>F8+6</f>
        <v>121</v>
      </c>
      <c r="H8" s="75">
        <f>G8+7</f>
        <v>128</v>
      </c>
      <c r="I8" s="82"/>
      <c r="J8" s="85" t="s">
        <v>248</v>
      </c>
      <c r="K8" s="85" t="s">
        <v>241</v>
      </c>
      <c r="L8" s="85" t="s">
        <v>248</v>
      </c>
      <c r="M8" s="85" t="s">
        <v>247</v>
      </c>
      <c r="N8" s="85" t="s">
        <v>249</v>
      </c>
      <c r="O8" s="85" t="s">
        <v>248</v>
      </c>
    </row>
    <row r="9" s="63" customFormat="1" ht="19.5" customHeight="1" spans="1:15">
      <c r="A9" s="73" t="s">
        <v>179</v>
      </c>
      <c r="B9" s="75">
        <f>C9-1.2</f>
        <v>43.1</v>
      </c>
      <c r="C9" s="75">
        <f>D9-1.2</f>
        <v>44.3</v>
      </c>
      <c r="D9" s="75" t="s">
        <v>180</v>
      </c>
      <c r="E9" s="75">
        <f>D9+1.2</f>
        <v>46.7</v>
      </c>
      <c r="F9" s="75">
        <f>E9+1.2</f>
        <v>47.9</v>
      </c>
      <c r="G9" s="75">
        <f>F9+1.4</f>
        <v>49.3</v>
      </c>
      <c r="H9" s="75">
        <f>G9+1.4</f>
        <v>50.7</v>
      </c>
      <c r="I9" s="82"/>
      <c r="J9" s="85" t="s">
        <v>250</v>
      </c>
      <c r="K9" s="85" t="s">
        <v>251</v>
      </c>
      <c r="L9" s="85" t="s">
        <v>241</v>
      </c>
      <c r="M9" s="85" t="s">
        <v>252</v>
      </c>
      <c r="N9" s="85" t="s">
        <v>253</v>
      </c>
      <c r="O9" s="85" t="s">
        <v>254</v>
      </c>
    </row>
    <row r="10" s="63" customFormat="1" ht="19.5" customHeight="1" spans="1:15">
      <c r="A10" s="73" t="s">
        <v>183</v>
      </c>
      <c r="B10" s="75">
        <f>C10-0.6</f>
        <v>60.2</v>
      </c>
      <c r="C10" s="75">
        <f>D10-1.2</f>
        <v>60.8</v>
      </c>
      <c r="D10" s="75" t="s">
        <v>184</v>
      </c>
      <c r="E10" s="75">
        <f>D10+1.2</f>
        <v>63.2</v>
      </c>
      <c r="F10" s="75">
        <f>E10+1.2</f>
        <v>64.4</v>
      </c>
      <c r="G10" s="75">
        <f t="shared" ref="G10:G14" si="0">F10+0.6</f>
        <v>65</v>
      </c>
      <c r="H10" s="75">
        <f t="shared" ref="H10:H14" si="1">G10+0.6</f>
        <v>65.6</v>
      </c>
      <c r="I10" s="82"/>
      <c r="J10" s="85" t="s">
        <v>255</v>
      </c>
      <c r="K10" s="85" t="s">
        <v>256</v>
      </c>
      <c r="L10" s="85" t="s">
        <v>257</v>
      </c>
      <c r="M10" s="85" t="s">
        <v>255</v>
      </c>
      <c r="N10" s="85" t="s">
        <v>258</v>
      </c>
      <c r="O10" s="85" t="s">
        <v>242</v>
      </c>
    </row>
    <row r="11" s="63" customFormat="1" ht="19.5" customHeight="1" spans="1:15">
      <c r="A11" s="73" t="s">
        <v>186</v>
      </c>
      <c r="B11" s="75">
        <f>C11-0.7</f>
        <v>17.1</v>
      </c>
      <c r="C11" s="75">
        <f>D11-0.7</f>
        <v>17.8</v>
      </c>
      <c r="D11" s="75" t="s">
        <v>187</v>
      </c>
      <c r="E11" s="75">
        <f>D11+0.7</f>
        <v>19.2</v>
      </c>
      <c r="F11" s="75">
        <f>E11+0.7</f>
        <v>19.9</v>
      </c>
      <c r="G11" s="75">
        <f>F11+0.95</f>
        <v>20.85</v>
      </c>
      <c r="H11" s="75">
        <f>G11+0.95</f>
        <v>21.8</v>
      </c>
      <c r="I11" s="82"/>
      <c r="J11" s="86" t="s">
        <v>241</v>
      </c>
      <c r="K11" s="85" t="s">
        <v>259</v>
      </c>
      <c r="L11" s="85" t="s">
        <v>256</v>
      </c>
      <c r="M11" s="85" t="s">
        <v>260</v>
      </c>
      <c r="N11" s="85" t="s">
        <v>241</v>
      </c>
      <c r="O11" s="85" t="s">
        <v>256</v>
      </c>
    </row>
    <row r="12" s="63" customFormat="1" ht="19.5" customHeight="1" spans="1:15">
      <c r="A12" s="73" t="s">
        <v>188</v>
      </c>
      <c r="B12" s="76">
        <f>C12-0.6</f>
        <v>14.8</v>
      </c>
      <c r="C12" s="76">
        <f>D12-0.6</f>
        <v>15.4</v>
      </c>
      <c r="D12" s="76">
        <v>16</v>
      </c>
      <c r="E12" s="76">
        <f>D12+0.6</f>
        <v>16.6</v>
      </c>
      <c r="F12" s="76">
        <f>E12+0.6</f>
        <v>17.2</v>
      </c>
      <c r="G12" s="76">
        <f>F12+0.95</f>
        <v>18.15</v>
      </c>
      <c r="H12" s="76">
        <f>G12+0.95</f>
        <v>19.1</v>
      </c>
      <c r="I12" s="82"/>
      <c r="J12" s="85" t="s">
        <v>259</v>
      </c>
      <c r="K12" s="85" t="s">
        <v>241</v>
      </c>
      <c r="L12" s="85" t="s">
        <v>261</v>
      </c>
      <c r="M12" s="85" t="s">
        <v>260</v>
      </c>
      <c r="N12" s="85" t="s">
        <v>255</v>
      </c>
      <c r="O12" s="85" t="s">
        <v>262</v>
      </c>
    </row>
    <row r="13" s="63" customFormat="1" ht="19.5" customHeight="1" spans="1:15">
      <c r="A13" s="77" t="s">
        <v>190</v>
      </c>
      <c r="B13" s="78">
        <f>C13-0.4</f>
        <v>10.2</v>
      </c>
      <c r="C13" s="78">
        <f>D13-0.4</f>
        <v>10.6</v>
      </c>
      <c r="D13" s="78">
        <v>11</v>
      </c>
      <c r="E13" s="78">
        <f>D13+0.4</f>
        <v>11.4</v>
      </c>
      <c r="F13" s="78">
        <f>E13+0.4</f>
        <v>11.8</v>
      </c>
      <c r="G13" s="78">
        <f t="shared" si="0"/>
        <v>12.4</v>
      </c>
      <c r="H13" s="78">
        <f t="shared" si="1"/>
        <v>13</v>
      </c>
      <c r="I13" s="82"/>
      <c r="J13" s="85" t="s">
        <v>254</v>
      </c>
      <c r="K13" s="85" t="s">
        <v>256</v>
      </c>
      <c r="L13" s="85" t="s">
        <v>241</v>
      </c>
      <c r="M13" s="85" t="s">
        <v>241</v>
      </c>
      <c r="N13" s="85" t="s">
        <v>256</v>
      </c>
      <c r="O13" s="85" t="s">
        <v>241</v>
      </c>
    </row>
    <row r="14" s="63" customFormat="1" ht="19.5" customHeight="1" spans="1:15">
      <c r="A14" s="79" t="s">
        <v>191</v>
      </c>
      <c r="B14" s="76">
        <f>C14-0.4</f>
        <v>19.2</v>
      </c>
      <c r="C14" s="76">
        <f>D14-0.4</f>
        <v>19.6</v>
      </c>
      <c r="D14" s="76">
        <v>20</v>
      </c>
      <c r="E14" s="76">
        <f>D14+0.4</f>
        <v>20.4</v>
      </c>
      <c r="F14" s="76">
        <f>E14+0.4</f>
        <v>20.8</v>
      </c>
      <c r="G14" s="76">
        <f t="shared" si="0"/>
        <v>21.4</v>
      </c>
      <c r="H14" s="76">
        <f t="shared" si="1"/>
        <v>22</v>
      </c>
      <c r="I14" s="82"/>
      <c r="J14" s="85" t="s">
        <v>263</v>
      </c>
      <c r="K14" s="85" t="s">
        <v>264</v>
      </c>
      <c r="L14" s="85" t="s">
        <v>241</v>
      </c>
      <c r="M14" s="85" t="s">
        <v>265</v>
      </c>
      <c r="N14" s="85" t="s">
        <v>260</v>
      </c>
      <c r="O14" s="85" t="s">
        <v>266</v>
      </c>
    </row>
    <row r="15" s="63" customFormat="1" ht="19.5" customHeight="1" spans="1:15">
      <c r="A15" s="73" t="s">
        <v>196</v>
      </c>
      <c r="B15" s="76">
        <f>C15</f>
        <v>1.5</v>
      </c>
      <c r="C15" s="76">
        <f>D15</f>
        <v>1.5</v>
      </c>
      <c r="D15" s="76">
        <v>1.5</v>
      </c>
      <c r="E15" s="76">
        <f t="shared" ref="E15:H15" si="2">D15</f>
        <v>1.5</v>
      </c>
      <c r="F15" s="76">
        <f t="shared" si="2"/>
        <v>1.5</v>
      </c>
      <c r="G15" s="76">
        <f t="shared" si="2"/>
        <v>1.5</v>
      </c>
      <c r="H15" s="76">
        <f t="shared" si="2"/>
        <v>1.5</v>
      </c>
      <c r="I15" s="82"/>
      <c r="J15" s="85" t="s">
        <v>267</v>
      </c>
      <c r="K15" s="85" t="s">
        <v>250</v>
      </c>
      <c r="L15" s="85" t="s">
        <v>241</v>
      </c>
      <c r="M15" s="85" t="s">
        <v>268</v>
      </c>
      <c r="N15" s="85" t="s">
        <v>251</v>
      </c>
      <c r="O15" s="85" t="s">
        <v>241</v>
      </c>
    </row>
    <row r="16" s="63" customFormat="1" ht="19.5" customHeight="1" spans="1:15">
      <c r="A16" s="79" t="s">
        <v>193</v>
      </c>
      <c r="B16" s="76">
        <f>C16-0.2</f>
        <v>10.6</v>
      </c>
      <c r="C16" s="76">
        <f>D16-0.2</f>
        <v>10.8</v>
      </c>
      <c r="D16" s="76">
        <v>11</v>
      </c>
      <c r="E16" s="76">
        <f>D16+0.2</f>
        <v>11.2</v>
      </c>
      <c r="F16" s="76">
        <f>E16+0.2</f>
        <v>11.4</v>
      </c>
      <c r="G16" s="76">
        <f>F16+0.25</f>
        <v>11.65</v>
      </c>
      <c r="H16" s="76">
        <f>G16+0.25</f>
        <v>11.9</v>
      </c>
      <c r="I16" s="82"/>
      <c r="J16" s="86" t="s">
        <v>241</v>
      </c>
      <c r="K16" s="85" t="s">
        <v>241</v>
      </c>
      <c r="L16" s="85" t="s">
        <v>241</v>
      </c>
      <c r="M16" s="85" t="s">
        <v>269</v>
      </c>
      <c r="N16" s="85" t="s">
        <v>263</v>
      </c>
      <c r="O16" s="85" t="s">
        <v>241</v>
      </c>
    </row>
    <row r="17" s="63" customFormat="1" ht="14.25" spans="1:15">
      <c r="A17" s="80" t="s">
        <v>198</v>
      </c>
      <c r="D17" s="81"/>
      <c r="E17" s="81"/>
      <c r="F17" s="81"/>
      <c r="G17" s="81"/>
      <c r="H17" s="81"/>
      <c r="I17" s="81"/>
      <c r="J17" s="87"/>
      <c r="K17" s="81"/>
      <c r="L17" s="81"/>
      <c r="M17" s="81"/>
      <c r="N17" s="81"/>
      <c r="O17" s="81"/>
    </row>
    <row r="18" s="63" customFormat="1" ht="14.25" spans="1:15">
      <c r="A18" s="63" t="s">
        <v>199</v>
      </c>
      <c r="D18" s="81"/>
      <c r="E18" s="81"/>
      <c r="F18" s="81"/>
      <c r="G18" s="81"/>
      <c r="H18" s="81"/>
      <c r="I18" s="81"/>
      <c r="J18" s="87"/>
      <c r="K18" s="81"/>
      <c r="L18" s="81"/>
      <c r="M18" s="81"/>
      <c r="N18" s="81"/>
      <c r="O18" s="81"/>
    </row>
    <row r="19" s="63" customFormat="1" ht="14.25" spans="1:15">
      <c r="A19" s="81"/>
      <c r="B19" s="81"/>
      <c r="C19" s="81"/>
      <c r="D19" s="81"/>
      <c r="E19" s="81"/>
      <c r="F19" s="81"/>
      <c r="G19" s="81"/>
      <c r="H19" s="81"/>
      <c r="I19" s="81"/>
      <c r="J19" s="88" t="s">
        <v>270</v>
      </c>
      <c r="K19" s="80" t="s">
        <v>201</v>
      </c>
      <c r="L19" s="80"/>
      <c r="M19" s="80"/>
      <c r="N19" s="80" t="s">
        <v>202</v>
      </c>
      <c r="O19" s="8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J22" sqref="J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5" width="14.1666666666667" style="63" customWidth="1"/>
    <col min="16" max="16384" width="9" style="63"/>
  </cols>
  <sheetData>
    <row r="1" s="63" customFormat="1" ht="19.5" customHeight="1" spans="1:15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60</v>
      </c>
      <c r="B2" s="68" t="s">
        <v>61</v>
      </c>
      <c r="C2" s="68"/>
      <c r="D2" s="69" t="s">
        <v>66</v>
      </c>
      <c r="E2" s="68" t="s">
        <v>151</v>
      </c>
      <c r="F2" s="68"/>
      <c r="G2" s="68"/>
      <c r="H2" s="68"/>
      <c r="I2" s="82"/>
      <c r="J2" s="83" t="s">
        <v>56</v>
      </c>
      <c r="K2" s="68" t="s">
        <v>56</v>
      </c>
      <c r="L2" s="68"/>
      <c r="M2" s="68"/>
      <c r="N2" s="68"/>
      <c r="O2" s="68"/>
    </row>
    <row r="3" s="63" customFormat="1" ht="19.5" customHeight="1" spans="1:15">
      <c r="A3" s="70" t="s">
        <v>152</v>
      </c>
      <c r="B3" s="71" t="s">
        <v>153</v>
      </c>
      <c r="C3" s="71"/>
      <c r="D3" s="71"/>
      <c r="E3" s="71"/>
      <c r="F3" s="71"/>
      <c r="G3" s="71"/>
      <c r="H3" s="71"/>
      <c r="I3" s="82"/>
      <c r="J3" s="70" t="s">
        <v>154</v>
      </c>
      <c r="K3" s="70"/>
      <c r="L3" s="70"/>
      <c r="M3" s="70"/>
      <c r="N3" s="70"/>
      <c r="O3" s="70"/>
    </row>
    <row r="4" s="63" customFormat="1" ht="19.5" customHeight="1" spans="1:15">
      <c r="A4" s="70"/>
      <c r="B4" s="72" t="s">
        <v>155</v>
      </c>
      <c r="C4" s="73" t="s">
        <v>156</v>
      </c>
      <c r="D4" s="73" t="s">
        <v>157</v>
      </c>
      <c r="E4" s="73" t="s">
        <v>158</v>
      </c>
      <c r="F4" s="73" t="s">
        <v>159</v>
      </c>
      <c r="G4" s="73" t="s">
        <v>160</v>
      </c>
      <c r="H4" s="73" t="s">
        <v>161</v>
      </c>
      <c r="I4" s="82"/>
      <c r="J4" s="73" t="s">
        <v>271</v>
      </c>
      <c r="K4" s="73" t="s">
        <v>272</v>
      </c>
      <c r="L4" s="73" t="s">
        <v>273</v>
      </c>
      <c r="M4" s="73" t="s">
        <v>237</v>
      </c>
      <c r="N4" s="73" t="s">
        <v>238</v>
      </c>
      <c r="O4" s="183" t="s">
        <v>274</v>
      </c>
    </row>
    <row r="5" s="63" customFormat="1" ht="19.5" customHeight="1" spans="1:15">
      <c r="A5" s="70"/>
      <c r="B5" s="72" t="s">
        <v>162</v>
      </c>
      <c r="C5" s="73" t="s">
        <v>163</v>
      </c>
      <c r="D5" s="73" t="s">
        <v>164</v>
      </c>
      <c r="E5" s="73" t="s">
        <v>165</v>
      </c>
      <c r="F5" s="73" t="s">
        <v>166</v>
      </c>
      <c r="G5" s="73" t="s">
        <v>167</v>
      </c>
      <c r="H5" s="73" t="s">
        <v>168</v>
      </c>
      <c r="I5" s="82"/>
      <c r="J5" s="84" t="s">
        <v>169</v>
      </c>
      <c r="K5" s="84" t="s">
        <v>169</v>
      </c>
      <c r="L5" s="84" t="s">
        <v>169</v>
      </c>
      <c r="M5" s="84" t="s">
        <v>169</v>
      </c>
      <c r="N5" s="84" t="s">
        <v>169</v>
      </c>
      <c r="O5" s="84" t="s">
        <v>169</v>
      </c>
    </row>
    <row r="6" s="63" customFormat="1" ht="19.5" customHeight="1" spans="1:15">
      <c r="A6" s="74" t="s">
        <v>171</v>
      </c>
      <c r="B6" s="75">
        <f>C6-1</f>
        <v>64.5</v>
      </c>
      <c r="C6" s="75">
        <f>D6-2</f>
        <v>65.5</v>
      </c>
      <c r="D6" s="75">
        <v>67.5</v>
      </c>
      <c r="E6" s="75">
        <f>D6+2</f>
        <v>69.5</v>
      </c>
      <c r="F6" s="75">
        <f>E6+2</f>
        <v>71.5</v>
      </c>
      <c r="G6" s="75">
        <f>F6+1</f>
        <v>72.5</v>
      </c>
      <c r="H6" s="75">
        <f>G6+1</f>
        <v>73.5</v>
      </c>
      <c r="I6" s="82"/>
      <c r="J6" s="85" t="s">
        <v>275</v>
      </c>
      <c r="K6" s="85" t="s">
        <v>276</v>
      </c>
      <c r="L6" s="85" t="s">
        <v>241</v>
      </c>
      <c r="M6" s="85" t="s">
        <v>242</v>
      </c>
      <c r="N6" s="85" t="s">
        <v>277</v>
      </c>
      <c r="O6" s="85" t="s">
        <v>278</v>
      </c>
    </row>
    <row r="7" s="63" customFormat="1" ht="19.5" customHeight="1" spans="1:15">
      <c r="A7" s="73" t="s">
        <v>175</v>
      </c>
      <c r="B7" s="75">
        <f>C7-4</f>
        <v>100</v>
      </c>
      <c r="C7" s="75">
        <f>D7-4</f>
        <v>104</v>
      </c>
      <c r="D7" s="75">
        <v>108</v>
      </c>
      <c r="E7" s="75">
        <f>D7+4</f>
        <v>112</v>
      </c>
      <c r="F7" s="75">
        <f>E7+4</f>
        <v>116</v>
      </c>
      <c r="G7" s="75">
        <f>F7+6</f>
        <v>122</v>
      </c>
      <c r="H7" s="75">
        <f>G7+6</f>
        <v>128</v>
      </c>
      <c r="I7" s="82"/>
      <c r="J7" s="85" t="s">
        <v>279</v>
      </c>
      <c r="K7" s="85" t="s">
        <v>241</v>
      </c>
      <c r="L7" s="85" t="s">
        <v>280</v>
      </c>
      <c r="M7" s="85" t="s">
        <v>241</v>
      </c>
      <c r="N7" s="85" t="s">
        <v>281</v>
      </c>
      <c r="O7" s="85" t="s">
        <v>282</v>
      </c>
    </row>
    <row r="8" s="63" customFormat="1" ht="19.5" customHeight="1" spans="1:15">
      <c r="A8" s="73" t="s">
        <v>177</v>
      </c>
      <c r="B8" s="75">
        <f>C8-4</f>
        <v>98</v>
      </c>
      <c r="C8" s="75">
        <f>D8-4</f>
        <v>102</v>
      </c>
      <c r="D8" s="75" t="s">
        <v>178</v>
      </c>
      <c r="E8" s="75">
        <f>D8+4</f>
        <v>110</v>
      </c>
      <c r="F8" s="75">
        <f>E8+5</f>
        <v>115</v>
      </c>
      <c r="G8" s="75">
        <f>F8+6</f>
        <v>121</v>
      </c>
      <c r="H8" s="75">
        <f>G8+7</f>
        <v>128</v>
      </c>
      <c r="I8" s="82"/>
      <c r="J8" s="85" t="s">
        <v>282</v>
      </c>
      <c r="K8" s="85" t="s">
        <v>246</v>
      </c>
      <c r="L8" s="85" t="s">
        <v>280</v>
      </c>
      <c r="M8" s="85" t="s">
        <v>282</v>
      </c>
      <c r="N8" s="85" t="s">
        <v>280</v>
      </c>
      <c r="O8" s="85" t="s">
        <v>280</v>
      </c>
    </row>
    <row r="9" s="63" customFormat="1" ht="19.5" customHeight="1" spans="1:15">
      <c r="A9" s="73" t="s">
        <v>179</v>
      </c>
      <c r="B9" s="75">
        <f>C9-1.2</f>
        <v>43.1</v>
      </c>
      <c r="C9" s="75">
        <f>D9-1.2</f>
        <v>44.3</v>
      </c>
      <c r="D9" s="75" t="s">
        <v>180</v>
      </c>
      <c r="E9" s="75">
        <f>D9+1.2</f>
        <v>46.7</v>
      </c>
      <c r="F9" s="75">
        <f>E9+1.2</f>
        <v>47.9</v>
      </c>
      <c r="G9" s="75">
        <f>F9+1.4</f>
        <v>49.3</v>
      </c>
      <c r="H9" s="75">
        <f>G9+1.4</f>
        <v>50.7</v>
      </c>
      <c r="I9" s="82"/>
      <c r="J9" s="85" t="s">
        <v>256</v>
      </c>
      <c r="K9" s="85" t="s">
        <v>265</v>
      </c>
      <c r="L9" s="85" t="s">
        <v>242</v>
      </c>
      <c r="M9" s="85" t="s">
        <v>283</v>
      </c>
      <c r="N9" s="85" t="s">
        <v>284</v>
      </c>
      <c r="O9" s="85" t="s">
        <v>285</v>
      </c>
    </row>
    <row r="10" s="63" customFormat="1" ht="19.5" customHeight="1" spans="1:15">
      <c r="A10" s="73" t="s">
        <v>183</v>
      </c>
      <c r="B10" s="75">
        <f>C10-0.6</f>
        <v>60.2</v>
      </c>
      <c r="C10" s="75">
        <f>D10-1.2</f>
        <v>60.8</v>
      </c>
      <c r="D10" s="75" t="s">
        <v>184</v>
      </c>
      <c r="E10" s="75">
        <f>D10+1.2</f>
        <v>63.2</v>
      </c>
      <c r="F10" s="75">
        <f>E10+1.2</f>
        <v>64.4</v>
      </c>
      <c r="G10" s="75">
        <f t="shared" ref="G10:G14" si="0">F10+0.6</f>
        <v>65</v>
      </c>
      <c r="H10" s="75">
        <f t="shared" ref="H10:H14" si="1">G10+0.6</f>
        <v>65.6</v>
      </c>
      <c r="I10" s="82"/>
      <c r="J10" s="85" t="s">
        <v>286</v>
      </c>
      <c r="K10" s="85" t="s">
        <v>287</v>
      </c>
      <c r="L10" s="85" t="s">
        <v>284</v>
      </c>
      <c r="M10" s="85" t="s">
        <v>284</v>
      </c>
      <c r="N10" s="85" t="s">
        <v>288</v>
      </c>
      <c r="O10" s="85" t="s">
        <v>241</v>
      </c>
    </row>
    <row r="11" s="63" customFormat="1" ht="19.5" customHeight="1" spans="1:15">
      <c r="A11" s="73" t="s">
        <v>186</v>
      </c>
      <c r="B11" s="75">
        <f>C11-0.7</f>
        <v>17.1</v>
      </c>
      <c r="C11" s="75">
        <f>D11-0.7</f>
        <v>17.8</v>
      </c>
      <c r="D11" s="75" t="s">
        <v>187</v>
      </c>
      <c r="E11" s="75">
        <f>D11+0.7</f>
        <v>19.2</v>
      </c>
      <c r="F11" s="75">
        <f>E11+0.7</f>
        <v>19.9</v>
      </c>
      <c r="G11" s="75">
        <f>F11+0.95</f>
        <v>20.85</v>
      </c>
      <c r="H11" s="75">
        <f>G11+0.95</f>
        <v>21.8</v>
      </c>
      <c r="I11" s="82"/>
      <c r="J11" s="85" t="s">
        <v>289</v>
      </c>
      <c r="K11" s="85" t="s">
        <v>265</v>
      </c>
      <c r="L11" s="85" t="s">
        <v>241</v>
      </c>
      <c r="M11" s="85" t="s">
        <v>290</v>
      </c>
      <c r="N11" s="85" t="s">
        <v>241</v>
      </c>
      <c r="O11" s="85" t="s">
        <v>291</v>
      </c>
    </row>
    <row r="12" s="63" customFormat="1" ht="19.5" customHeight="1" spans="1:15">
      <c r="A12" s="73" t="s">
        <v>188</v>
      </c>
      <c r="B12" s="76">
        <f>C12-0.6</f>
        <v>14.8</v>
      </c>
      <c r="C12" s="76">
        <f>D12-0.6</f>
        <v>15.4</v>
      </c>
      <c r="D12" s="76">
        <v>16</v>
      </c>
      <c r="E12" s="76">
        <f>D12+0.6</f>
        <v>16.6</v>
      </c>
      <c r="F12" s="76">
        <f>E12+0.6</f>
        <v>17.2</v>
      </c>
      <c r="G12" s="76">
        <f>F12+0.95</f>
        <v>18.15</v>
      </c>
      <c r="H12" s="76">
        <f>G12+0.95</f>
        <v>19.1</v>
      </c>
      <c r="I12" s="82"/>
      <c r="J12" s="85" t="s">
        <v>292</v>
      </c>
      <c r="K12" s="85" t="s">
        <v>253</v>
      </c>
      <c r="L12" s="85" t="s">
        <v>245</v>
      </c>
      <c r="M12" s="85" t="s">
        <v>293</v>
      </c>
      <c r="N12" s="85" t="s">
        <v>294</v>
      </c>
      <c r="O12" s="85" t="s">
        <v>295</v>
      </c>
    </row>
    <row r="13" s="63" customFormat="1" ht="19.5" customHeight="1" spans="1:15">
      <c r="A13" s="77" t="s">
        <v>190</v>
      </c>
      <c r="B13" s="78">
        <f>C13-0.4</f>
        <v>10.2</v>
      </c>
      <c r="C13" s="78">
        <f>D13-0.4</f>
        <v>10.6</v>
      </c>
      <c r="D13" s="78">
        <v>11</v>
      </c>
      <c r="E13" s="78">
        <f>D13+0.4</f>
        <v>11.4</v>
      </c>
      <c r="F13" s="78">
        <f>E13+0.4</f>
        <v>11.8</v>
      </c>
      <c r="G13" s="78">
        <f t="shared" si="0"/>
        <v>12.4</v>
      </c>
      <c r="H13" s="78">
        <f t="shared" si="1"/>
        <v>13</v>
      </c>
      <c r="I13" s="82"/>
      <c r="J13" s="85" t="s">
        <v>241</v>
      </c>
      <c r="K13" s="85" t="s">
        <v>253</v>
      </c>
      <c r="L13" s="85" t="s">
        <v>241</v>
      </c>
      <c r="M13" s="85" t="s">
        <v>241</v>
      </c>
      <c r="N13" s="85" t="s">
        <v>241</v>
      </c>
      <c r="O13" s="85" t="s">
        <v>241</v>
      </c>
    </row>
    <row r="14" s="63" customFormat="1" ht="19.5" customHeight="1" spans="1:15">
      <c r="A14" s="79" t="s">
        <v>191</v>
      </c>
      <c r="B14" s="76">
        <f>C14-0.4</f>
        <v>19.2</v>
      </c>
      <c r="C14" s="76">
        <f>D14-0.4</f>
        <v>19.6</v>
      </c>
      <c r="D14" s="76">
        <v>20</v>
      </c>
      <c r="E14" s="76">
        <f>D14+0.4</f>
        <v>20.4</v>
      </c>
      <c r="F14" s="76">
        <f>E14+0.4</f>
        <v>20.8</v>
      </c>
      <c r="G14" s="76">
        <f t="shared" si="0"/>
        <v>21.4</v>
      </c>
      <c r="H14" s="76">
        <f t="shared" si="1"/>
        <v>22</v>
      </c>
      <c r="I14" s="82"/>
      <c r="J14" s="85" t="s">
        <v>294</v>
      </c>
      <c r="K14" s="85" t="s">
        <v>296</v>
      </c>
      <c r="L14" s="85" t="s">
        <v>297</v>
      </c>
      <c r="M14" s="85" t="s">
        <v>298</v>
      </c>
      <c r="N14" s="85" t="s">
        <v>281</v>
      </c>
      <c r="O14" s="85" t="s">
        <v>268</v>
      </c>
    </row>
    <row r="15" s="63" customFormat="1" ht="19.5" customHeight="1" spans="1:15">
      <c r="A15" s="73" t="s">
        <v>196</v>
      </c>
      <c r="B15" s="76">
        <f>C15</f>
        <v>1.5</v>
      </c>
      <c r="C15" s="76">
        <f>D15</f>
        <v>1.5</v>
      </c>
      <c r="D15" s="76">
        <v>1.5</v>
      </c>
      <c r="E15" s="76">
        <f t="shared" ref="E15:H15" si="2">D15</f>
        <v>1.5</v>
      </c>
      <c r="F15" s="76">
        <f t="shared" si="2"/>
        <v>1.5</v>
      </c>
      <c r="G15" s="76">
        <f t="shared" si="2"/>
        <v>1.5</v>
      </c>
      <c r="H15" s="76">
        <f t="shared" si="2"/>
        <v>1.5</v>
      </c>
      <c r="I15" s="82"/>
      <c r="J15" s="85" t="s">
        <v>241</v>
      </c>
      <c r="K15" s="85" t="s">
        <v>241</v>
      </c>
      <c r="L15" s="85" t="s">
        <v>241</v>
      </c>
      <c r="M15" s="85" t="s">
        <v>241</v>
      </c>
      <c r="N15" s="85" t="s">
        <v>241</v>
      </c>
      <c r="O15" s="85" t="s">
        <v>241</v>
      </c>
    </row>
    <row r="16" s="63" customFormat="1" ht="19.5" customHeight="1" spans="1:15">
      <c r="A16" s="79" t="s">
        <v>193</v>
      </c>
      <c r="B16" s="76">
        <f>C16-0.2</f>
        <v>10.6</v>
      </c>
      <c r="C16" s="76">
        <f>D16-0.2</f>
        <v>10.8</v>
      </c>
      <c r="D16" s="76">
        <v>11</v>
      </c>
      <c r="E16" s="76">
        <f>D16+0.2</f>
        <v>11.2</v>
      </c>
      <c r="F16" s="76">
        <f>E16+0.2</f>
        <v>11.4</v>
      </c>
      <c r="G16" s="76">
        <f>F16+0.25</f>
        <v>11.65</v>
      </c>
      <c r="H16" s="76">
        <f>G16+0.25</f>
        <v>11.9</v>
      </c>
      <c r="I16" s="82"/>
      <c r="J16" s="85" t="s">
        <v>294</v>
      </c>
      <c r="K16" s="85" t="s">
        <v>253</v>
      </c>
      <c r="L16" s="85" t="s">
        <v>283</v>
      </c>
      <c r="M16" s="85" t="s">
        <v>241</v>
      </c>
      <c r="N16" s="85" t="s">
        <v>241</v>
      </c>
      <c r="O16" s="85" t="s">
        <v>241</v>
      </c>
    </row>
    <row r="17" s="63" customFormat="1" ht="14.25" spans="1:15">
      <c r="A17" s="80" t="s">
        <v>198</v>
      </c>
      <c r="D17" s="81"/>
      <c r="E17" s="81"/>
      <c r="F17" s="81"/>
      <c r="G17" s="81"/>
      <c r="H17" s="81"/>
      <c r="I17" s="81"/>
      <c r="J17" s="87"/>
      <c r="K17" s="87"/>
      <c r="L17" s="81"/>
      <c r="M17" s="81"/>
      <c r="N17" s="81"/>
      <c r="O17" s="81"/>
    </row>
    <row r="18" s="63" customFormat="1" ht="14.25" spans="1:15">
      <c r="A18" s="63" t="s">
        <v>199</v>
      </c>
      <c r="D18" s="81"/>
      <c r="E18" s="81"/>
      <c r="F18" s="81"/>
      <c r="G18" s="81"/>
      <c r="H18" s="81"/>
      <c r="I18" s="81"/>
      <c r="J18" s="87"/>
      <c r="K18" s="87"/>
      <c r="L18" s="81"/>
      <c r="M18" s="81"/>
      <c r="N18" s="81"/>
      <c r="O18" s="80" t="s">
        <v>202</v>
      </c>
    </row>
    <row r="19" s="63" customFormat="1" ht="14.25" spans="1:15">
      <c r="A19" s="81"/>
      <c r="B19" s="81"/>
      <c r="C19" s="81"/>
      <c r="D19" s="81"/>
      <c r="E19" s="81"/>
      <c r="F19" s="81"/>
      <c r="G19" s="81"/>
      <c r="H19" s="81"/>
      <c r="I19" s="81"/>
      <c r="J19" s="88" t="s">
        <v>270</v>
      </c>
      <c r="K19" s="88"/>
      <c r="L19" s="80" t="s">
        <v>201</v>
      </c>
      <c r="M19" s="80"/>
      <c r="N19" s="80"/>
      <c r="O19" s="80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M16" sqref="M16"/>
    </sheetView>
  </sheetViews>
  <sheetFormatPr defaultColWidth="10.1666666666667" defaultRowHeight="14.2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1.6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25" spans="1:11">
      <c r="A1" s="90" t="s">
        <v>299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15" spans="1:11">
      <c r="A2" s="91" t="s">
        <v>53</v>
      </c>
      <c r="B2" s="92" t="s">
        <v>204</v>
      </c>
      <c r="C2" s="92"/>
      <c r="D2" s="93" t="s">
        <v>60</v>
      </c>
      <c r="E2" s="94" t="s">
        <v>61</v>
      </c>
      <c r="F2" s="95" t="s">
        <v>300</v>
      </c>
      <c r="G2" s="178" t="s">
        <v>67</v>
      </c>
      <c r="H2" s="179"/>
      <c r="I2" s="128" t="s">
        <v>56</v>
      </c>
      <c r="J2" s="156" t="s">
        <v>55</v>
      </c>
      <c r="K2" s="181"/>
    </row>
    <row r="3" spans="1:11">
      <c r="A3" s="98" t="s">
        <v>73</v>
      </c>
      <c r="B3" s="99">
        <v>4397</v>
      </c>
      <c r="C3" s="99"/>
      <c r="D3" s="100" t="s">
        <v>301</v>
      </c>
      <c r="E3" s="101">
        <v>45762</v>
      </c>
      <c r="F3" s="102"/>
      <c r="G3" s="102"/>
      <c r="H3" s="103" t="s">
        <v>302</v>
      </c>
      <c r="I3" s="103"/>
      <c r="J3" s="103"/>
      <c r="K3" s="158"/>
    </row>
    <row r="4" spans="1:11">
      <c r="A4" s="104" t="s">
        <v>70</v>
      </c>
      <c r="B4" s="105">
        <v>2</v>
      </c>
      <c r="C4" s="105">
        <v>6</v>
      </c>
      <c r="D4" s="106" t="s">
        <v>303</v>
      </c>
      <c r="E4" s="102" t="s">
        <v>304</v>
      </c>
      <c r="F4" s="102"/>
      <c r="G4" s="102"/>
      <c r="H4" s="106" t="s">
        <v>305</v>
      </c>
      <c r="I4" s="106"/>
      <c r="J4" s="119" t="s">
        <v>64</v>
      </c>
      <c r="K4" s="159" t="s">
        <v>65</v>
      </c>
    </row>
    <row r="5" spans="1:11">
      <c r="A5" s="104" t="s">
        <v>306</v>
      </c>
      <c r="B5" s="99" t="s">
        <v>307</v>
      </c>
      <c r="C5" s="99"/>
      <c r="D5" s="100" t="s">
        <v>308</v>
      </c>
      <c r="E5" s="100" t="s">
        <v>309</v>
      </c>
      <c r="F5" s="100" t="s">
        <v>310</v>
      </c>
      <c r="G5" s="100" t="s">
        <v>304</v>
      </c>
      <c r="H5" s="106" t="s">
        <v>311</v>
      </c>
      <c r="I5" s="106"/>
      <c r="J5" s="119" t="s">
        <v>64</v>
      </c>
      <c r="K5" s="159" t="s">
        <v>65</v>
      </c>
    </row>
    <row r="6" spans="1:11">
      <c r="A6" s="107" t="s">
        <v>312</v>
      </c>
      <c r="B6" s="108" t="s">
        <v>313</v>
      </c>
      <c r="C6" s="108"/>
      <c r="D6" s="109" t="s">
        <v>314</v>
      </c>
      <c r="E6" s="110"/>
      <c r="F6" s="152">
        <v>4397</v>
      </c>
      <c r="G6" s="109"/>
      <c r="H6" s="112" t="s">
        <v>315</v>
      </c>
      <c r="I6" s="112"/>
      <c r="J6" s="125" t="s">
        <v>64</v>
      </c>
      <c r="K6" s="160" t="s">
        <v>65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316</v>
      </c>
      <c r="B8" s="95" t="s">
        <v>317</v>
      </c>
      <c r="C8" s="95" t="s">
        <v>318</v>
      </c>
      <c r="D8" s="95" t="s">
        <v>319</v>
      </c>
      <c r="E8" s="95" t="s">
        <v>320</v>
      </c>
      <c r="F8" s="95" t="s">
        <v>321</v>
      </c>
      <c r="G8" s="117" t="s">
        <v>322</v>
      </c>
      <c r="H8" s="118"/>
      <c r="I8" s="118"/>
      <c r="J8" s="118"/>
      <c r="K8" s="161"/>
    </row>
    <row r="9" spans="1:11">
      <c r="A9" s="104" t="s">
        <v>323</v>
      </c>
      <c r="B9" s="106"/>
      <c r="C9" s="119" t="s">
        <v>64</v>
      </c>
      <c r="D9" s="119" t="s">
        <v>65</v>
      </c>
      <c r="E9" s="100" t="s">
        <v>324</v>
      </c>
      <c r="F9" s="120" t="s">
        <v>325</v>
      </c>
      <c r="G9" s="121" t="s">
        <v>326</v>
      </c>
      <c r="H9" s="143"/>
      <c r="I9" s="143"/>
      <c r="J9" s="143"/>
      <c r="K9" s="171"/>
    </row>
    <row r="10" spans="1:11">
      <c r="A10" s="104" t="s">
        <v>327</v>
      </c>
      <c r="B10" s="106"/>
      <c r="C10" s="119" t="s">
        <v>64</v>
      </c>
      <c r="D10" s="119" t="s">
        <v>65</v>
      </c>
      <c r="E10" s="100" t="s">
        <v>328</v>
      </c>
      <c r="F10" s="120" t="s">
        <v>326</v>
      </c>
      <c r="G10" s="121" t="s">
        <v>329</v>
      </c>
      <c r="H10" s="143"/>
      <c r="I10" s="143"/>
      <c r="J10" s="143"/>
      <c r="K10" s="171"/>
    </row>
    <row r="11" spans="1:11">
      <c r="A11" s="123" t="s">
        <v>216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63"/>
    </row>
    <row r="12" spans="1:11">
      <c r="A12" s="98" t="s">
        <v>88</v>
      </c>
      <c r="B12" s="119" t="s">
        <v>84</v>
      </c>
      <c r="C12" s="119" t="s">
        <v>85</v>
      </c>
      <c r="D12" s="120"/>
      <c r="E12" s="100" t="s">
        <v>86</v>
      </c>
      <c r="F12" s="119" t="s">
        <v>84</v>
      </c>
      <c r="G12" s="119" t="s">
        <v>85</v>
      </c>
      <c r="H12" s="119"/>
      <c r="I12" s="100" t="s">
        <v>330</v>
      </c>
      <c r="J12" s="119" t="s">
        <v>84</v>
      </c>
      <c r="K12" s="159" t="s">
        <v>85</v>
      </c>
    </row>
    <row r="13" spans="1:11">
      <c r="A13" s="98" t="s">
        <v>91</v>
      </c>
      <c r="B13" s="119" t="s">
        <v>84</v>
      </c>
      <c r="C13" s="119" t="s">
        <v>85</v>
      </c>
      <c r="D13" s="120"/>
      <c r="E13" s="100" t="s">
        <v>96</v>
      </c>
      <c r="F13" s="119" t="s">
        <v>84</v>
      </c>
      <c r="G13" s="119" t="s">
        <v>85</v>
      </c>
      <c r="H13" s="119"/>
      <c r="I13" s="100" t="s">
        <v>331</v>
      </c>
      <c r="J13" s="119" t="s">
        <v>84</v>
      </c>
      <c r="K13" s="159" t="s">
        <v>85</v>
      </c>
    </row>
    <row r="14" ht="15" spans="1:11">
      <c r="A14" s="107" t="s">
        <v>332</v>
      </c>
      <c r="B14" s="125" t="s">
        <v>84</v>
      </c>
      <c r="C14" s="125" t="s">
        <v>85</v>
      </c>
      <c r="D14" s="110"/>
      <c r="E14" s="109" t="s">
        <v>333</v>
      </c>
      <c r="F14" s="125" t="s">
        <v>84</v>
      </c>
      <c r="G14" s="125" t="s">
        <v>85</v>
      </c>
      <c r="H14" s="125"/>
      <c r="I14" s="109" t="s">
        <v>334</v>
      </c>
      <c r="J14" s="125" t="s">
        <v>84</v>
      </c>
      <c r="K14" s="160" t="s">
        <v>85</v>
      </c>
    </row>
    <row r="15" ht="15" spans="1:11">
      <c r="A15" s="113" t="s">
        <v>198</v>
      </c>
      <c r="B15" s="126" t="s">
        <v>326</v>
      </c>
      <c r="C15" s="127"/>
      <c r="D15" s="114"/>
      <c r="E15" s="113"/>
      <c r="F15" s="127"/>
      <c r="G15" s="127"/>
      <c r="H15" s="127"/>
      <c r="I15" s="113"/>
      <c r="J15" s="127"/>
      <c r="K15" s="127"/>
    </row>
    <row r="16" s="176" customFormat="1" spans="1:11">
      <c r="A16" s="91" t="s">
        <v>335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4"/>
    </row>
    <row r="17" spans="1:11">
      <c r="A17" s="104" t="s">
        <v>336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65"/>
    </row>
    <row r="18" spans="1:11">
      <c r="A18" s="104" t="s">
        <v>337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65"/>
    </row>
    <row r="19" spans="1:11">
      <c r="A19" s="129" t="s">
        <v>338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6"/>
    </row>
    <row r="20" spans="1:11">
      <c r="A20" s="131" t="s">
        <v>339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62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1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7"/>
    </row>
    <row r="24" spans="1:11">
      <c r="A24" s="104" t="s">
        <v>123</v>
      </c>
      <c r="B24" s="106"/>
      <c r="C24" s="119" t="s">
        <v>64</v>
      </c>
      <c r="D24" s="119" t="s">
        <v>65</v>
      </c>
      <c r="E24" s="103"/>
      <c r="F24" s="103"/>
      <c r="G24" s="103"/>
      <c r="H24" s="103"/>
      <c r="I24" s="103"/>
      <c r="J24" s="103"/>
      <c r="K24" s="158"/>
    </row>
    <row r="25" ht="15" spans="1:11">
      <c r="A25" s="134" t="s">
        <v>340</v>
      </c>
      <c r="B25" s="135" t="s">
        <v>326</v>
      </c>
      <c r="C25" s="180"/>
      <c r="D25" s="180"/>
      <c r="E25" s="180"/>
      <c r="F25" s="180"/>
      <c r="G25" s="180"/>
      <c r="H25" s="180"/>
      <c r="I25" s="180"/>
      <c r="J25" s="180"/>
      <c r="K25" s="182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341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61"/>
    </row>
    <row r="28" spans="1:11">
      <c r="A28" s="138" t="s">
        <v>342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9"/>
    </row>
    <row r="29" spans="1:11">
      <c r="A29" s="140" t="s">
        <v>343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70"/>
    </row>
    <row r="30" spans="1:11">
      <c r="A30" s="140" t="s">
        <v>344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70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70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70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70"/>
    </row>
    <row r="34" ht="23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ht="23" customHeight="1" spans="1:11">
      <c r="A35" s="144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ht="23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72"/>
    </row>
    <row r="37" ht="18.75" customHeight="1" spans="1:11">
      <c r="A37" s="147" t="s">
        <v>345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3"/>
    </row>
    <row r="38" s="177" customFormat="1" ht="18.75" customHeight="1" spans="1:11">
      <c r="A38" s="104" t="s">
        <v>346</v>
      </c>
      <c r="B38" s="106"/>
      <c r="C38" s="106"/>
      <c r="D38" s="103" t="s">
        <v>347</v>
      </c>
      <c r="E38" s="103"/>
      <c r="F38" s="149" t="s">
        <v>348</v>
      </c>
      <c r="G38" s="150"/>
      <c r="H38" s="106" t="s">
        <v>349</v>
      </c>
      <c r="I38" s="106"/>
      <c r="J38" s="106" t="s">
        <v>350</v>
      </c>
      <c r="K38" s="165"/>
    </row>
    <row r="39" ht="18.75" customHeight="1" spans="1:13">
      <c r="A39" s="104" t="s">
        <v>198</v>
      </c>
      <c r="B39" s="151" t="s">
        <v>351</v>
      </c>
      <c r="C39" s="151"/>
      <c r="D39" s="151"/>
      <c r="E39" s="151"/>
      <c r="F39" s="151"/>
      <c r="G39" s="151"/>
      <c r="H39" s="151"/>
      <c r="I39" s="151"/>
      <c r="J39" s="151"/>
      <c r="K39" s="174"/>
      <c r="M39" s="177"/>
    </row>
    <row r="40" ht="31" customHeight="1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65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65"/>
    </row>
    <row r="42" ht="32" customHeight="1" spans="1:11">
      <c r="A42" s="107" t="s">
        <v>141</v>
      </c>
      <c r="B42" s="152" t="s">
        <v>352</v>
      </c>
      <c r="C42" s="152"/>
      <c r="D42" s="109" t="s">
        <v>353</v>
      </c>
      <c r="E42" s="153" t="s">
        <v>354</v>
      </c>
      <c r="F42" s="109" t="s">
        <v>145</v>
      </c>
      <c r="G42" s="154">
        <v>46015</v>
      </c>
      <c r="H42" s="155" t="s">
        <v>146</v>
      </c>
      <c r="I42" s="155"/>
      <c r="J42" s="152" t="s">
        <v>147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284480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0.1666666666667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</cols>
  <sheetData>
    <row r="1" ht="26.25" spans="1:11">
      <c r="A1" s="90" t="s">
        <v>299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15" spans="1:11">
      <c r="A2" s="91" t="s">
        <v>53</v>
      </c>
      <c r="B2" s="92" t="s">
        <v>204</v>
      </c>
      <c r="C2" s="92"/>
      <c r="D2" s="93" t="s">
        <v>60</v>
      </c>
      <c r="E2" s="94" t="s">
        <v>355</v>
      </c>
      <c r="F2" s="95" t="s">
        <v>300</v>
      </c>
      <c r="G2" s="96" t="s">
        <v>356</v>
      </c>
      <c r="H2" s="97"/>
      <c r="I2" s="128" t="s">
        <v>56</v>
      </c>
      <c r="J2" s="156" t="s">
        <v>206</v>
      </c>
      <c r="K2" s="157"/>
    </row>
    <row r="3" spans="1:11">
      <c r="A3" s="98" t="s">
        <v>73</v>
      </c>
      <c r="B3" s="99">
        <v>11684</v>
      </c>
      <c r="C3" s="99"/>
      <c r="D3" s="100" t="s">
        <v>301</v>
      </c>
      <c r="E3" s="101">
        <v>45721</v>
      </c>
      <c r="F3" s="102"/>
      <c r="G3" s="102"/>
      <c r="H3" s="103" t="s">
        <v>302</v>
      </c>
      <c r="I3" s="103"/>
      <c r="J3" s="103"/>
      <c r="K3" s="158"/>
    </row>
    <row r="4" spans="1:11">
      <c r="A4" s="104" t="s">
        <v>70</v>
      </c>
      <c r="B4" s="105">
        <v>4</v>
      </c>
      <c r="C4" s="105">
        <v>6</v>
      </c>
      <c r="D4" s="106" t="s">
        <v>303</v>
      </c>
      <c r="E4" s="102" t="s">
        <v>308</v>
      </c>
      <c r="F4" s="102"/>
      <c r="G4" s="102"/>
      <c r="H4" s="106" t="s">
        <v>305</v>
      </c>
      <c r="I4" s="106"/>
      <c r="J4" s="119" t="s">
        <v>64</v>
      </c>
      <c r="K4" s="159" t="s">
        <v>65</v>
      </c>
    </row>
    <row r="5" spans="1:11">
      <c r="A5" s="104" t="s">
        <v>306</v>
      </c>
      <c r="B5" s="99" t="s">
        <v>357</v>
      </c>
      <c r="C5" s="99"/>
      <c r="D5" s="100" t="s">
        <v>308</v>
      </c>
      <c r="E5" s="100" t="s">
        <v>309</v>
      </c>
      <c r="F5" s="100" t="s">
        <v>310</v>
      </c>
      <c r="G5" s="100" t="s">
        <v>304</v>
      </c>
      <c r="H5" s="106" t="s">
        <v>311</v>
      </c>
      <c r="I5" s="106"/>
      <c r="J5" s="119" t="s">
        <v>64</v>
      </c>
      <c r="K5" s="159" t="s">
        <v>65</v>
      </c>
    </row>
    <row r="6" ht="15" spans="1:11">
      <c r="A6" s="107" t="s">
        <v>312</v>
      </c>
      <c r="B6" s="108">
        <v>315</v>
      </c>
      <c r="C6" s="108"/>
      <c r="D6" s="109" t="s">
        <v>314</v>
      </c>
      <c r="E6" s="110"/>
      <c r="F6" s="111">
        <v>11684</v>
      </c>
      <c r="G6" s="109"/>
      <c r="H6" s="112" t="s">
        <v>315</v>
      </c>
      <c r="I6" s="112"/>
      <c r="J6" s="125" t="s">
        <v>64</v>
      </c>
      <c r="K6" s="160" t="s">
        <v>65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316</v>
      </c>
      <c r="B8" s="95" t="s">
        <v>317</v>
      </c>
      <c r="C8" s="95" t="s">
        <v>318</v>
      </c>
      <c r="D8" s="95" t="s">
        <v>319</v>
      </c>
      <c r="E8" s="95" t="s">
        <v>320</v>
      </c>
      <c r="F8" s="95" t="s">
        <v>321</v>
      </c>
      <c r="G8" s="117" t="s">
        <v>358</v>
      </c>
      <c r="H8" s="118"/>
      <c r="I8" s="118"/>
      <c r="J8" s="118"/>
      <c r="K8" s="161"/>
    </row>
    <row r="9" spans="1:11">
      <c r="A9" s="104" t="s">
        <v>323</v>
      </c>
      <c r="B9" s="106"/>
      <c r="C9" s="119" t="s">
        <v>64</v>
      </c>
      <c r="D9" s="119" t="s">
        <v>65</v>
      </c>
      <c r="E9" s="100" t="s">
        <v>324</v>
      </c>
      <c r="F9" s="120" t="s">
        <v>325</v>
      </c>
      <c r="G9" s="121" t="s">
        <v>326</v>
      </c>
      <c r="H9" s="122"/>
      <c r="I9" s="122"/>
      <c r="J9" s="122"/>
      <c r="K9" s="162"/>
    </row>
    <row r="10" spans="1:11">
      <c r="A10" s="104" t="s">
        <v>327</v>
      </c>
      <c r="B10" s="106"/>
      <c r="C10" s="119" t="s">
        <v>64</v>
      </c>
      <c r="D10" s="119" t="s">
        <v>65</v>
      </c>
      <c r="E10" s="100" t="s">
        <v>328</v>
      </c>
      <c r="F10" s="120" t="s">
        <v>326</v>
      </c>
      <c r="G10" s="121" t="s">
        <v>329</v>
      </c>
      <c r="H10" s="122"/>
      <c r="I10" s="122"/>
      <c r="J10" s="122"/>
      <c r="K10" s="162"/>
    </row>
    <row r="11" spans="1:11">
      <c r="A11" s="123" t="s">
        <v>216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63"/>
    </row>
    <row r="12" spans="1:11">
      <c r="A12" s="98" t="s">
        <v>88</v>
      </c>
      <c r="B12" s="119" t="s">
        <v>84</v>
      </c>
      <c r="C12" s="119" t="s">
        <v>85</v>
      </c>
      <c r="D12" s="120"/>
      <c r="E12" s="100" t="s">
        <v>86</v>
      </c>
      <c r="F12" s="119" t="s">
        <v>84</v>
      </c>
      <c r="G12" s="119" t="s">
        <v>85</v>
      </c>
      <c r="H12" s="119"/>
      <c r="I12" s="100" t="s">
        <v>330</v>
      </c>
      <c r="J12" s="119" t="s">
        <v>84</v>
      </c>
      <c r="K12" s="159" t="s">
        <v>85</v>
      </c>
    </row>
    <row r="13" spans="1:11">
      <c r="A13" s="98" t="s">
        <v>91</v>
      </c>
      <c r="B13" s="119" t="s">
        <v>84</v>
      </c>
      <c r="C13" s="119" t="s">
        <v>85</v>
      </c>
      <c r="D13" s="120"/>
      <c r="E13" s="100" t="s">
        <v>96</v>
      </c>
      <c r="F13" s="119" t="s">
        <v>84</v>
      </c>
      <c r="G13" s="119" t="s">
        <v>85</v>
      </c>
      <c r="H13" s="119"/>
      <c r="I13" s="100" t="s">
        <v>331</v>
      </c>
      <c r="J13" s="119" t="s">
        <v>84</v>
      </c>
      <c r="K13" s="159" t="s">
        <v>85</v>
      </c>
    </row>
    <row r="14" ht="15" spans="1:11">
      <c r="A14" s="107" t="s">
        <v>332</v>
      </c>
      <c r="B14" s="125" t="s">
        <v>84</v>
      </c>
      <c r="C14" s="125" t="s">
        <v>85</v>
      </c>
      <c r="D14" s="110"/>
      <c r="E14" s="109" t="s">
        <v>333</v>
      </c>
      <c r="F14" s="125" t="s">
        <v>84</v>
      </c>
      <c r="G14" s="125" t="s">
        <v>85</v>
      </c>
      <c r="H14" s="125"/>
      <c r="I14" s="109" t="s">
        <v>334</v>
      </c>
      <c r="J14" s="125" t="s">
        <v>84</v>
      </c>
      <c r="K14" s="160" t="s">
        <v>85</v>
      </c>
    </row>
    <row r="15" ht="15" spans="1:11">
      <c r="A15" s="113" t="s">
        <v>198</v>
      </c>
      <c r="B15" s="126" t="s">
        <v>326</v>
      </c>
      <c r="C15" s="127"/>
      <c r="D15" s="114"/>
      <c r="E15" s="113"/>
      <c r="F15" s="127"/>
      <c r="G15" s="127"/>
      <c r="H15" s="127"/>
      <c r="I15" s="113"/>
      <c r="J15" s="127"/>
      <c r="K15" s="127"/>
    </row>
    <row r="16" spans="1:11">
      <c r="A16" s="91" t="s">
        <v>335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64"/>
    </row>
    <row r="17" spans="1:11">
      <c r="A17" s="104" t="s">
        <v>336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65"/>
    </row>
    <row r="18" spans="1:11">
      <c r="A18" s="104" t="s">
        <v>337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65"/>
    </row>
    <row r="19" spans="1:11">
      <c r="A19" s="129" t="s">
        <v>359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6"/>
    </row>
    <row r="20" spans="1:11">
      <c r="A20" s="131" t="s">
        <v>360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62"/>
    </row>
    <row r="21" spans="1:11">
      <c r="A21" s="131" t="s">
        <v>361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62"/>
    </row>
    <row r="22" spans="1:11">
      <c r="A22" s="131" t="s">
        <v>362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62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7"/>
    </row>
    <row r="24" spans="1:11">
      <c r="A24" s="104" t="s">
        <v>123</v>
      </c>
      <c r="B24" s="106"/>
      <c r="C24" s="119" t="s">
        <v>64</v>
      </c>
      <c r="D24" s="119" t="s">
        <v>65</v>
      </c>
      <c r="E24" s="103"/>
      <c r="F24" s="103"/>
      <c r="G24" s="103"/>
      <c r="H24" s="103"/>
      <c r="I24" s="103"/>
      <c r="J24" s="103"/>
      <c r="K24" s="158"/>
    </row>
    <row r="25" ht="15" spans="1:11">
      <c r="A25" s="134" t="s">
        <v>340</v>
      </c>
      <c r="B25" s="135" t="s">
        <v>326</v>
      </c>
      <c r="C25" s="135"/>
      <c r="D25" s="135"/>
      <c r="E25" s="135"/>
      <c r="F25" s="135"/>
      <c r="G25" s="135"/>
      <c r="H25" s="135"/>
      <c r="I25" s="135"/>
      <c r="J25" s="135"/>
      <c r="K25" s="168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341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61"/>
    </row>
    <row r="28" spans="1:11">
      <c r="A28" s="138" t="s">
        <v>363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9"/>
    </row>
    <row r="29" spans="1:11">
      <c r="A29" s="138" t="s">
        <v>364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9"/>
    </row>
    <row r="30" spans="1:11">
      <c r="A30" s="138" t="s">
        <v>365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9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70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70"/>
    </row>
    <row r="33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70"/>
    </row>
    <row r="34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spans="1:11">
      <c r="A35" s="144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ht="15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72"/>
    </row>
    <row r="37" spans="1:11">
      <c r="A37" s="147" t="s">
        <v>345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73"/>
    </row>
    <row r="38" spans="1:11">
      <c r="A38" s="104" t="s">
        <v>346</v>
      </c>
      <c r="B38" s="106"/>
      <c r="C38" s="106"/>
      <c r="D38" s="103" t="s">
        <v>347</v>
      </c>
      <c r="E38" s="103"/>
      <c r="F38" s="149" t="s">
        <v>348</v>
      </c>
      <c r="G38" s="150"/>
      <c r="H38" s="106" t="s">
        <v>349</v>
      </c>
      <c r="I38" s="106"/>
      <c r="J38" s="106" t="s">
        <v>350</v>
      </c>
      <c r="K38" s="165"/>
    </row>
    <row r="39" spans="1:11">
      <c r="A39" s="104" t="s">
        <v>198</v>
      </c>
      <c r="B39" s="151" t="s">
        <v>366</v>
      </c>
      <c r="C39" s="151"/>
      <c r="D39" s="151"/>
      <c r="E39" s="151"/>
      <c r="F39" s="151"/>
      <c r="G39" s="151"/>
      <c r="H39" s="151"/>
      <c r="I39" s="151"/>
      <c r="J39" s="151"/>
      <c r="K39" s="174"/>
    </row>
    <row r="40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65"/>
    </row>
    <row r="4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65"/>
    </row>
    <row r="42" ht="15" spans="1:11">
      <c r="A42" s="107" t="s">
        <v>141</v>
      </c>
      <c r="B42" s="152" t="s">
        <v>352</v>
      </c>
      <c r="C42" s="152"/>
      <c r="D42" s="109" t="s">
        <v>353</v>
      </c>
      <c r="E42" s="153" t="s">
        <v>367</v>
      </c>
      <c r="F42" s="109" t="s">
        <v>145</v>
      </c>
      <c r="G42" s="154">
        <v>45724</v>
      </c>
      <c r="H42" s="155" t="s">
        <v>146</v>
      </c>
      <c r="I42" s="155"/>
      <c r="J42" s="152" t="s">
        <v>367</v>
      </c>
      <c r="K42" s="17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（中期） (2)</vt:lpstr>
      <vt:lpstr>尾期1</vt:lpstr>
      <vt:lpstr>尾期2</vt:lpstr>
      <vt:lpstr>验货尺寸表（尾期）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2025-12-24T13:56:33Z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