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4" activeTab="1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<sst xmlns="http://schemas.openxmlformats.org/spreadsheetml/2006/main" count="1004" uniqueCount="366">
  <si>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</si>
  <si>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</si>
  <si>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</si>
  <si>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</si>
  <si>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</si>
  <si>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</si>
  <si>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</si>
  <si>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</si>
  <si>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</si>
  <si>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</si>
  <si>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</si>
  <si>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</si>
  <si>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</si>
  <si>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</si>
  <si>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</si>
  <si>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</si>
  <si>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</si>
  <si>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</si>
  <si>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</si>
  <si>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</si>
  <si>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</si>
  <si>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</si>
  <si>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</si>
  <si>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</si>
  <si>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</si>
  <si>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</si>
  <si>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</si>
  <si>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</si>
  <si>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</si>
  <si>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</si>
  <si>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</si>
  <si>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</si>
  <si>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</si>
  <si>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</si>
  <si>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</si>
  <si>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</si>
  <si>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</si>
  <si>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</si>
  <si>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</si>
  <si>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</si>
  <si>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</si>
  <si>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</si>
  <si>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</si>
  <si>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</si>
  <si>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</si>
  <si>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</si>
  <si>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</si>
  <si>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</si>
  <si>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</si>
  <si>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</si>
  <si>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</si>
  <si>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</si>
  <si>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</si>
  <si>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</si>
  <si>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</si>
  <si>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</si>
  <si>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</si>
  <si>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</si>
  <si>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</si>
  <si>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</si>
  <si>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</si>
  <si>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</si>
  <si>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QAMMBO85696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</si>
  <si>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</si>
  <si>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</si>
  <si>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</si>
  <si>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</si>
  <si>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</si>
  <si>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</si>
  <si>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</si>
  <si>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</si>
  <si>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</si>
  <si>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</si>
  <si>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</si>
  <si>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</si>
  <si>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</si>
  <si>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</si>
  <si>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</si>
  <si>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CGDD25111100030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</si>
  <si>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</si>
  <si>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</si>
  <si>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</si>
  <si>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</si>
  <si>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</si>
  <si>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</si>
  <si>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</si>
  <si>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</si>
  <si>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</si>
  <si>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</si>
  <si>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</si>
  <si>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</si>
  <si>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</si>
  <si>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</si>
  <si>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</si>
  <si>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</si>
  <si>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</si>
  <si>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</si>
  <si>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</si>
  <si>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</si>
  <si>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</si>
  <si>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</si>
  <si>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</si>
  <si>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</si>
  <si>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</si>
  <si>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</si>
  <si>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</si>
  <si>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</si>
  <si>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</si>
  <si>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</si>
  <si>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</si>
  <si>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山岚绿</t>
  </si>
  <si>
    <t>云母灰</t>
  </si>
  <si>
    <t>青黛蓝</t>
  </si>
  <si>
    <t>暗夜黑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</si>
  <si>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</si>
  <si>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青黛蓝4件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</si>
  <si>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</si>
  <si>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</si>
  <si>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</si>
  <si>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</si>
  <si>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</si>
  <si>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1.腰头线有大小，腰头后中接线处不在正中。</t>
  </si>
  <si>
    <t>2.袋口起豆角，侧拼三角位左右不对称</t>
  </si>
  <si>
    <t>3.网布处，大烫骨位没倒好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</si>
  <si>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</si>
  <si>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</si>
  <si>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</si>
  <si>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</si>
  <si>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</si>
  <si>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</si>
  <si>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</si>
  <si>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</si>
  <si>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</si>
  <si>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</si>
  <si>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</si>
  <si>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</si>
  <si>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</si>
  <si>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</si>
  <si>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</si>
  <si>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</si>
  <si>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</si>
  <si>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</si>
  <si>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120/56</t>
  </si>
  <si>
    <t>130/59</t>
  </si>
  <si>
    <t>140/57</t>
  </si>
  <si>
    <t>150/63</t>
  </si>
  <si>
    <t>160/69</t>
  </si>
  <si>
    <t>170/75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</si>
  <si>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</si>
  <si>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</si>
  <si>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</si>
  <si>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裤外侧长</t>
  </si>
  <si>
    <t>±1</t>
  </si>
  <si>
    <t>-0.5</t>
  </si>
  <si>
    <t>+0</t>
  </si>
  <si>
    <t>全松紧腰围 平量</t>
  </si>
  <si>
    <t>+1</t>
  </si>
  <si>
    <t>臀围</t>
  </si>
  <si>
    <t>-1</t>
  </si>
  <si>
    <t>腿围/2</t>
  </si>
  <si>
    <t>±0.5</t>
  </si>
  <si>
    <t>+0.5</t>
  </si>
  <si>
    <t>膝围/2</t>
  </si>
  <si>
    <t>脚口/2拉量</t>
  </si>
  <si>
    <t>±0.3</t>
  </si>
  <si>
    <t>脚口/2平量</t>
  </si>
  <si>
    <t>前裆长</t>
  </si>
  <si>
    <t>+0.3</t>
  </si>
  <si>
    <t>后裆长</t>
  </si>
  <si>
    <t>前插袋</t>
  </si>
  <si>
    <t>腰头松紧宽</t>
  </si>
  <si>
    <t>脚口松紧宽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</si>
  <si>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</si>
  <si>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</si>
  <si>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</si>
  <si>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</si>
  <si>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</si>
  <si>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</si>
  <si>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</si>
  <si>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</si>
  <si>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</si>
  <si>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</si>
  <si>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</si>
  <si>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</si>
  <si>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</si>
  <si>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2.网布处，大烫骨位没倒好</t>
  </si>
  <si>
    <t>3.侧拼不对称，尖角不对称</t>
  </si>
  <si>
    <t>【整改的严重缺陷及整改复核时间】</t>
  </si>
  <si>
    <t>以上问题车间已整改</t>
  </si>
  <si>
    <t>黑色</t>
  </si>
  <si>
    <t>-0.5  -0.5</t>
  </si>
  <si>
    <t>+0.5  +0</t>
  </si>
  <si>
    <t>+0  +0</t>
  </si>
  <si>
    <t>+0 +0</t>
  </si>
  <si>
    <t>+1  +1</t>
  </si>
  <si>
    <t>+1  +0.5</t>
  </si>
  <si>
    <t>+0.4  +0.3</t>
  </si>
  <si>
    <t>+0.2  +0</t>
  </si>
  <si>
    <t>+0.5  +0.2</t>
  </si>
  <si>
    <t>+0.4  +0.2</t>
  </si>
  <si>
    <t>+0.2  +0.2</t>
  </si>
  <si>
    <t>-0.5  -0.8</t>
  </si>
  <si>
    <t>-0.5  -0.6</t>
  </si>
  <si>
    <t>TOREAD-QC尾期检验报告书</t>
  </si>
  <si>
    <t>QAMMBM83242</t>
  </si>
  <si>
    <t>产品名称</t>
  </si>
  <si>
    <t>儿童卫裤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</si>
  <si>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</si>
  <si>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</si>
  <si>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</si>
  <si>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</si>
  <si>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</si>
  <si>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</si>
  <si>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</si>
  <si>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天津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</si>
  <si>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</si>
  <si>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</si>
  <si>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</si>
  <si>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</si>
  <si>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</si>
  <si>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</si>
  <si>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</si>
  <si>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</si>
  <si>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</si>
  <si>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</si>
  <si>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</si>
  <si>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</si>
  <si>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</si>
  <si>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</si>
  <si>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</si>
  <si>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</si>
  <si>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</si>
  <si>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</si>
  <si>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</si>
  <si>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</si>
  <si>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</si>
  <si>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</si>
  <si>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</si>
  <si>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</si>
  <si>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</si>
  <si>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</si>
  <si>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</si>
  <si>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</si>
  <si>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1、主唛不正中，打枣歪斜。</t>
  </si>
  <si>
    <t>2、袋口起扭，侧拼三角位左右不对称</t>
  </si>
  <si>
    <t>3、网布处，大烫骨位没倒好。线头未清理干净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</si>
  <si>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</si>
  <si>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</si>
  <si>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</si>
  <si>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</si>
  <si>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</si>
  <si>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</si>
  <si>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</si>
  <si>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走货6900件，抽查200件，发现4件不良品，已按照以上提出的问题点改正，可以出货</t>
  </si>
  <si>
    <t>服装QC部门</t>
  </si>
  <si>
    <t>检验人</t>
  </si>
  <si>
    <t>青黛岚</t>
  </si>
  <si>
    <t>-0.5 +0 -0.5</t>
  </si>
  <si>
    <t>+0 +0 +0</t>
  </si>
  <si>
    <t>+0 -0.5 +0</t>
  </si>
  <si>
    <t>+0 +0 -0.5</t>
  </si>
  <si>
    <t>-0.5 -0.5 +0</t>
  </si>
  <si>
    <t>+0 +0.5 +0</t>
  </si>
  <si>
    <t>+0.5 +0 +0</t>
  </si>
  <si>
    <t>+0.5 +0.3 +0.5</t>
  </si>
  <si>
    <t>+0 +0.3 +0.5</t>
  </si>
  <si>
    <t>-0.2 +0 +0</t>
  </si>
  <si>
    <t>+0 +0.2 +0</t>
  </si>
  <si>
    <t>+0.2 +0 +0</t>
  </si>
  <si>
    <t>+0.3 +0.3 +0</t>
  </si>
  <si>
    <t>+0.5 +0.3 +0.4</t>
  </si>
  <si>
    <t>+0.5 +0.5 +0.3</t>
  </si>
  <si>
    <t>+0.5 +0.4 +0</t>
  </si>
  <si>
    <t>+0 +0.5 +0.3</t>
  </si>
  <si>
    <t>+0 +0 +0.4</t>
  </si>
  <si>
    <t>+0.4 +0 +0.5</t>
  </si>
  <si>
    <t>+0 +0 +0.3</t>
  </si>
  <si>
    <t>+0 +0.3 +0</t>
  </si>
  <si>
    <t>+0.5 +0.6 +0.5</t>
  </si>
  <si>
    <t>+0.2 +0.3 +0.5</t>
  </si>
  <si>
    <t>+0.2 +0 +0.2</t>
  </si>
  <si>
    <t>+0.5 +0.5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</si>
  <si>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</si>
  <si>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</si>
  <si>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</si>
  <si>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</si>
  <si>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</si>
  <si>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</si>
  <si>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</si>
  <si>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</si>
  <si>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</si>
  <si>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</si>
  <si>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</si>
  <si>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</si>
  <si>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</si>
  <si>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</si>
  <si>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</si>
  <si>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</si>
  <si>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09674</t>
  </si>
  <si>
    <t>75D涤纶四面弹-FW08450添加凉感</t>
  </si>
  <si>
    <t>纽悦</t>
  </si>
  <si>
    <t>08812</t>
  </si>
  <si>
    <t>25SS暗夜黑</t>
  </si>
  <si>
    <t>08810</t>
  </si>
  <si>
    <t>22SS云母灰</t>
  </si>
  <si>
    <t>09681</t>
  </si>
  <si>
    <t>制表时间：2025/11/2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</si>
  <si>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</si>
  <si>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</si>
  <si>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</si>
  <si>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</si>
  <si>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</si>
  <si>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</si>
  <si>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</si>
  <si>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</si>
  <si>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</si>
  <si>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</si>
  <si>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</si>
  <si>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制表时间：2025/11/4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</si>
  <si>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</si>
  <si>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</si>
  <si>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</si>
  <si>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</si>
  <si>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</si>
  <si>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</si>
  <si>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</si>
  <si>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</si>
  <si>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</si>
  <si>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</si>
  <si>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</si>
  <si>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 xml:space="preserve">TOREAD反光膜烫标（5CM） </t>
  </si>
  <si>
    <t>川海</t>
  </si>
  <si>
    <t>木盾刻字膜烫标（宽2CM）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</si>
  <si>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</si>
  <si>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</si>
  <si>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</si>
  <si>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</si>
  <si>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</si>
  <si>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</si>
  <si>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</si>
  <si>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</si>
  <si>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</si>
  <si>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</si>
  <si>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</si>
  <si>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</si>
  <si>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</si>
  <si>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</si>
  <si>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</si>
  <si>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</si>
  <si>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</si>
  <si>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</si>
  <si>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</si>
  <si>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</si>
  <si>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</si>
  <si>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</si>
  <si>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左前+右后烫标</t>
  </si>
  <si>
    <t>无脱落开裂</t>
  </si>
  <si>
    <t>制表时间：2025/11/8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</si>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</sst>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sz val="10"/>
      <color indexed="8"/>
      <name val="宋体"/>
      <charset val="134"/>
    </font>
    <font>
      <sz val="12"/>
      <name val="宋体"/>
      <charset val="134"/>
      <scheme val="minor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0"/>
      <name val="宋体"/>
      <charset val="134"/>
      <scheme val="major"/>
    </font>
    <font>
      <sz val="11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6F6"/>
        <bgColor indexed="8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7" fillId="9" borderId="79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80" applyNumberFormat="0" applyFill="0" applyAlignment="0" applyProtection="0">
      <alignment vertical="center"/>
    </xf>
    <xf numFmtId="0" fontId="58" fillId="0" borderId="80" applyNumberFormat="0" applyFill="0" applyAlignment="0" applyProtection="0">
      <alignment vertical="center"/>
    </xf>
    <xf numFmtId="0" fontId="59" fillId="0" borderId="81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10" borderId="82" applyNumberFormat="0" applyAlignment="0" applyProtection="0">
      <alignment vertical="center"/>
    </xf>
    <xf numFmtId="0" fontId="61" fillId="11" borderId="83" applyNumberFormat="0" applyAlignment="0" applyProtection="0">
      <alignment vertical="center"/>
    </xf>
    <xf numFmtId="0" fontId="62" fillId="11" borderId="82" applyNumberFormat="0" applyAlignment="0" applyProtection="0">
      <alignment vertical="center"/>
    </xf>
    <xf numFmtId="0" fontId="63" fillId="12" borderId="84" applyNumberFormat="0" applyAlignment="0" applyProtection="0">
      <alignment vertical="center"/>
    </xf>
    <xf numFmtId="0" fontId="64" fillId="0" borderId="85" applyNumberFormat="0" applyFill="0" applyAlignment="0" applyProtection="0">
      <alignment vertical="center"/>
    </xf>
    <xf numFmtId="0" fontId="65" fillId="0" borderId="86" applyNumberFormat="0" applyFill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20" fillId="0" borderId="0"/>
    <xf numFmtId="0" fontId="1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71" fillId="0" borderId="0"/>
    <xf numFmtId="0" fontId="20" fillId="0" borderId="0">
      <alignment vertical="center"/>
    </xf>
    <xf numFmtId="0" fontId="17" fillId="0" borderId="0">
      <alignment vertical="center"/>
    </xf>
    <xf numFmtId="0" fontId="20" fillId="0" borderId="0"/>
    <xf numFmtId="0" fontId="72" fillId="0" borderId="0">
      <alignment horizontal="center" vertical="center"/>
    </xf>
  </cellStyleXfs>
  <cellXfs count="4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8" xfId="61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9" fillId="0" borderId="2" xfId="0" applyFont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177" fontId="17" fillId="0" borderId="2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20" fillId="0" borderId="0" xfId="53" applyFont="1" applyFill="1" applyAlignment="1"/>
    <xf numFmtId="49" fontId="19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1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left" vertical="center"/>
    </xf>
    <xf numFmtId="0" fontId="22" fillId="0" borderId="11" xfId="52" applyFont="1" applyFill="1" applyBorder="1" applyAlignment="1">
      <alignment horizontal="center" vertical="center"/>
    </xf>
    <xf numFmtId="0" fontId="23" fillId="0" borderId="11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2" fillId="0" borderId="13" xfId="52" applyFont="1" applyFill="1" applyBorder="1" applyAlignment="1">
      <alignment vertical="center"/>
    </xf>
    <xf numFmtId="0" fontId="24" fillId="0" borderId="13" xfId="52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center"/>
    </xf>
    <xf numFmtId="0" fontId="22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0" fontId="25" fillId="0" borderId="14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7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49" fontId="29" fillId="0" borderId="2" xfId="54" applyNumberFormat="1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/>
    </xf>
    <xf numFmtId="0" fontId="31" fillId="0" borderId="2" xfId="0" applyFont="1" applyFill="1" applyBorder="1" applyAlignment="1">
      <alignment horizontal="center"/>
    </xf>
    <xf numFmtId="0" fontId="32" fillId="0" borderId="15" xfId="0" applyNumberFormat="1" applyFont="1" applyFill="1" applyBorder="1" applyAlignment="1">
      <alignment shrinkToFit="1"/>
    </xf>
    <xf numFmtId="0" fontId="33" fillId="0" borderId="16" xfId="0" applyNumberFormat="1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4" fillId="0" borderId="0" xfId="51" applyNumberFormat="1" applyFont="1" applyFill="1" applyBorder="1" applyAlignment="1">
      <alignment horizontal="center" vertical="center"/>
    </xf>
    <xf numFmtId="0" fontId="29" fillId="0" borderId="0" xfId="53" applyFont="1" applyFill="1" applyAlignment="1"/>
    <xf numFmtId="0" fontId="27" fillId="0" borderId="0" xfId="53" applyFont="1" applyFill="1" applyAlignment="1"/>
    <xf numFmtId="0" fontId="26" fillId="0" borderId="0" xfId="53" applyFont="1" applyFill="1" applyAlignment="1"/>
    <xf numFmtId="14" fontId="26" fillId="0" borderId="0" xfId="53" applyNumberFormat="1" applyFont="1" applyFill="1" applyAlignment="1">
      <alignment horizontal="left"/>
    </xf>
    <xf numFmtId="0" fontId="20" fillId="0" borderId="0" xfId="52" applyFill="1" applyBorder="1" applyAlignment="1">
      <alignment horizontal="left" vertical="center"/>
    </xf>
    <xf numFmtId="0" fontId="20" fillId="0" borderId="0" xfId="52" applyFont="1" applyFill="1" applyAlignment="1">
      <alignment horizontal="left" vertical="center"/>
    </xf>
    <xf numFmtId="0" fontId="20" fillId="0" borderId="0" xfId="52" applyFill="1" applyAlignment="1">
      <alignment horizontal="left" vertical="center"/>
    </xf>
    <xf numFmtId="0" fontId="35" fillId="0" borderId="17" xfId="52" applyFont="1" applyBorder="1" applyAlignment="1">
      <alignment horizontal="center" vertical="top"/>
    </xf>
    <xf numFmtId="0" fontId="36" fillId="0" borderId="18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36" fillId="0" borderId="19" xfId="52" applyFont="1" applyFill="1" applyBorder="1" applyAlignment="1">
      <alignment horizontal="center" vertical="center"/>
    </xf>
    <xf numFmtId="0" fontId="27" fillId="0" borderId="19" xfId="52" applyFont="1" applyFill="1" applyBorder="1" applyAlignment="1">
      <alignment vertical="center"/>
    </xf>
    <xf numFmtId="0" fontId="36" fillId="0" borderId="19" xfId="52" applyFont="1" applyFill="1" applyBorder="1" applyAlignment="1">
      <alignment vertical="center"/>
    </xf>
    <xf numFmtId="0" fontId="23" fillId="0" borderId="20" xfId="52" applyFont="1" applyBorder="1" applyAlignment="1">
      <alignment horizontal="left" vertical="center"/>
    </xf>
    <xf numFmtId="0" fontId="23" fillId="0" borderId="21" xfId="52" applyFont="1" applyBorder="1" applyAlignment="1">
      <alignment horizontal="left" vertical="center"/>
    </xf>
    <xf numFmtId="0" fontId="36" fillId="0" borderId="19" xfId="52" applyFont="1" applyFill="1" applyBorder="1" applyAlignment="1">
      <alignment horizontal="left" vertical="center"/>
    </xf>
    <xf numFmtId="0" fontId="27" fillId="0" borderId="19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36" fillId="0" borderId="23" xfId="52" applyFont="1" applyFill="1" applyBorder="1" applyAlignment="1">
      <alignment vertical="center"/>
    </xf>
    <xf numFmtId="0" fontId="23" fillId="0" borderId="20" xfId="52" applyFont="1" applyFill="1" applyBorder="1" applyAlignment="1">
      <alignment horizontal="left" vertical="center"/>
    </xf>
    <xf numFmtId="0" fontId="36" fillId="0" borderId="20" xfId="52" applyFont="1" applyFill="1" applyBorder="1" applyAlignment="1">
      <alignment vertical="center"/>
    </xf>
    <xf numFmtId="58" fontId="27" fillId="0" borderId="20" xfId="52" applyNumberFormat="1" applyFont="1" applyFill="1" applyBorder="1" applyAlignment="1">
      <alignment horizontal="center" vertical="center"/>
    </xf>
    <xf numFmtId="0" fontId="27" fillId="0" borderId="20" xfId="52" applyFont="1" applyFill="1" applyBorder="1" applyAlignment="1">
      <alignment horizontal="center" vertical="center"/>
    </xf>
    <xf numFmtId="0" fontId="36" fillId="0" borderId="20" xfId="52" applyFont="1" applyFill="1" applyBorder="1" applyAlignment="1">
      <alignment horizontal="center" vertical="center"/>
    </xf>
    <xf numFmtId="0" fontId="36" fillId="0" borderId="21" xfId="52" applyFont="1" applyFill="1" applyBorder="1" applyAlignment="1">
      <alignment horizontal="center" vertical="center"/>
    </xf>
    <xf numFmtId="0" fontId="36" fillId="0" borderId="23" xfId="52" applyFont="1" applyFill="1" applyBorder="1" applyAlignment="1">
      <alignment horizontal="left" vertical="center"/>
    </xf>
    <xf numFmtId="0" fontId="36" fillId="0" borderId="20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horizontal="left" vertical="center"/>
    </xf>
    <xf numFmtId="0" fontId="36" fillId="0" borderId="24" xfId="52" applyFont="1" applyFill="1" applyBorder="1" applyAlignment="1">
      <alignment vertical="center"/>
    </xf>
    <xf numFmtId="0" fontId="23" fillId="0" borderId="25" xfId="52" applyFont="1" applyFill="1" applyBorder="1" applyAlignment="1">
      <alignment horizontal="left" vertical="center"/>
    </xf>
    <xf numFmtId="0" fontId="36" fillId="0" borderId="25" xfId="52" applyFont="1" applyFill="1" applyBorder="1" applyAlignment="1">
      <alignment vertical="center"/>
    </xf>
    <xf numFmtId="0" fontId="27" fillId="0" borderId="25" xfId="52" applyFont="1" applyFill="1" applyBorder="1" applyAlignment="1">
      <alignment horizontal="left" vertical="center"/>
    </xf>
    <xf numFmtId="0" fontId="36" fillId="0" borderId="25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6" fillId="0" borderId="0" xfId="52" applyFont="1" applyFill="1" applyBorder="1" applyAlignment="1">
      <alignment vertical="center"/>
    </xf>
    <xf numFmtId="0" fontId="27" fillId="0" borderId="0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36" fillId="0" borderId="18" xfId="52" applyFont="1" applyFill="1" applyBorder="1" applyAlignment="1">
      <alignment vertical="center"/>
    </xf>
    <xf numFmtId="0" fontId="36" fillId="0" borderId="27" xfId="52" applyFont="1" applyFill="1" applyBorder="1" applyAlignment="1">
      <alignment vertical="center"/>
    </xf>
    <xf numFmtId="0" fontId="36" fillId="0" borderId="28" xfId="52" applyFont="1" applyFill="1" applyBorder="1" applyAlignment="1">
      <alignment vertical="center"/>
    </xf>
    <xf numFmtId="0" fontId="36" fillId="0" borderId="29" xfId="52" applyFont="1" applyFill="1" applyBorder="1" applyAlignment="1">
      <alignment vertical="center"/>
    </xf>
    <xf numFmtId="0" fontId="27" fillId="0" borderId="20" xfId="52" applyFont="1" applyFill="1" applyBorder="1" applyAlignment="1">
      <alignment vertical="center"/>
    </xf>
    <xf numFmtId="0" fontId="27" fillId="0" borderId="30" xfId="52" applyFont="1" applyFill="1" applyBorder="1" applyAlignment="1">
      <alignment horizontal="center" vertical="center"/>
    </xf>
    <xf numFmtId="0" fontId="27" fillId="0" borderId="31" xfId="52" applyFont="1" applyFill="1" applyBorder="1" applyAlignment="1">
      <alignment horizontal="center" vertical="center"/>
    </xf>
    <xf numFmtId="0" fontId="27" fillId="0" borderId="32" xfId="52" applyFont="1" applyFill="1" applyBorder="1" applyAlignment="1">
      <alignment horizontal="center" vertical="center"/>
    </xf>
    <xf numFmtId="0" fontId="37" fillId="0" borderId="33" xfId="52" applyFont="1" applyFill="1" applyBorder="1" applyAlignment="1">
      <alignment horizontal="left" vertical="center"/>
    </xf>
    <xf numFmtId="0" fontId="37" fillId="0" borderId="31" xfId="52" applyFont="1" applyFill="1" applyBorder="1" applyAlignment="1">
      <alignment horizontal="left" vertical="center"/>
    </xf>
    <xf numFmtId="0" fontId="37" fillId="0" borderId="32" xfId="52" applyFont="1" applyFill="1" applyBorder="1" applyAlignment="1">
      <alignment horizontal="left" vertical="center"/>
    </xf>
    <xf numFmtId="0" fontId="27" fillId="0" borderId="25" xfId="52" applyFont="1" applyFill="1" applyBorder="1" applyAlignment="1">
      <alignment vertical="center"/>
    </xf>
    <xf numFmtId="0" fontId="27" fillId="0" borderId="0" xfId="52" applyFont="1" applyFill="1" applyBorder="1" applyAlignment="1">
      <alignment horizontal="left" vertical="center"/>
    </xf>
    <xf numFmtId="0" fontId="36" fillId="0" borderId="22" xfId="52" applyFont="1" applyFill="1" applyBorder="1" applyAlignment="1">
      <alignment horizontal="left" vertical="center"/>
    </xf>
    <xf numFmtId="0" fontId="36" fillId="0" borderId="21" xfId="52" applyFont="1" applyFill="1" applyBorder="1" applyAlignment="1">
      <alignment horizontal="left" vertical="center"/>
    </xf>
    <xf numFmtId="0" fontId="27" fillId="0" borderId="23" xfId="52" applyFont="1" applyFill="1" applyBorder="1" applyAlignment="1">
      <alignment horizontal="left" vertical="center"/>
    </xf>
    <xf numFmtId="0" fontId="27" fillId="0" borderId="33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/>
    </xf>
    <xf numFmtId="0" fontId="27" fillId="0" borderId="32" xfId="52" applyFont="1" applyFill="1" applyBorder="1" applyAlignment="1">
      <alignment horizontal="left" vertical="center"/>
    </xf>
    <xf numFmtId="0" fontId="27" fillId="0" borderId="23" xfId="52" applyFont="1" applyFill="1" applyBorder="1" applyAlignment="1">
      <alignment horizontal="left" vertical="center" wrapText="1"/>
    </xf>
    <xf numFmtId="0" fontId="27" fillId="0" borderId="20" xfId="52" applyFont="1" applyFill="1" applyBorder="1" applyAlignment="1">
      <alignment horizontal="left" vertical="center" wrapText="1"/>
    </xf>
    <xf numFmtId="0" fontId="27" fillId="0" borderId="21" xfId="52" applyFont="1" applyFill="1" applyBorder="1" applyAlignment="1">
      <alignment horizontal="left" vertical="center" wrapText="1"/>
    </xf>
    <xf numFmtId="0" fontId="36" fillId="0" borderId="24" xfId="52" applyFont="1" applyFill="1" applyBorder="1" applyAlignment="1">
      <alignment horizontal="left" vertical="center"/>
    </xf>
    <xf numFmtId="0" fontId="20" fillId="0" borderId="25" xfId="52" applyFill="1" applyBorder="1" applyAlignment="1">
      <alignment horizontal="center" vertical="center"/>
    </xf>
    <xf numFmtId="0" fontId="20" fillId="0" borderId="26" xfId="52" applyFill="1" applyBorder="1" applyAlignment="1">
      <alignment horizontal="center" vertical="center"/>
    </xf>
    <xf numFmtId="0" fontId="36" fillId="0" borderId="34" xfId="52" applyFont="1" applyFill="1" applyBorder="1" applyAlignment="1">
      <alignment horizontal="center" vertical="center"/>
    </xf>
    <xf numFmtId="0" fontId="36" fillId="0" borderId="35" xfId="52" applyFont="1" applyFill="1" applyBorder="1" applyAlignment="1">
      <alignment horizontal="left" vertical="center"/>
    </xf>
    <xf numFmtId="0" fontId="36" fillId="0" borderId="28" xfId="52" applyFont="1" applyFill="1" applyBorder="1" applyAlignment="1">
      <alignment horizontal="left" vertical="center"/>
    </xf>
    <xf numFmtId="0" fontId="36" fillId="0" borderId="29" xfId="52" applyFont="1" applyFill="1" applyBorder="1" applyAlignment="1">
      <alignment horizontal="center" vertical="center"/>
    </xf>
    <xf numFmtId="0" fontId="27" fillId="0" borderId="36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 wrapText="1"/>
    </xf>
    <xf numFmtId="0" fontId="20" fillId="0" borderId="32" xfId="52" applyFont="1" applyFill="1" applyBorder="1" applyAlignment="1">
      <alignment horizontal="center" vertical="center"/>
    </xf>
    <xf numFmtId="0" fontId="10" fillId="0" borderId="32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right" vertical="center"/>
    </xf>
    <xf numFmtId="0" fontId="27" fillId="0" borderId="31" xfId="52" applyFont="1" applyFill="1" applyBorder="1" applyAlignment="1">
      <alignment horizontal="right" vertical="center"/>
    </xf>
    <xf numFmtId="0" fontId="27" fillId="0" borderId="36" xfId="52" applyFont="1" applyFill="1" applyBorder="1" applyAlignment="1">
      <alignment horizontal="right" vertical="center"/>
    </xf>
    <xf numFmtId="0" fontId="27" fillId="0" borderId="37" xfId="52" applyFont="1" applyFill="1" applyBorder="1" applyAlignment="1">
      <alignment horizontal="center" vertical="center"/>
    </xf>
    <xf numFmtId="0" fontId="37" fillId="0" borderId="18" xfId="52" applyFont="1" applyFill="1" applyBorder="1" applyAlignment="1">
      <alignment horizontal="left" vertical="center"/>
    </xf>
    <xf numFmtId="0" fontId="37" fillId="0" borderId="19" xfId="52" applyFont="1" applyFill="1" applyBorder="1" applyAlignment="1">
      <alignment horizontal="left" vertical="center"/>
    </xf>
    <xf numFmtId="0" fontId="37" fillId="0" borderId="22" xfId="52" applyFont="1" applyFill="1" applyBorder="1" applyAlignment="1">
      <alignment horizontal="left" vertical="center"/>
    </xf>
    <xf numFmtId="0" fontId="36" fillId="0" borderId="30" xfId="52" applyFont="1" applyFill="1" applyBorder="1" applyAlignment="1">
      <alignment horizontal="left" vertical="center"/>
    </xf>
    <xf numFmtId="0" fontId="36" fillId="0" borderId="36" xfId="52" applyFont="1" applyFill="1" applyBorder="1" applyAlignment="1">
      <alignment horizontal="left" vertical="center"/>
    </xf>
    <xf numFmtId="0" fontId="27" fillId="0" borderId="25" xfId="52" applyFont="1" applyFill="1" applyBorder="1" applyAlignment="1">
      <alignment horizontal="center" vertical="center"/>
    </xf>
    <xf numFmtId="58" fontId="27" fillId="0" borderId="25" xfId="52" applyNumberFormat="1" applyFont="1" applyFill="1" applyBorder="1" applyAlignment="1">
      <alignment horizontal="center" vertical="center"/>
    </xf>
    <xf numFmtId="0" fontId="36" fillId="0" borderId="25" xfId="52" applyFont="1" applyFill="1" applyBorder="1" applyAlignment="1">
      <alignment horizontal="center" vertical="center"/>
    </xf>
    <xf numFmtId="0" fontId="27" fillId="0" borderId="26" xfId="52" applyFont="1" applyFill="1" applyBorder="1" applyAlignment="1">
      <alignment horizontal="center" vertical="center"/>
    </xf>
    <xf numFmtId="0" fontId="29" fillId="0" borderId="0" xfId="53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center" vertical="center"/>
    </xf>
    <xf numFmtId="0" fontId="26" fillId="0" borderId="5" xfId="53" applyFont="1" applyFill="1" applyBorder="1" applyAlignment="1">
      <alignment horizontal="center" vertical="center"/>
    </xf>
    <xf numFmtId="49" fontId="38" fillId="0" borderId="5" xfId="51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39" fillId="0" borderId="5" xfId="49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178" fontId="40" fillId="0" borderId="5" xfId="0" applyNumberFormat="1" applyFont="1" applyFill="1" applyBorder="1" applyAlignment="1">
      <alignment horizontal="center" vertical="center"/>
    </xf>
    <xf numFmtId="0" fontId="33" fillId="0" borderId="39" xfId="0" applyNumberFormat="1" applyFont="1" applyFill="1" applyBorder="1" applyAlignment="1">
      <alignment horizontal="center" vertical="center"/>
    </xf>
    <xf numFmtId="0" fontId="19" fillId="0" borderId="2" xfId="53" applyFont="1" applyFill="1" applyBorder="1" applyAlignment="1"/>
    <xf numFmtId="58" fontId="29" fillId="0" borderId="0" xfId="53" applyNumberFormat="1" applyFont="1" applyFill="1" applyAlignment="1">
      <alignment horizontal="left"/>
    </xf>
    <xf numFmtId="0" fontId="20" fillId="0" borderId="0" xfId="52" applyFont="1" applyAlignment="1">
      <alignment horizontal="left" vertical="center"/>
    </xf>
    <xf numFmtId="0" fontId="10" fillId="0" borderId="40" xfId="52" applyFont="1" applyBorder="1" applyAlignment="1">
      <alignment horizontal="left" vertical="center"/>
    </xf>
    <xf numFmtId="0" fontId="23" fillId="0" borderId="41" xfId="52" applyFont="1" applyBorder="1" applyAlignment="1">
      <alignment horizontal="center" vertical="center"/>
    </xf>
    <xf numFmtId="0" fontId="10" fillId="0" borderId="41" xfId="52" applyFont="1" applyBorder="1" applyAlignment="1">
      <alignment horizontal="center" vertical="center"/>
    </xf>
    <xf numFmtId="0" fontId="37" fillId="0" borderId="41" xfId="52" applyFont="1" applyBorder="1" applyAlignment="1">
      <alignment horizontal="left" vertical="center"/>
    </xf>
    <xf numFmtId="0" fontId="20" fillId="0" borderId="41" xfId="52" applyFont="1" applyBorder="1" applyAlignment="1">
      <alignment horizontal="center" vertical="center"/>
    </xf>
    <xf numFmtId="0" fontId="20" fillId="0" borderId="42" xfId="52" applyFont="1" applyBorder="1" applyAlignment="1">
      <alignment horizontal="center" vertical="center"/>
    </xf>
    <xf numFmtId="0" fontId="37" fillId="0" borderId="18" xfId="52" applyFont="1" applyBorder="1" applyAlignment="1">
      <alignment horizontal="center" vertical="center"/>
    </xf>
    <xf numFmtId="0" fontId="37" fillId="0" borderId="19" xfId="52" applyFont="1" applyBorder="1" applyAlignment="1">
      <alignment horizontal="center" vertical="center"/>
    </xf>
    <xf numFmtId="0" fontId="37" fillId="0" borderId="22" xfId="52" applyFont="1" applyBorder="1" applyAlignment="1">
      <alignment horizontal="center" vertical="center"/>
    </xf>
    <xf numFmtId="0" fontId="10" fillId="0" borderId="18" xfId="52" applyFont="1" applyBorder="1" applyAlignment="1">
      <alignment horizontal="center" vertical="center"/>
    </xf>
    <xf numFmtId="0" fontId="10" fillId="0" borderId="19" xfId="52" applyFont="1" applyBorder="1" applyAlignment="1">
      <alignment horizontal="center" vertical="center"/>
    </xf>
    <xf numFmtId="0" fontId="10" fillId="0" borderId="22" xfId="52" applyFont="1" applyBorder="1" applyAlignment="1">
      <alignment horizontal="center" vertical="center"/>
    </xf>
    <xf numFmtId="0" fontId="37" fillId="0" borderId="23" xfId="52" applyFont="1" applyBorder="1" applyAlignment="1">
      <alignment horizontal="left" vertical="center"/>
    </xf>
    <xf numFmtId="0" fontId="37" fillId="0" borderId="20" xfId="52" applyFont="1" applyBorder="1" applyAlignment="1">
      <alignment horizontal="left" vertical="center"/>
    </xf>
    <xf numFmtId="14" fontId="23" fillId="0" borderId="20" xfId="52" applyNumberFormat="1" applyFont="1" applyBorder="1" applyAlignment="1">
      <alignment horizontal="center" vertical="center"/>
    </xf>
    <xf numFmtId="14" fontId="23" fillId="0" borderId="21" xfId="52" applyNumberFormat="1" applyFont="1" applyBorder="1" applyAlignment="1">
      <alignment horizontal="center" vertical="center"/>
    </xf>
    <xf numFmtId="0" fontId="37" fillId="0" borderId="23" xfId="52" applyFont="1" applyBorder="1" applyAlignment="1">
      <alignment vertical="center"/>
    </xf>
    <xf numFmtId="0" fontId="23" fillId="0" borderId="20" xfId="52" applyNumberFormat="1" applyFont="1" applyBorder="1" applyAlignment="1">
      <alignment horizontal="center" vertical="center"/>
    </xf>
    <xf numFmtId="0" fontId="23" fillId="0" borderId="21" xfId="52" applyFont="1" applyBorder="1" applyAlignment="1">
      <alignment horizontal="center" vertical="center"/>
    </xf>
    <xf numFmtId="0" fontId="37" fillId="0" borderId="20" xfId="52" applyFont="1" applyBorder="1" applyAlignment="1">
      <alignment vertical="center"/>
    </xf>
    <xf numFmtId="0" fontId="23" fillId="0" borderId="43" xfId="52" applyFont="1" applyBorder="1" applyAlignment="1">
      <alignment horizontal="center" vertical="center"/>
    </xf>
    <xf numFmtId="0" fontId="23" fillId="0" borderId="44" xfId="52" applyFont="1" applyBorder="1" applyAlignment="1">
      <alignment horizontal="center" vertical="center"/>
    </xf>
    <xf numFmtId="0" fontId="20" fillId="0" borderId="20" xfId="52" applyFont="1" applyBorder="1" applyAlignment="1">
      <alignment vertical="center"/>
    </xf>
    <xf numFmtId="0" fontId="41" fillId="0" borderId="24" xfId="52" applyFont="1" applyBorder="1" applyAlignment="1">
      <alignment vertical="center"/>
    </xf>
    <xf numFmtId="0" fontId="23" fillId="0" borderId="45" xfId="52" applyFont="1" applyBorder="1" applyAlignment="1">
      <alignment horizontal="center" vertical="center"/>
    </xf>
    <xf numFmtId="0" fontId="23" fillId="0" borderId="37" xfId="52" applyFont="1" applyBorder="1" applyAlignment="1">
      <alignment horizontal="center" vertical="center"/>
    </xf>
    <xf numFmtId="0" fontId="37" fillId="0" borderId="24" xfId="52" applyFont="1" applyBorder="1" applyAlignment="1">
      <alignment horizontal="left" vertical="center"/>
    </xf>
    <xf numFmtId="0" fontId="37" fillId="0" borderId="25" xfId="52" applyFont="1" applyBorder="1" applyAlignment="1">
      <alignment horizontal="left" vertical="center"/>
    </xf>
    <xf numFmtId="14" fontId="23" fillId="0" borderId="25" xfId="52" applyNumberFormat="1" applyFont="1" applyBorder="1" applyAlignment="1">
      <alignment horizontal="center" vertical="center"/>
    </xf>
    <xf numFmtId="14" fontId="23" fillId="0" borderId="26" xfId="52" applyNumberFormat="1" applyFont="1" applyBorder="1" applyAlignment="1">
      <alignment horizontal="center" vertical="center"/>
    </xf>
    <xf numFmtId="0" fontId="23" fillId="0" borderId="25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10" fillId="0" borderId="0" xfId="52" applyFont="1" applyBorder="1" applyAlignment="1">
      <alignment horizontal="left" vertical="center"/>
    </xf>
    <xf numFmtId="0" fontId="37" fillId="0" borderId="18" xfId="52" applyFont="1" applyBorder="1" applyAlignment="1">
      <alignment vertical="center"/>
    </xf>
    <xf numFmtId="0" fontId="20" fillId="0" borderId="19" xfId="52" applyFont="1" applyBorder="1" applyAlignment="1">
      <alignment horizontal="left" vertical="center"/>
    </xf>
    <xf numFmtId="0" fontId="23" fillId="0" borderId="19" xfId="52" applyFont="1" applyBorder="1" applyAlignment="1">
      <alignment horizontal="left" vertical="center"/>
    </xf>
    <xf numFmtId="0" fontId="20" fillId="0" borderId="19" xfId="52" applyFont="1" applyBorder="1" applyAlignment="1">
      <alignment vertical="center"/>
    </xf>
    <xf numFmtId="0" fontId="37" fillId="0" borderId="19" xfId="52" applyFont="1" applyBorder="1" applyAlignment="1">
      <alignment vertical="center"/>
    </xf>
    <xf numFmtId="0" fontId="23" fillId="0" borderId="22" xfId="52" applyFont="1" applyBorder="1" applyAlignment="1">
      <alignment horizontal="left" vertical="center"/>
    </xf>
    <xf numFmtId="0" fontId="20" fillId="0" borderId="20" xfId="52" applyFont="1" applyBorder="1" applyAlignment="1">
      <alignment horizontal="left" vertical="center"/>
    </xf>
    <xf numFmtId="0" fontId="37" fillId="0" borderId="26" xfId="52" applyFont="1" applyBorder="1" applyAlignment="1">
      <alignment horizontal="left" vertical="center"/>
    </xf>
    <xf numFmtId="0" fontId="37" fillId="0" borderId="0" xfId="52" applyFont="1" applyBorder="1" applyAlignment="1">
      <alignment horizontal="left" vertical="center"/>
    </xf>
    <xf numFmtId="0" fontId="27" fillId="0" borderId="35" xfId="52" applyFont="1" applyBorder="1" applyAlignment="1">
      <alignment horizontal="left" vertical="center" wrapText="1"/>
    </xf>
    <xf numFmtId="0" fontId="27" fillId="0" borderId="28" xfId="52" applyFont="1" applyBorder="1" applyAlignment="1">
      <alignment horizontal="left" vertical="center" wrapText="1"/>
    </xf>
    <xf numFmtId="0" fontId="27" fillId="0" borderId="46" xfId="52" applyFont="1" applyBorder="1" applyAlignment="1">
      <alignment horizontal="left" vertical="center" wrapText="1"/>
    </xf>
    <xf numFmtId="0" fontId="36" fillId="0" borderId="19" xfId="52" applyFont="1" applyBorder="1" applyAlignment="1">
      <alignment horizontal="left" vertical="center"/>
    </xf>
    <xf numFmtId="0" fontId="36" fillId="0" borderId="22" xfId="52" applyFont="1" applyBorder="1" applyAlignment="1">
      <alignment horizontal="left" vertical="center"/>
    </xf>
    <xf numFmtId="0" fontId="27" fillId="0" borderId="33" xfId="52" applyFont="1" applyBorder="1" applyAlignment="1">
      <alignment horizontal="left" vertical="center"/>
    </xf>
    <xf numFmtId="0" fontId="27" fillId="0" borderId="31" xfId="52" applyFont="1" applyBorder="1" applyAlignment="1">
      <alignment horizontal="left" vertical="center"/>
    </xf>
    <xf numFmtId="0" fontId="27" fillId="0" borderId="36" xfId="52" applyFont="1" applyBorder="1" applyAlignment="1">
      <alignment horizontal="left" vertical="center"/>
    </xf>
    <xf numFmtId="0" fontId="27" fillId="0" borderId="30" xfId="52" applyFont="1" applyBorder="1" applyAlignment="1">
      <alignment horizontal="left" vertical="center"/>
    </xf>
    <xf numFmtId="0" fontId="36" fillId="0" borderId="30" xfId="52" applyFont="1" applyBorder="1" applyAlignment="1">
      <alignment horizontal="left" vertical="center"/>
    </xf>
    <xf numFmtId="0" fontId="36" fillId="0" borderId="31" xfId="52" applyFont="1" applyBorder="1" applyAlignment="1">
      <alignment horizontal="left" vertical="center"/>
    </xf>
    <xf numFmtId="0" fontId="36" fillId="0" borderId="32" xfId="52" applyFont="1" applyBorder="1" applyAlignment="1">
      <alignment horizontal="left" vertical="center"/>
    </xf>
    <xf numFmtId="0" fontId="23" fillId="0" borderId="24" xfId="52" applyFont="1" applyBorder="1" applyAlignment="1">
      <alignment horizontal="left" vertical="center"/>
    </xf>
    <xf numFmtId="0" fontId="27" fillId="0" borderId="18" xfId="52" applyFont="1" applyBorder="1" applyAlignment="1">
      <alignment horizontal="left" vertical="center" wrapText="1"/>
    </xf>
    <xf numFmtId="0" fontId="27" fillId="0" borderId="19" xfId="52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7" fillId="0" borderId="23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left" vertical="center"/>
    </xf>
    <xf numFmtId="0" fontId="37" fillId="0" borderId="24" xfId="52" applyFont="1" applyBorder="1" applyAlignment="1">
      <alignment horizontal="center" vertical="center"/>
    </xf>
    <xf numFmtId="0" fontId="37" fillId="0" borderId="25" xfId="52" applyFont="1" applyBorder="1" applyAlignment="1">
      <alignment horizontal="center" vertical="center"/>
    </xf>
    <xf numFmtId="0" fontId="37" fillId="0" borderId="26" xfId="52" applyFont="1" applyBorder="1" applyAlignment="1">
      <alignment horizontal="center" vertical="center"/>
    </xf>
    <xf numFmtId="0" fontId="37" fillId="0" borderId="23" xfId="52" applyFont="1" applyBorder="1" applyAlignment="1">
      <alignment horizontal="center" vertical="center"/>
    </xf>
    <xf numFmtId="0" fontId="37" fillId="0" borderId="20" xfId="52" applyFont="1" applyBorder="1" applyAlignment="1">
      <alignment horizontal="center" vertical="center"/>
    </xf>
    <xf numFmtId="0" fontId="36" fillId="0" borderId="20" xfId="52" applyFont="1" applyBorder="1" applyAlignment="1">
      <alignment horizontal="left" vertical="center"/>
    </xf>
    <xf numFmtId="0" fontId="36" fillId="0" borderId="21" xfId="52" applyFont="1" applyBorder="1" applyAlignment="1">
      <alignment horizontal="left" vertical="center"/>
    </xf>
    <xf numFmtId="0" fontId="37" fillId="0" borderId="47" xfId="52" applyFont="1" applyFill="1" applyBorder="1" applyAlignment="1">
      <alignment horizontal="left" vertical="center"/>
    </xf>
    <xf numFmtId="0" fontId="37" fillId="0" borderId="48" xfId="52" applyFont="1" applyFill="1" applyBorder="1" applyAlignment="1">
      <alignment horizontal="left" vertical="center"/>
    </xf>
    <xf numFmtId="0" fontId="37" fillId="0" borderId="37" xfId="52" applyFont="1" applyFill="1" applyBorder="1" applyAlignment="1">
      <alignment horizontal="left" vertical="center"/>
    </xf>
    <xf numFmtId="0" fontId="10" fillId="0" borderId="0" xfId="52" applyFont="1" applyFill="1" applyBorder="1" applyAlignment="1">
      <alignment horizontal="left" vertical="center"/>
    </xf>
    <xf numFmtId="0" fontId="23" fillId="0" borderId="49" xfId="52" applyFont="1" applyFill="1" applyBorder="1" applyAlignment="1">
      <alignment horizontal="left" vertical="center"/>
    </xf>
    <xf numFmtId="0" fontId="23" fillId="0" borderId="50" xfId="52" applyFont="1" applyFill="1" applyBorder="1" applyAlignment="1">
      <alignment horizontal="left" vertical="center"/>
    </xf>
    <xf numFmtId="0" fontId="23" fillId="0" borderId="51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left" vertical="center"/>
    </xf>
    <xf numFmtId="0" fontId="37" fillId="0" borderId="33" xfId="52" applyFont="1" applyBorder="1" applyAlignment="1">
      <alignment horizontal="left" vertical="center"/>
    </xf>
    <xf numFmtId="0" fontId="37" fillId="0" borderId="31" xfId="52" applyFont="1" applyBorder="1" applyAlignment="1">
      <alignment horizontal="left" vertical="center"/>
    </xf>
    <xf numFmtId="0" fontId="37" fillId="0" borderId="32" xfId="52" applyFont="1" applyBorder="1" applyAlignment="1">
      <alignment horizontal="left" vertical="center"/>
    </xf>
    <xf numFmtId="0" fontId="10" fillId="0" borderId="52" xfId="52" applyFont="1" applyBorder="1" applyAlignment="1">
      <alignment vertical="center"/>
    </xf>
    <xf numFmtId="0" fontId="23" fillId="0" borderId="53" xfId="52" applyFont="1" applyBorder="1" applyAlignment="1">
      <alignment horizontal="center" vertical="center"/>
    </xf>
    <xf numFmtId="0" fontId="10" fillId="0" borderId="53" xfId="52" applyFont="1" applyBorder="1" applyAlignment="1">
      <alignment vertical="center"/>
    </xf>
    <xf numFmtId="58" fontId="20" fillId="0" borderId="53" xfId="52" applyNumberFormat="1" applyFont="1" applyBorder="1" applyAlignment="1">
      <alignment vertical="center"/>
    </xf>
    <xf numFmtId="0" fontId="10" fillId="0" borderId="53" xfId="52" applyFont="1" applyBorder="1" applyAlignment="1">
      <alignment horizontal="center" vertical="center"/>
    </xf>
    <xf numFmtId="0" fontId="23" fillId="0" borderId="54" xfId="52" applyFont="1" applyBorder="1" applyAlignment="1">
      <alignment horizontal="center" vertical="center"/>
    </xf>
    <xf numFmtId="0" fontId="10" fillId="0" borderId="55" xfId="52" applyFont="1" applyFill="1" applyBorder="1" applyAlignment="1">
      <alignment horizontal="left" vertical="center"/>
    </xf>
    <xf numFmtId="0" fontId="10" fillId="0" borderId="53" xfId="52" applyFont="1" applyFill="1" applyBorder="1" applyAlignment="1">
      <alignment horizontal="left" vertical="center"/>
    </xf>
    <xf numFmtId="0" fontId="10" fillId="0" borderId="56" xfId="52" applyFont="1" applyFill="1" applyBorder="1" applyAlignment="1">
      <alignment horizontal="left" vertical="center"/>
    </xf>
    <xf numFmtId="0" fontId="10" fillId="0" borderId="57" xfId="52" applyFont="1" applyFill="1" applyBorder="1" applyAlignment="1">
      <alignment horizontal="center" vertical="center"/>
    </xf>
    <xf numFmtId="0" fontId="10" fillId="0" borderId="58" xfId="52" applyFont="1" applyFill="1" applyBorder="1" applyAlignment="1">
      <alignment horizontal="center" vertical="center"/>
    </xf>
    <xf numFmtId="0" fontId="10" fillId="0" borderId="59" xfId="52" applyFont="1" applyFill="1" applyBorder="1" applyAlignment="1">
      <alignment horizontal="center" vertical="center"/>
    </xf>
    <xf numFmtId="0" fontId="10" fillId="0" borderId="24" xfId="52" applyFont="1" applyFill="1" applyBorder="1" applyAlignment="1">
      <alignment horizontal="center" vertical="center"/>
    </xf>
    <xf numFmtId="0" fontId="10" fillId="0" borderId="25" xfId="52" applyFont="1" applyFill="1" applyBorder="1" applyAlignment="1">
      <alignment horizontal="center" vertical="center"/>
    </xf>
    <xf numFmtId="0" fontId="10" fillId="0" borderId="26" xfId="52" applyFont="1" applyFill="1" applyBorder="1" applyAlignment="1">
      <alignment horizontal="center" vertical="center"/>
    </xf>
    <xf numFmtId="0" fontId="19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24" fillId="0" borderId="60" xfId="52" applyFont="1" applyFill="1" applyBorder="1" applyAlignment="1">
      <alignment horizontal="center" vertical="center"/>
    </xf>
    <xf numFmtId="0" fontId="19" fillId="0" borderId="61" xfId="53" applyFont="1" applyFill="1" applyBorder="1" applyAlignment="1">
      <alignment horizontal="center"/>
    </xf>
    <xf numFmtId="0" fontId="19" fillId="0" borderId="13" xfId="52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left" vertical="center"/>
    </xf>
    <xf numFmtId="0" fontId="26" fillId="0" borderId="63" xfId="53" applyFont="1" applyFill="1" applyBorder="1" applyAlignment="1">
      <alignment horizontal="center" vertical="center"/>
    </xf>
    <xf numFmtId="0" fontId="19" fillId="0" borderId="6" xfId="53" applyFont="1" applyFill="1" applyBorder="1" applyAlignment="1">
      <alignment horizontal="center"/>
    </xf>
    <xf numFmtId="0" fontId="26" fillId="0" borderId="14" xfId="53" applyFont="1" applyFill="1" applyBorder="1" applyAlignment="1" applyProtection="1">
      <alignment horizontal="center" vertical="center"/>
    </xf>
    <xf numFmtId="0" fontId="0" fillId="0" borderId="64" xfId="0" applyFont="1" applyFill="1" applyBorder="1" applyAlignment="1">
      <alignment horizontal="left" vertical="center"/>
    </xf>
    <xf numFmtId="49" fontId="38" fillId="0" borderId="63" xfId="51" applyNumberFormat="1" applyFont="1" applyFill="1" applyBorder="1" applyAlignment="1">
      <alignment horizontal="center" vertical="center"/>
    </xf>
    <xf numFmtId="179" fontId="28" fillId="0" borderId="65" xfId="0" applyNumberFormat="1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/>
    </xf>
    <xf numFmtId="0" fontId="38" fillId="0" borderId="66" xfId="0" applyFont="1" applyFill="1" applyBorder="1" applyAlignment="1">
      <alignment horizontal="center" vertical="center"/>
    </xf>
    <xf numFmtId="49" fontId="29" fillId="0" borderId="23" xfId="54" applyNumberFormat="1" applyFont="1" applyFill="1" applyBorder="1" applyAlignment="1">
      <alignment horizontal="center" vertical="center"/>
    </xf>
    <xf numFmtId="0" fontId="28" fillId="0" borderId="20" xfId="0" applyNumberFormat="1" applyFont="1" applyFill="1" applyBorder="1" applyAlignment="1">
      <alignment horizontal="center" vertical="center"/>
    </xf>
    <xf numFmtId="0" fontId="19" fillId="0" borderId="20" xfId="53" applyFont="1" applyFill="1" applyBorder="1" applyAlignment="1"/>
    <xf numFmtId="0" fontId="28" fillId="0" borderId="21" xfId="0" applyNumberFormat="1" applyFont="1" applyFill="1" applyBorder="1" applyAlignment="1">
      <alignment horizontal="center" vertical="center"/>
    </xf>
    <xf numFmtId="0" fontId="39" fillId="0" borderId="63" xfId="49" applyFont="1" applyFill="1" applyBorder="1" applyAlignment="1">
      <alignment horizontal="center" vertical="center"/>
    </xf>
    <xf numFmtId="49" fontId="29" fillId="0" borderId="20" xfId="54" applyNumberFormat="1" applyFont="1" applyFill="1" applyBorder="1" applyAlignment="1">
      <alignment horizontal="center" vertical="center"/>
    </xf>
    <xf numFmtId="49" fontId="29" fillId="0" borderId="21" xfId="54" applyNumberFormat="1" applyFont="1" applyFill="1" applyBorder="1" applyAlignment="1">
      <alignment horizontal="center" vertical="center"/>
    </xf>
    <xf numFmtId="0" fontId="33" fillId="0" borderId="63" xfId="0" applyFont="1" applyFill="1" applyBorder="1" applyAlignment="1">
      <alignment horizontal="center" vertical="center"/>
    </xf>
    <xf numFmtId="178" fontId="40" fillId="0" borderId="63" xfId="0" applyNumberFormat="1" applyFont="1" applyFill="1" applyBorder="1" applyAlignment="1">
      <alignment horizontal="center" vertical="center"/>
    </xf>
    <xf numFmtId="0" fontId="33" fillId="0" borderId="67" xfId="0" applyNumberFormat="1" applyFont="1" applyFill="1" applyBorder="1" applyAlignment="1">
      <alignment horizontal="center" vertical="center"/>
    </xf>
    <xf numFmtId="0" fontId="19" fillId="0" borderId="68" xfId="53" applyFont="1" applyFill="1" applyBorder="1" applyAlignment="1">
      <alignment horizontal="center"/>
    </xf>
    <xf numFmtId="49" fontId="19" fillId="0" borderId="24" xfId="53" applyNumberFormat="1" applyFont="1" applyFill="1" applyBorder="1" applyAlignment="1">
      <alignment horizontal="center"/>
    </xf>
    <xf numFmtId="49" fontId="19" fillId="0" borderId="25" xfId="53" applyNumberFormat="1" applyFont="1" applyFill="1" applyBorder="1" applyAlignment="1">
      <alignment horizontal="center"/>
    </xf>
    <xf numFmtId="49" fontId="29" fillId="0" borderId="25" xfId="54" applyNumberFormat="1" applyFont="1" applyFill="1" applyBorder="1" applyAlignment="1">
      <alignment horizontal="center" vertical="center"/>
    </xf>
    <xf numFmtId="49" fontId="29" fillId="0" borderId="26" xfId="54" applyNumberFormat="1" applyFont="1" applyFill="1" applyBorder="1" applyAlignment="1">
      <alignment horizontal="center" vertical="center"/>
    </xf>
    <xf numFmtId="14" fontId="26" fillId="0" borderId="0" xfId="53" applyNumberFormat="1" applyFont="1" applyFill="1" applyAlignment="1"/>
    <xf numFmtId="0" fontId="20" fillId="0" borderId="0" xfId="52" applyFont="1" applyBorder="1" applyAlignment="1">
      <alignment horizontal="left" vertical="center"/>
    </xf>
    <xf numFmtId="0" fontId="42" fillId="0" borderId="17" xfId="52" applyFont="1" applyBorder="1" applyAlignment="1">
      <alignment horizontal="center" vertical="top"/>
    </xf>
    <xf numFmtId="0" fontId="37" fillId="0" borderId="69" xfId="52" applyFont="1" applyBorder="1" applyAlignment="1">
      <alignment horizontal="left" vertical="center"/>
    </xf>
    <xf numFmtId="0" fontId="37" fillId="0" borderId="17" xfId="52" applyFont="1" applyBorder="1" applyAlignment="1">
      <alignment horizontal="left" vertical="center"/>
    </xf>
    <xf numFmtId="0" fontId="37" fillId="0" borderId="34" xfId="52" applyFont="1" applyBorder="1" applyAlignment="1">
      <alignment horizontal="left" vertical="center"/>
    </xf>
    <xf numFmtId="0" fontId="37" fillId="0" borderId="70" xfId="52" applyFont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10" fillId="0" borderId="53" xfId="52" applyFont="1" applyBorder="1" applyAlignment="1">
      <alignment horizontal="left" vertical="center"/>
    </xf>
    <xf numFmtId="0" fontId="10" fillId="0" borderId="56" xfId="52" applyFont="1" applyBorder="1" applyAlignment="1">
      <alignment horizontal="left" vertical="center"/>
    </xf>
    <xf numFmtId="0" fontId="37" fillId="0" borderId="57" xfId="52" applyFont="1" applyBorder="1" applyAlignment="1">
      <alignment vertical="center"/>
    </xf>
    <xf numFmtId="0" fontId="20" fillId="0" borderId="58" xfId="52" applyFont="1" applyBorder="1" applyAlignment="1">
      <alignment horizontal="left" vertical="center"/>
    </xf>
    <xf numFmtId="0" fontId="23" fillId="0" borderId="58" xfId="52" applyFont="1" applyBorder="1" applyAlignment="1">
      <alignment horizontal="left" vertical="center"/>
    </xf>
    <xf numFmtId="0" fontId="20" fillId="0" borderId="58" xfId="52" applyFont="1" applyBorder="1" applyAlignment="1">
      <alignment vertical="center"/>
    </xf>
    <xf numFmtId="0" fontId="37" fillId="0" borderId="58" xfId="52" applyFont="1" applyBorder="1" applyAlignment="1">
      <alignment vertical="center"/>
    </xf>
    <xf numFmtId="0" fontId="23" fillId="0" borderId="59" xfId="52" applyFont="1" applyBorder="1" applyAlignment="1">
      <alignment horizontal="left" vertical="center"/>
    </xf>
    <xf numFmtId="0" fontId="37" fillId="0" borderId="57" xfId="52" applyFont="1" applyBorder="1" applyAlignment="1">
      <alignment horizontal="center" vertical="center"/>
    </xf>
    <xf numFmtId="0" fontId="23" fillId="0" borderId="58" xfId="52" applyFont="1" applyBorder="1" applyAlignment="1">
      <alignment horizontal="center" vertical="center"/>
    </xf>
    <xf numFmtId="0" fontId="37" fillId="0" borderId="58" xfId="52" applyFont="1" applyBorder="1" applyAlignment="1">
      <alignment horizontal="center" vertical="center"/>
    </xf>
    <xf numFmtId="0" fontId="20" fillId="0" borderId="58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37" fillId="0" borderId="0" xfId="52" applyFont="1" applyBorder="1" applyAlignment="1">
      <alignment vertical="center"/>
    </xf>
    <xf numFmtId="0" fontId="37" fillId="0" borderId="47" xfId="52" applyFont="1" applyBorder="1" applyAlignment="1">
      <alignment horizontal="left" vertical="center" wrapText="1"/>
    </xf>
    <xf numFmtId="0" fontId="37" fillId="0" borderId="48" xfId="52" applyFont="1" applyBorder="1" applyAlignment="1">
      <alignment horizontal="left" vertical="center" wrapText="1"/>
    </xf>
    <xf numFmtId="0" fontId="37" fillId="0" borderId="37" xfId="52" applyFont="1" applyBorder="1" applyAlignment="1">
      <alignment horizontal="left" vertical="center" wrapText="1"/>
    </xf>
    <xf numFmtId="0" fontId="37" fillId="0" borderId="71" xfId="52" applyFont="1" applyBorder="1" applyAlignment="1">
      <alignment horizontal="left" vertical="center"/>
    </xf>
    <xf numFmtId="0" fontId="37" fillId="0" borderId="72" xfId="52" applyFont="1" applyBorder="1" applyAlignment="1">
      <alignment horizontal="left" vertical="center"/>
    </xf>
    <xf numFmtId="0" fontId="37" fillId="0" borderId="59" xfId="52" applyFont="1" applyBorder="1" applyAlignment="1">
      <alignment horizontal="left" vertical="center"/>
    </xf>
    <xf numFmtId="0" fontId="43" fillId="0" borderId="73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4" fillId="3" borderId="2" xfId="0" applyFont="1" applyFill="1" applyBorder="1" applyAlignment="1" applyProtection="1">
      <alignment horizontal="center" vertical="center" wrapText="1"/>
      <protection locked="0"/>
    </xf>
    <xf numFmtId="0" fontId="37" fillId="0" borderId="2" xfId="52" applyFont="1" applyBorder="1" applyAlignment="1">
      <alignment horizontal="center" vertical="center"/>
    </xf>
    <xf numFmtId="0" fontId="17" fillId="4" borderId="74" xfId="0" applyFont="1" applyFill="1" applyBorder="1" applyAlignment="1">
      <alignment horizontal="center" vertical="top" wrapText="1"/>
    </xf>
    <xf numFmtId="9" fontId="23" fillId="0" borderId="2" xfId="52" applyNumberFormat="1" applyFont="1" applyBorder="1" applyAlignment="1">
      <alignment horizontal="center" vertical="center"/>
    </xf>
    <xf numFmtId="0" fontId="45" fillId="0" borderId="32" xfId="52" applyFont="1" applyBorder="1" applyAlignment="1">
      <alignment horizontal="left" vertical="center"/>
    </xf>
    <xf numFmtId="9" fontId="23" fillId="0" borderId="58" xfId="52" applyNumberFormat="1" applyFont="1" applyBorder="1" applyAlignment="1">
      <alignment horizontal="center" vertical="center"/>
    </xf>
    <xf numFmtId="0" fontId="27" fillId="0" borderId="21" xfId="52" applyFont="1" applyBorder="1" applyAlignment="1">
      <alignment horizontal="left" vertical="center"/>
    </xf>
    <xf numFmtId="9" fontId="23" fillId="0" borderId="20" xfId="52" applyNumberFormat="1" applyFont="1" applyBorder="1" applyAlignment="1">
      <alignment horizontal="center" vertical="center"/>
    </xf>
    <xf numFmtId="0" fontId="23" fillId="0" borderId="23" xfId="52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9" fontId="23" fillId="0" borderId="35" xfId="52" applyNumberFormat="1" applyFont="1" applyBorder="1" applyAlignment="1">
      <alignment horizontal="left" vertical="center"/>
    </xf>
    <xf numFmtId="9" fontId="23" fillId="0" borderId="28" xfId="52" applyNumberFormat="1" applyFont="1" applyBorder="1" applyAlignment="1">
      <alignment horizontal="left" vertical="center"/>
    </xf>
    <xf numFmtId="9" fontId="23" fillId="0" borderId="29" xfId="52" applyNumberFormat="1" applyFont="1" applyBorder="1" applyAlignment="1">
      <alignment horizontal="left" vertical="center"/>
    </xf>
    <xf numFmtId="9" fontId="23" fillId="0" borderId="47" xfId="52" applyNumberFormat="1" applyFont="1" applyBorder="1" applyAlignment="1">
      <alignment horizontal="left" vertical="center"/>
    </xf>
    <xf numFmtId="9" fontId="23" fillId="0" borderId="48" xfId="52" applyNumberFormat="1" applyFont="1" applyBorder="1" applyAlignment="1">
      <alignment horizontal="left" vertical="center"/>
    </xf>
    <xf numFmtId="9" fontId="23" fillId="0" borderId="37" xfId="52" applyNumberFormat="1" applyFont="1" applyBorder="1" applyAlignment="1">
      <alignment horizontal="left" vertical="center"/>
    </xf>
    <xf numFmtId="0" fontId="36" fillId="0" borderId="57" xfId="52" applyFont="1" applyFill="1" applyBorder="1" applyAlignment="1">
      <alignment horizontal="left" vertical="center"/>
    </xf>
    <xf numFmtId="0" fontId="36" fillId="0" borderId="58" xfId="52" applyFont="1" applyFill="1" applyBorder="1" applyAlignment="1">
      <alignment horizontal="left" vertical="center"/>
    </xf>
    <xf numFmtId="0" fontId="36" fillId="0" borderId="59" xfId="52" applyFont="1" applyFill="1" applyBorder="1" applyAlignment="1">
      <alignment horizontal="left" vertical="center"/>
    </xf>
    <xf numFmtId="0" fontId="36" fillId="0" borderId="45" xfId="52" applyFont="1" applyFill="1" applyBorder="1" applyAlignment="1">
      <alignment horizontal="left" vertical="center"/>
    </xf>
    <xf numFmtId="0" fontId="36" fillId="0" borderId="48" xfId="52" applyFont="1" applyFill="1" applyBorder="1" applyAlignment="1">
      <alignment horizontal="left" vertical="center"/>
    </xf>
    <xf numFmtId="0" fontId="36" fillId="0" borderId="37" xfId="52" applyFont="1" applyFill="1" applyBorder="1" applyAlignment="1">
      <alignment horizontal="left" vertical="center"/>
    </xf>
    <xf numFmtId="0" fontId="10" fillId="0" borderId="34" xfId="52" applyFont="1" applyFill="1" applyBorder="1" applyAlignment="1">
      <alignment horizontal="left" vertical="center"/>
    </xf>
    <xf numFmtId="0" fontId="10" fillId="0" borderId="40" xfId="52" applyFont="1" applyBorder="1" applyAlignment="1">
      <alignment vertical="center"/>
    </xf>
    <xf numFmtId="0" fontId="46" fillId="0" borderId="53" xfId="52" applyFont="1" applyBorder="1" applyAlignment="1">
      <alignment horizontal="center" vertical="center"/>
    </xf>
    <xf numFmtId="0" fontId="10" fillId="0" borderId="41" xfId="52" applyFont="1" applyBorder="1" applyAlignment="1">
      <alignment vertical="center"/>
    </xf>
    <xf numFmtId="0" fontId="23" fillId="0" borderId="75" xfId="52" applyFont="1" applyBorder="1" applyAlignment="1">
      <alignment vertical="center"/>
    </xf>
    <xf numFmtId="0" fontId="10" fillId="0" borderId="75" xfId="52" applyFont="1" applyBorder="1" applyAlignment="1">
      <alignment vertical="center"/>
    </xf>
    <xf numFmtId="58" fontId="20" fillId="0" borderId="41" xfId="52" applyNumberFormat="1" applyFont="1" applyBorder="1" applyAlignment="1">
      <alignment vertical="center"/>
    </xf>
    <xf numFmtId="0" fontId="10" fillId="0" borderId="34" xfId="52" applyFont="1" applyBorder="1" applyAlignment="1">
      <alignment horizontal="center" vertical="center"/>
    </xf>
    <xf numFmtId="0" fontId="10" fillId="0" borderId="76" xfId="52" applyFont="1" applyBorder="1" applyAlignment="1">
      <alignment horizontal="center" vertical="center"/>
    </xf>
    <xf numFmtId="0" fontId="23" fillId="0" borderId="75" xfId="52" applyFont="1" applyBorder="1" applyAlignment="1">
      <alignment horizontal="center" vertical="center"/>
    </xf>
    <xf numFmtId="0" fontId="23" fillId="0" borderId="70" xfId="52" applyFont="1" applyBorder="1" applyAlignment="1">
      <alignment horizontal="center" vertical="center"/>
    </xf>
    <xf numFmtId="0" fontId="23" fillId="0" borderId="77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23" fillId="0" borderId="70" xfId="52" applyFont="1" applyFill="1" applyBorder="1" applyAlignment="1">
      <alignment horizontal="left" vertical="center"/>
    </xf>
    <xf numFmtId="0" fontId="47" fillId="0" borderId="10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60" xfId="0" applyFont="1" applyBorder="1" applyAlignment="1">
      <alignment horizontal="center" vertical="center" wrapText="1"/>
    </xf>
    <xf numFmtId="0" fontId="48" fillId="0" borderId="14" xfId="0" applyFont="1" applyBorder="1"/>
    <xf numFmtId="0" fontId="48" fillId="0" borderId="2" xfId="0" applyFont="1" applyBorder="1"/>
    <xf numFmtId="0" fontId="48" fillId="0" borderId="5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5" borderId="5" xfId="0" applyFont="1" applyFill="1" applyBorder="1" applyAlignment="1">
      <alignment horizontal="center" vertical="center"/>
    </xf>
    <xf numFmtId="0" fontId="48" fillId="5" borderId="7" xfId="0" applyFont="1" applyFill="1" applyBorder="1" applyAlignment="1">
      <alignment horizontal="center" vertical="center"/>
    </xf>
    <xf numFmtId="0" fontId="48" fillId="0" borderId="78" xfId="0" applyFont="1" applyBorder="1" applyAlignment="1">
      <alignment horizontal="center" vertical="center"/>
    </xf>
    <xf numFmtId="0" fontId="48" fillId="5" borderId="2" xfId="0" applyFont="1" applyFill="1" applyBorder="1"/>
    <xf numFmtId="0" fontId="48" fillId="0" borderId="63" xfId="0" applyFont="1" applyBorder="1"/>
    <xf numFmtId="0" fontId="0" fillId="0" borderId="14" xfId="0" applyBorder="1"/>
    <xf numFmtId="0" fontId="0" fillId="5" borderId="2" xfId="0" applyFill="1" applyBorder="1"/>
    <xf numFmtId="0" fontId="0" fillId="0" borderId="63" xfId="0" applyBorder="1"/>
    <xf numFmtId="0" fontId="0" fillId="0" borderId="15" xfId="0" applyBorder="1"/>
    <xf numFmtId="0" fontId="0" fillId="0" borderId="16" xfId="0" applyBorder="1"/>
    <xf numFmtId="0" fontId="0" fillId="5" borderId="16" xfId="0" applyFill="1" applyBorder="1"/>
    <xf numFmtId="0" fontId="0" fillId="0" borderId="67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8" fillId="7" borderId="2" xfId="0" applyFont="1" applyFill="1" applyBorder="1" applyAlignment="1">
      <alignment vertical="top" wrapText="1"/>
    </xf>
    <xf numFmtId="0" fontId="5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  <xf numFmtId="0" fontId="11" fillId="0" borderId="2" xfId="0" applyFont="1" applyFill="1" applyBorder="1" applyAlignment="1" quotePrefix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0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28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28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28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28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28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28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28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28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28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28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28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32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32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32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32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32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32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62865</xdr:colOff>
      <xdr:row>2</xdr:row>
      <xdr:rowOff>26670</xdr:rowOff>
    </xdr:from>
    <xdr:to>
      <xdr:col>8</xdr:col>
      <xdr:colOff>15240</xdr:colOff>
      <xdr:row>2</xdr:row>
      <xdr:rowOff>315595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16090" y="607695"/>
          <a:ext cx="101917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40005</xdr:colOff>
      <xdr:row>2</xdr:row>
      <xdr:rowOff>365760</xdr:rowOff>
    </xdr:from>
    <xdr:to>
      <xdr:col>7</xdr:col>
      <xdr:colOff>655320</xdr:colOff>
      <xdr:row>4</xdr:row>
      <xdr:rowOff>150495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93230" y="946785"/>
          <a:ext cx="615315" cy="546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0" customWidth="1"/>
    <col min="3" max="3" width="10.125" customWidth="1"/>
  </cols>
  <sheetData>
    <row r="1" ht="21" customHeight="1" spans="1:2">
      <c r="A1" s="441"/>
      <c r="B1" s="442" t="s">
        <v>0</v>
      </c>
    </row>
    <row r="2" spans="1:2">
      <c r="A2" s="12">
        <v>1</v>
      </c>
      <c r="B2" s="443" t="s">
        <v>1</v>
      </c>
    </row>
    <row r="3" spans="1:2">
      <c r="A3" s="12">
        <v>2</v>
      </c>
      <c r="B3" s="443" t="s">
        <v>2</v>
      </c>
    </row>
    <row r="4" spans="1:2">
      <c r="A4" s="12">
        <v>3</v>
      </c>
      <c r="B4" s="443" t="s">
        <v>3</v>
      </c>
    </row>
    <row r="5" spans="1:2">
      <c r="A5" s="12">
        <v>4</v>
      </c>
      <c r="B5" s="443" t="s">
        <v>4</v>
      </c>
    </row>
    <row r="6" spans="1:2">
      <c r="A6" s="12">
        <v>5</v>
      </c>
      <c r="B6" s="443" t="s">
        <v>5</v>
      </c>
    </row>
    <row r="7" spans="1:2">
      <c r="A7" s="12">
        <v>6</v>
      </c>
      <c r="B7" s="443" t="s">
        <v>6</v>
      </c>
    </row>
    <row r="8" s="439" customFormat="1" ht="15" customHeight="1" spans="1:2">
      <c r="A8" s="444">
        <v>7</v>
      </c>
      <c r="B8" s="445" t="s">
        <v>7</v>
      </c>
    </row>
    <row r="9" ht="18.95" customHeight="1" spans="1:2">
      <c r="A9" s="441"/>
      <c r="B9" s="446" t="s">
        <v>8</v>
      </c>
    </row>
    <row r="10" ht="15.95" customHeight="1" spans="1:2">
      <c r="A10" s="12">
        <v>1</v>
      </c>
      <c r="B10" s="447" t="s">
        <v>9</v>
      </c>
    </row>
    <row r="11" spans="1:2">
      <c r="A11" s="12">
        <v>2</v>
      </c>
      <c r="B11" s="443" t="s">
        <v>10</v>
      </c>
    </row>
    <row r="12" spans="1:2">
      <c r="A12" s="12">
        <v>3</v>
      </c>
      <c r="B12" s="445" t="s">
        <v>11</v>
      </c>
    </row>
    <row r="13" spans="1:2">
      <c r="A13" s="12">
        <v>4</v>
      </c>
      <c r="B13" s="443" t="s">
        <v>12</v>
      </c>
    </row>
    <row r="14" spans="1:2">
      <c r="A14" s="12">
        <v>5</v>
      </c>
      <c r="B14" s="443" t="s">
        <v>13</v>
      </c>
    </row>
    <row r="15" spans="1:2">
      <c r="A15" s="12">
        <v>6</v>
      </c>
      <c r="B15" s="443" t="s">
        <v>14</v>
      </c>
    </row>
    <row r="16" spans="1:2">
      <c r="A16" s="12">
        <v>7</v>
      </c>
      <c r="B16" s="443" t="s">
        <v>15</v>
      </c>
    </row>
    <row r="17" spans="1:2">
      <c r="A17" s="12">
        <v>8</v>
      </c>
      <c r="B17" s="443" t="s">
        <v>16</v>
      </c>
    </row>
    <row r="18" spans="1:2">
      <c r="A18" s="12">
        <v>9</v>
      </c>
      <c r="B18" s="443" t="s">
        <v>17</v>
      </c>
    </row>
    <row r="19" spans="1:2">
      <c r="A19" s="12"/>
      <c r="B19" s="443"/>
    </row>
    <row r="20" ht="20.25" spans="1:2">
      <c r="A20" s="441"/>
      <c r="B20" s="442" t="s">
        <v>18</v>
      </c>
    </row>
    <row r="21" spans="1:2">
      <c r="A21" s="12">
        <v>1</v>
      </c>
      <c r="B21" s="448" t="s">
        <v>19</v>
      </c>
    </row>
    <row r="22" spans="1:2">
      <c r="A22" s="12">
        <v>2</v>
      </c>
      <c r="B22" s="443" t="s">
        <v>20</v>
      </c>
    </row>
    <row r="23" spans="1:2">
      <c r="A23" s="12">
        <v>3</v>
      </c>
      <c r="B23" s="443" t="s">
        <v>21</v>
      </c>
    </row>
    <row r="24" spans="1:2">
      <c r="A24" s="12">
        <v>4</v>
      </c>
      <c r="B24" s="443" t="s">
        <v>22</v>
      </c>
    </row>
    <row r="25" spans="1:2">
      <c r="A25" s="12">
        <v>5</v>
      </c>
      <c r="B25" s="443" t="s">
        <v>23</v>
      </c>
    </row>
    <row r="26" spans="1:2">
      <c r="A26" s="12">
        <v>6</v>
      </c>
      <c r="B26" s="443" t="s">
        <v>24</v>
      </c>
    </row>
    <row r="27" spans="1:2">
      <c r="A27" s="12">
        <v>7</v>
      </c>
      <c r="B27" s="443" t="s">
        <v>25</v>
      </c>
    </row>
    <row r="28" spans="1:2">
      <c r="A28" s="12"/>
      <c r="B28" s="443"/>
    </row>
    <row r="29" ht="20.25" spans="1:2">
      <c r="A29" s="441"/>
      <c r="B29" s="442" t="s">
        <v>26</v>
      </c>
    </row>
    <row r="30" spans="1:2">
      <c r="A30" s="12">
        <v>1</v>
      </c>
      <c r="B30" s="448" t="s">
        <v>27</v>
      </c>
    </row>
    <row r="31" spans="1:2">
      <c r="A31" s="12">
        <v>2</v>
      </c>
      <c r="B31" s="443" t="s">
        <v>28</v>
      </c>
    </row>
    <row r="32" spans="1:2">
      <c r="A32" s="12">
        <v>3</v>
      </c>
      <c r="B32" s="443" t="s">
        <v>29</v>
      </c>
    </row>
    <row r="33" ht="28.5" spans="1:2">
      <c r="A33" s="12">
        <v>4</v>
      </c>
      <c r="B33" s="443" t="s">
        <v>30</v>
      </c>
    </row>
    <row r="34" spans="1:2">
      <c r="A34" s="12">
        <v>5</v>
      </c>
      <c r="B34" s="443" t="s">
        <v>31</v>
      </c>
    </row>
    <row r="35" spans="1:2">
      <c r="A35" s="12">
        <v>6</v>
      </c>
      <c r="B35" s="443" t="s">
        <v>32</v>
      </c>
    </row>
    <row r="36" spans="1:2">
      <c r="A36" s="12">
        <v>7</v>
      </c>
      <c r="B36" s="443" t="s">
        <v>33</v>
      </c>
    </row>
    <row r="37" spans="1:2">
      <c r="A37" s="12"/>
      <c r="B37" s="443"/>
    </row>
    <row r="39" spans="1:2">
      <c r="A39" s="449" t="s">
        <v>34</v>
      </c>
      <c r="B39" s="45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10" zoomScaleNormal="110" workbookViewId="0">
      <selection activeCell="C4" sqref="C4:F7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18.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310</v>
      </c>
      <c r="H2" s="4"/>
      <c r="I2" s="4" t="s">
        <v>311</v>
      </c>
      <c r="J2" s="4"/>
      <c r="K2" s="6" t="s">
        <v>312</v>
      </c>
      <c r="L2" s="64" t="s">
        <v>313</v>
      </c>
      <c r="M2" s="7" t="s">
        <v>314</v>
      </c>
    </row>
    <row r="3" s="1" customFormat="1" ht="16.5" spans="1:13">
      <c r="A3" s="4"/>
      <c r="B3" s="8"/>
      <c r="C3" s="8"/>
      <c r="D3" s="8"/>
      <c r="E3" s="8"/>
      <c r="F3" s="8"/>
      <c r="G3" s="4" t="s">
        <v>315</v>
      </c>
      <c r="H3" s="4" t="s">
        <v>316</v>
      </c>
      <c r="I3" s="4" t="s">
        <v>315</v>
      </c>
      <c r="J3" s="4" t="s">
        <v>316</v>
      </c>
      <c r="K3" s="9"/>
      <c r="L3" s="65"/>
      <c r="M3" s="10"/>
    </row>
    <row r="4" ht="22" customHeight="1" spans="1:13">
      <c r="A4" s="66">
        <v>1</v>
      </c>
      <c r="B4" s="23" t="s">
        <v>300</v>
      </c>
      <c r="C4" s="451" t="s">
        <v>298</v>
      </c>
      <c r="D4" s="25" t="s">
        <v>299</v>
      </c>
      <c r="E4" s="24" t="s">
        <v>112</v>
      </c>
      <c r="F4" s="26" t="s">
        <v>62</v>
      </c>
      <c r="G4" s="67">
        <v>-0.03</v>
      </c>
      <c r="H4" s="67">
        <v>0</v>
      </c>
      <c r="I4" s="67">
        <v>-0.03</v>
      </c>
      <c r="J4" s="67">
        <v>0</v>
      </c>
      <c r="K4" s="68"/>
      <c r="L4" s="11" t="s">
        <v>94</v>
      </c>
      <c r="M4" s="11" t="s">
        <v>317</v>
      </c>
    </row>
    <row r="5" ht="22" customHeight="1" spans="1:13">
      <c r="A5" s="66">
        <v>2</v>
      </c>
      <c r="B5" s="23" t="s">
        <v>300</v>
      </c>
      <c r="C5" s="451" t="s">
        <v>301</v>
      </c>
      <c r="D5" s="25" t="s">
        <v>299</v>
      </c>
      <c r="E5" s="24" t="s">
        <v>302</v>
      </c>
      <c r="F5" s="26" t="s">
        <v>62</v>
      </c>
      <c r="G5" s="67">
        <v>-0.01</v>
      </c>
      <c r="H5" s="67">
        <v>0</v>
      </c>
      <c r="I5" s="67">
        <v>-0.01</v>
      </c>
      <c r="J5" s="67">
        <v>0</v>
      </c>
      <c r="K5" s="68"/>
      <c r="L5" s="11" t="s">
        <v>94</v>
      </c>
      <c r="M5" s="11" t="s">
        <v>317</v>
      </c>
    </row>
    <row r="6" ht="22" customHeight="1" spans="1:13">
      <c r="A6" s="66">
        <v>3</v>
      </c>
      <c r="B6" s="23" t="s">
        <v>300</v>
      </c>
      <c r="C6" s="451" t="s">
        <v>303</v>
      </c>
      <c r="D6" s="25" t="s">
        <v>299</v>
      </c>
      <c r="E6" s="24" t="s">
        <v>304</v>
      </c>
      <c r="F6" s="26" t="s">
        <v>62</v>
      </c>
      <c r="G6" s="67">
        <v>-0.01</v>
      </c>
      <c r="H6" s="67">
        <v>-0.01</v>
      </c>
      <c r="I6" s="67">
        <v>-0.01</v>
      </c>
      <c r="J6" s="67">
        <v>0</v>
      </c>
      <c r="K6" s="68"/>
      <c r="L6" s="11" t="s">
        <v>94</v>
      </c>
      <c r="M6" s="11" t="s">
        <v>317</v>
      </c>
    </row>
    <row r="7" ht="22" customHeight="1" spans="1:13">
      <c r="A7" s="66">
        <v>4</v>
      </c>
      <c r="B7" s="23" t="s">
        <v>300</v>
      </c>
      <c r="C7" s="451" t="s">
        <v>305</v>
      </c>
      <c r="D7" s="25" t="s">
        <v>299</v>
      </c>
      <c r="E7" s="24" t="s">
        <v>110</v>
      </c>
      <c r="F7" s="26" t="s">
        <v>62</v>
      </c>
      <c r="G7" s="67">
        <v>-0.02</v>
      </c>
      <c r="H7" s="67">
        <v>-0.01</v>
      </c>
      <c r="I7" s="67">
        <v>-0.02</v>
      </c>
      <c r="J7" s="67">
        <v>0</v>
      </c>
      <c r="K7" s="68"/>
      <c r="L7" s="11" t="s">
        <v>94</v>
      </c>
      <c r="M7" s="11" t="s">
        <v>317</v>
      </c>
    </row>
    <row r="8" ht="22" customHeight="1" spans="1:13">
      <c r="A8" s="66"/>
      <c r="B8" s="69"/>
      <c r="C8" s="70"/>
      <c r="D8" s="70"/>
      <c r="E8" s="70"/>
      <c r="F8" s="71"/>
      <c r="G8" s="68"/>
      <c r="H8" s="72"/>
      <c r="I8" s="72"/>
      <c r="J8" s="72"/>
      <c r="K8" s="68"/>
      <c r="L8" s="12"/>
      <c r="M8" s="12"/>
    </row>
    <row r="9" ht="22" customHeight="1" spans="1:13">
      <c r="A9" s="66"/>
      <c r="B9" s="69"/>
      <c r="C9" s="70"/>
      <c r="D9" s="70"/>
      <c r="E9" s="70"/>
      <c r="F9" s="71"/>
      <c r="G9" s="68"/>
      <c r="H9" s="72"/>
      <c r="I9" s="72"/>
      <c r="J9" s="72"/>
      <c r="K9" s="68"/>
      <c r="L9" s="12"/>
      <c r="M9" s="12"/>
    </row>
    <row r="10" s="2" customFormat="1" ht="18.75" spans="1:13">
      <c r="A10" s="15" t="s">
        <v>318</v>
      </c>
      <c r="B10" s="16"/>
      <c r="C10" s="16"/>
      <c r="D10" s="70"/>
      <c r="E10" s="17"/>
      <c r="F10" s="71"/>
      <c r="G10" s="35"/>
      <c r="H10" s="15" t="s">
        <v>307</v>
      </c>
      <c r="I10" s="16"/>
      <c r="J10" s="16"/>
      <c r="K10" s="17"/>
      <c r="L10" s="73"/>
      <c r="M10" s="19"/>
    </row>
    <row r="11" ht="84" customHeight="1" spans="1:13">
      <c r="A11" s="74" t="s">
        <v>319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6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H19" sqref="H19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321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1" t="s">
        <v>322</v>
      </c>
      <c r="H2" s="42"/>
      <c r="I2" s="43"/>
      <c r="J2" s="41" t="s">
        <v>323</v>
      </c>
      <c r="K2" s="42"/>
      <c r="L2" s="43"/>
      <c r="M2" s="41" t="s">
        <v>324</v>
      </c>
      <c r="N2" s="42"/>
      <c r="O2" s="43"/>
      <c r="P2" s="41" t="s">
        <v>325</v>
      </c>
      <c r="Q2" s="42"/>
      <c r="R2" s="43"/>
      <c r="S2" s="42" t="s">
        <v>326</v>
      </c>
      <c r="T2" s="42"/>
      <c r="U2" s="43"/>
      <c r="V2" s="37" t="s">
        <v>327</v>
      </c>
      <c r="W2" s="37" t="s">
        <v>297</v>
      </c>
    </row>
    <row r="3" s="1" customFormat="1" ht="16.5" spans="1:23">
      <c r="A3" s="8"/>
      <c r="B3" s="44"/>
      <c r="C3" s="44"/>
      <c r="D3" s="44"/>
      <c r="E3" s="44"/>
      <c r="F3" s="44"/>
      <c r="G3" s="4" t="s">
        <v>328</v>
      </c>
      <c r="H3" s="4" t="s">
        <v>67</v>
      </c>
      <c r="I3" s="4" t="s">
        <v>288</v>
      </c>
      <c r="J3" s="4" t="s">
        <v>328</v>
      </c>
      <c r="K3" s="4" t="s">
        <v>67</v>
      </c>
      <c r="L3" s="4" t="s">
        <v>288</v>
      </c>
      <c r="M3" s="4" t="s">
        <v>328</v>
      </c>
      <c r="N3" s="4" t="s">
        <v>67</v>
      </c>
      <c r="O3" s="4" t="s">
        <v>288</v>
      </c>
      <c r="P3" s="4" t="s">
        <v>328</v>
      </c>
      <c r="Q3" s="4" t="s">
        <v>67</v>
      </c>
      <c r="R3" s="4" t="s">
        <v>288</v>
      </c>
      <c r="S3" s="4" t="s">
        <v>328</v>
      </c>
      <c r="T3" s="4" t="s">
        <v>67</v>
      </c>
      <c r="U3" s="4" t="s">
        <v>288</v>
      </c>
      <c r="V3" s="45"/>
      <c r="W3" s="45"/>
    </row>
    <row r="4" spans="1:23">
      <c r="A4" s="46" t="s">
        <v>329</v>
      </c>
      <c r="B4" s="23" t="s">
        <v>300</v>
      </c>
      <c r="C4" s="451" t="s">
        <v>298</v>
      </c>
      <c r="D4" s="25" t="s">
        <v>299</v>
      </c>
      <c r="E4" s="24" t="s">
        <v>112</v>
      </c>
      <c r="F4" s="26" t="s">
        <v>62</v>
      </c>
      <c r="G4" s="27" t="s">
        <v>330</v>
      </c>
      <c r="H4" s="47"/>
      <c r="I4" s="48" t="s">
        <v>331</v>
      </c>
      <c r="J4" s="47" t="s">
        <v>332</v>
      </c>
      <c r="K4" s="28"/>
      <c r="L4" s="48" t="s">
        <v>331</v>
      </c>
      <c r="M4" s="11"/>
      <c r="N4" s="11"/>
      <c r="O4" s="11"/>
      <c r="P4" s="11"/>
      <c r="Q4" s="11"/>
      <c r="R4" s="11"/>
      <c r="S4" s="11"/>
      <c r="T4" s="11"/>
      <c r="U4" s="11"/>
      <c r="V4" s="11" t="s">
        <v>333</v>
      </c>
      <c r="W4" s="11"/>
    </row>
    <row r="5" ht="16.5" spans="1:23">
      <c r="A5" s="49"/>
      <c r="B5" s="23" t="s">
        <v>300</v>
      </c>
      <c r="C5" s="451" t="s">
        <v>301</v>
      </c>
      <c r="D5" s="25" t="s">
        <v>299</v>
      </c>
      <c r="E5" s="24" t="s">
        <v>302</v>
      </c>
      <c r="F5" s="26" t="s">
        <v>62</v>
      </c>
      <c r="G5" s="50" t="s">
        <v>334</v>
      </c>
      <c r="H5" s="51"/>
      <c r="I5" s="52"/>
      <c r="J5" s="50" t="s">
        <v>335</v>
      </c>
      <c r="K5" s="51"/>
      <c r="L5" s="52"/>
      <c r="M5" s="41" t="s">
        <v>336</v>
      </c>
      <c r="N5" s="42"/>
      <c r="O5" s="43"/>
      <c r="P5" s="41" t="s">
        <v>337</v>
      </c>
      <c r="Q5" s="42"/>
      <c r="R5" s="43"/>
      <c r="S5" s="42" t="s">
        <v>338</v>
      </c>
      <c r="T5" s="42"/>
      <c r="U5" s="43"/>
      <c r="V5" s="11"/>
      <c r="W5" s="11"/>
    </row>
    <row r="6" ht="16.5" spans="1:23">
      <c r="A6" s="49"/>
      <c r="B6" s="23" t="s">
        <v>300</v>
      </c>
      <c r="C6" s="451" t="s">
        <v>303</v>
      </c>
      <c r="D6" s="25" t="s">
        <v>299</v>
      </c>
      <c r="E6" s="24" t="s">
        <v>304</v>
      </c>
      <c r="F6" s="26" t="s">
        <v>62</v>
      </c>
      <c r="G6" s="53" t="s">
        <v>328</v>
      </c>
      <c r="H6" s="53" t="s">
        <v>67</v>
      </c>
      <c r="I6" s="53" t="s">
        <v>288</v>
      </c>
      <c r="J6" s="53" t="s">
        <v>328</v>
      </c>
      <c r="K6" s="53" t="s">
        <v>67</v>
      </c>
      <c r="L6" s="53" t="s">
        <v>288</v>
      </c>
      <c r="M6" s="4" t="s">
        <v>328</v>
      </c>
      <c r="N6" s="4" t="s">
        <v>67</v>
      </c>
      <c r="O6" s="4" t="s">
        <v>288</v>
      </c>
      <c r="P6" s="4" t="s">
        <v>328</v>
      </c>
      <c r="Q6" s="4" t="s">
        <v>67</v>
      </c>
      <c r="R6" s="4" t="s">
        <v>288</v>
      </c>
      <c r="S6" s="4" t="s">
        <v>328</v>
      </c>
      <c r="T6" s="4" t="s">
        <v>67</v>
      </c>
      <c r="U6" s="4" t="s">
        <v>288</v>
      </c>
      <c r="V6" s="11"/>
      <c r="W6" s="11"/>
    </row>
    <row r="7" spans="1:23">
      <c r="A7" s="54"/>
      <c r="B7" s="23" t="s">
        <v>300</v>
      </c>
      <c r="C7" s="451" t="s">
        <v>305</v>
      </c>
      <c r="D7" s="25" t="s">
        <v>299</v>
      </c>
      <c r="E7" s="24" t="s">
        <v>110</v>
      </c>
      <c r="F7" s="26" t="s">
        <v>62</v>
      </c>
      <c r="G7" s="28"/>
      <c r="H7" s="47"/>
      <c r="I7" s="47"/>
      <c r="J7" s="47"/>
      <c r="K7" s="47"/>
      <c r="L7" s="28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6"/>
      <c r="B8" s="55"/>
      <c r="C8" s="56"/>
      <c r="D8" s="57"/>
      <c r="E8" s="56"/>
      <c r="F8" s="46"/>
      <c r="G8" s="11"/>
      <c r="H8" s="47"/>
      <c r="I8" s="47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9"/>
      <c r="B9" s="58"/>
      <c r="C9" s="59"/>
      <c r="D9" s="60"/>
      <c r="E9" s="59"/>
      <c r="F9" s="5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61"/>
      <c r="B10" s="61"/>
      <c r="C10" s="61"/>
      <c r="D10" s="61"/>
      <c r="E10" s="61"/>
      <c r="F10" s="6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59"/>
      <c r="B11" s="59"/>
      <c r="C11" s="59"/>
      <c r="D11" s="59"/>
      <c r="E11" s="59"/>
      <c r="F11" s="59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61"/>
      <c r="B12" s="61"/>
      <c r="C12" s="61"/>
      <c r="D12" s="61"/>
      <c r="E12" s="61"/>
      <c r="F12" s="61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59"/>
      <c r="B13" s="59"/>
      <c r="C13" s="59"/>
      <c r="D13" s="59"/>
      <c r="E13" s="59"/>
      <c r="F13" s="59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="2" customFormat="1" ht="33" customHeight="1" spans="1:23">
      <c r="A15" s="15" t="s">
        <v>318</v>
      </c>
      <c r="B15" s="16"/>
      <c r="C15" s="16"/>
      <c r="D15" s="16"/>
      <c r="E15" s="17"/>
      <c r="F15" s="18"/>
      <c r="G15" s="35"/>
      <c r="H15" s="40"/>
      <c r="I15" s="40"/>
      <c r="J15" s="15" t="s">
        <v>307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7"/>
      <c r="V15" s="16"/>
      <c r="W15" s="19"/>
    </row>
    <row r="16" ht="80" customHeight="1" spans="1:23">
      <c r="A16" s="62" t="s">
        <v>339</v>
      </c>
      <c r="B16" s="62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</row>
  </sheetData>
  <mergeCells count="4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341</v>
      </c>
      <c r="B2" s="37" t="s">
        <v>284</v>
      </c>
      <c r="C2" s="37" t="s">
        <v>285</v>
      </c>
      <c r="D2" s="37" t="s">
        <v>286</v>
      </c>
      <c r="E2" s="37" t="s">
        <v>287</v>
      </c>
      <c r="F2" s="37" t="s">
        <v>288</v>
      </c>
      <c r="G2" s="36" t="s">
        <v>342</v>
      </c>
      <c r="H2" s="36" t="s">
        <v>343</v>
      </c>
      <c r="I2" s="36" t="s">
        <v>344</v>
      </c>
      <c r="J2" s="36" t="s">
        <v>343</v>
      </c>
      <c r="K2" s="36" t="s">
        <v>345</v>
      </c>
      <c r="L2" s="36" t="s">
        <v>343</v>
      </c>
      <c r="M2" s="37" t="s">
        <v>327</v>
      </c>
      <c r="N2" s="37" t="s">
        <v>297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8" t="s">
        <v>341</v>
      </c>
      <c r="B4" s="39" t="s">
        <v>346</v>
      </c>
      <c r="C4" s="39" t="s">
        <v>328</v>
      </c>
      <c r="D4" s="39" t="s">
        <v>286</v>
      </c>
      <c r="E4" s="37" t="s">
        <v>287</v>
      </c>
      <c r="F4" s="37" t="s">
        <v>288</v>
      </c>
      <c r="G4" s="36" t="s">
        <v>342</v>
      </c>
      <c r="H4" s="36" t="s">
        <v>343</v>
      </c>
      <c r="I4" s="36" t="s">
        <v>344</v>
      </c>
      <c r="J4" s="36" t="s">
        <v>343</v>
      </c>
      <c r="K4" s="36" t="s">
        <v>345</v>
      </c>
      <c r="L4" s="36" t="s">
        <v>343</v>
      </c>
      <c r="M4" s="37" t="s">
        <v>327</v>
      </c>
      <c r="N4" s="37" t="s">
        <v>297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5" t="s">
        <v>347</v>
      </c>
      <c r="B11" s="16"/>
      <c r="C11" s="16"/>
      <c r="D11" s="17"/>
      <c r="E11" s="18"/>
      <c r="F11" s="40"/>
      <c r="G11" s="35"/>
      <c r="H11" s="40"/>
      <c r="I11" s="15" t="s">
        <v>348</v>
      </c>
      <c r="J11" s="16"/>
      <c r="K11" s="16"/>
      <c r="L11" s="16"/>
      <c r="M11" s="16"/>
      <c r="N11" s="19"/>
    </row>
    <row r="12" ht="16.5" spans="1:14">
      <c r="A12" s="20" t="s">
        <v>349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zoomScale="110" zoomScaleNormal="110" workbookViewId="0">
      <selection activeCell="A10" sqref="A10:L10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321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351</v>
      </c>
      <c r="H2" s="4" t="s">
        <v>352</v>
      </c>
      <c r="I2" s="4" t="s">
        <v>353</v>
      </c>
      <c r="J2" s="4" t="s">
        <v>354</v>
      </c>
      <c r="K2" s="5" t="s">
        <v>327</v>
      </c>
      <c r="L2" s="5" t="s">
        <v>297</v>
      </c>
    </row>
    <row r="3" ht="30" customHeight="1" spans="1:12">
      <c r="A3" s="22" t="s">
        <v>329</v>
      </c>
      <c r="B3" s="23" t="s">
        <v>300</v>
      </c>
      <c r="C3" s="451" t="s">
        <v>298</v>
      </c>
      <c r="D3" s="25" t="s">
        <v>299</v>
      </c>
      <c r="E3" s="24" t="s">
        <v>112</v>
      </c>
      <c r="F3" s="26" t="s">
        <v>62</v>
      </c>
      <c r="G3" s="27" t="s">
        <v>355</v>
      </c>
      <c r="H3" s="28"/>
      <c r="I3" s="28"/>
      <c r="J3" s="11"/>
      <c r="K3" s="29" t="s">
        <v>356</v>
      </c>
      <c r="L3" s="11" t="s">
        <v>317</v>
      </c>
    </row>
    <row r="4" ht="30" customHeight="1" spans="1:12">
      <c r="A4" s="22" t="s">
        <v>329</v>
      </c>
      <c r="B4" s="23" t="s">
        <v>300</v>
      </c>
      <c r="C4" s="451" t="s">
        <v>301</v>
      </c>
      <c r="D4" s="25" t="s">
        <v>299</v>
      </c>
      <c r="E4" s="24" t="s">
        <v>302</v>
      </c>
      <c r="F4" s="26" t="s">
        <v>62</v>
      </c>
      <c r="G4" s="27" t="s">
        <v>355</v>
      </c>
      <c r="H4" s="28"/>
      <c r="I4" s="28"/>
      <c r="J4" s="11"/>
      <c r="K4" s="29" t="s">
        <v>356</v>
      </c>
      <c r="L4" s="11" t="s">
        <v>317</v>
      </c>
    </row>
    <row r="5" ht="30" customHeight="1" spans="1:12">
      <c r="A5" s="22" t="s">
        <v>329</v>
      </c>
      <c r="B5" s="23" t="s">
        <v>300</v>
      </c>
      <c r="C5" s="451" t="s">
        <v>303</v>
      </c>
      <c r="D5" s="25" t="s">
        <v>299</v>
      </c>
      <c r="E5" s="24" t="s">
        <v>304</v>
      </c>
      <c r="F5" s="26" t="s">
        <v>62</v>
      </c>
      <c r="G5" s="27" t="s">
        <v>355</v>
      </c>
      <c r="H5" s="28"/>
      <c r="I5" s="12"/>
      <c r="J5" s="12"/>
      <c r="K5" s="29" t="s">
        <v>356</v>
      </c>
      <c r="L5" s="11" t="s">
        <v>317</v>
      </c>
    </row>
    <row r="6" ht="30" customHeight="1" spans="1:12">
      <c r="A6" s="22" t="s">
        <v>329</v>
      </c>
      <c r="B6" s="23" t="s">
        <v>300</v>
      </c>
      <c r="C6" s="451" t="s">
        <v>305</v>
      </c>
      <c r="D6" s="25" t="s">
        <v>299</v>
      </c>
      <c r="E6" s="24" t="s">
        <v>110</v>
      </c>
      <c r="F6" s="26" t="s">
        <v>62</v>
      </c>
      <c r="G6" s="27" t="s">
        <v>355</v>
      </c>
      <c r="H6" s="28"/>
      <c r="I6" s="12"/>
      <c r="J6" s="12"/>
      <c r="K6" s="29" t="s">
        <v>356</v>
      </c>
      <c r="L6" s="11" t="s">
        <v>317</v>
      </c>
    </row>
    <row r="7" ht="30" customHeight="1" spans="1:12">
      <c r="A7" s="22"/>
      <c r="B7" s="30"/>
      <c r="C7" s="31"/>
      <c r="D7" s="32"/>
      <c r="E7" s="33"/>
      <c r="F7" s="34"/>
      <c r="G7" s="28"/>
      <c r="H7" s="28"/>
      <c r="I7" s="12"/>
      <c r="J7" s="12"/>
      <c r="K7" s="29"/>
      <c r="L7" s="11"/>
    </row>
    <row r="8" ht="30" customHeight="1" spans="1:12">
      <c r="A8" s="2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="2" customFormat="1" ht="18.75" spans="1:12">
      <c r="A9" s="15" t="s">
        <v>357</v>
      </c>
      <c r="B9" s="16"/>
      <c r="C9" s="16"/>
      <c r="D9" s="16"/>
      <c r="E9" s="17"/>
      <c r="F9" s="18"/>
      <c r="G9" s="35"/>
      <c r="H9" s="15" t="s">
        <v>358</v>
      </c>
      <c r="I9" s="16"/>
      <c r="J9" s="16"/>
      <c r="K9" s="16"/>
      <c r="L9" s="19"/>
    </row>
    <row r="10" ht="60" customHeight="1" spans="1:12">
      <c r="A10" s="20" t="s">
        <v>359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1" sqref="F21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283</v>
      </c>
      <c r="B2" s="5" t="s">
        <v>288</v>
      </c>
      <c r="C2" s="5" t="s">
        <v>328</v>
      </c>
      <c r="D2" s="5" t="s">
        <v>286</v>
      </c>
      <c r="E2" s="5" t="s">
        <v>287</v>
      </c>
      <c r="F2" s="4" t="s">
        <v>361</v>
      </c>
      <c r="G2" s="4" t="s">
        <v>311</v>
      </c>
      <c r="H2" s="6" t="s">
        <v>312</v>
      </c>
      <c r="I2" s="7" t="s">
        <v>314</v>
      </c>
    </row>
    <row r="3" s="1" customFormat="1" ht="16.5" spans="1:9">
      <c r="A3" s="4"/>
      <c r="B3" s="8"/>
      <c r="C3" s="8"/>
      <c r="D3" s="8"/>
      <c r="E3" s="8"/>
      <c r="F3" s="4" t="s">
        <v>362</v>
      </c>
      <c r="G3" s="4" t="s">
        <v>315</v>
      </c>
      <c r="H3" s="9"/>
      <c r="I3" s="10"/>
    </row>
    <row r="4" spans="1:9">
      <c r="A4" s="11"/>
      <c r="B4" s="12"/>
      <c r="C4" s="13"/>
      <c r="D4" s="11"/>
      <c r="E4" s="11"/>
      <c r="F4" s="14"/>
      <c r="G4" s="14"/>
      <c r="H4" s="11"/>
      <c r="I4" s="11"/>
    </row>
    <row r="5" spans="1:9">
      <c r="A5" s="12"/>
      <c r="B5" s="12"/>
      <c r="C5" s="11"/>
      <c r="D5" s="11"/>
      <c r="E5" s="11"/>
      <c r="F5" s="11"/>
      <c r="G5" s="11"/>
      <c r="H5" s="11"/>
      <c r="I5" s="11"/>
    </row>
    <row r="6" spans="1:9">
      <c r="A6" s="12"/>
      <c r="B6" s="12"/>
      <c r="C6" s="11"/>
      <c r="D6" s="11"/>
      <c r="E6" s="11"/>
      <c r="F6" s="11"/>
      <c r="G6" s="11"/>
      <c r="H6" s="11"/>
      <c r="I6" s="11"/>
    </row>
    <row r="7" spans="1:9">
      <c r="A7" s="12"/>
      <c r="B7" s="12"/>
      <c r="C7" s="11"/>
      <c r="D7" s="11"/>
      <c r="E7" s="11"/>
      <c r="F7" s="11"/>
      <c r="G7" s="11"/>
      <c r="H7" s="11"/>
      <c r="I7" s="11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5" t="s">
        <v>363</v>
      </c>
      <c r="B12" s="16"/>
      <c r="C12" s="16"/>
      <c r="D12" s="17"/>
      <c r="E12" s="18"/>
      <c r="F12" s="15" t="s">
        <v>364</v>
      </c>
      <c r="G12" s="16"/>
      <c r="H12" s="17"/>
      <c r="I12" s="19"/>
    </row>
    <row r="13" ht="16.5" spans="1:9">
      <c r="A13" s="20" t="s">
        <v>365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9" t="s">
        <v>35</v>
      </c>
      <c r="C2" s="420"/>
      <c r="D2" s="420"/>
      <c r="E2" s="420"/>
      <c r="F2" s="420"/>
      <c r="G2" s="420"/>
      <c r="H2" s="420"/>
      <c r="I2" s="421"/>
    </row>
    <row r="3" ht="27.95" customHeight="1" spans="2:9">
      <c r="B3" s="422"/>
      <c r="C3" s="423"/>
      <c r="D3" s="424" t="s">
        <v>36</v>
      </c>
      <c r="E3" s="425"/>
      <c r="F3" s="426" t="s">
        <v>37</v>
      </c>
      <c r="G3" s="427"/>
      <c r="H3" s="424" t="s">
        <v>38</v>
      </c>
      <c r="I3" s="428"/>
    </row>
    <row r="4" ht="27.95" customHeight="1" spans="2:9">
      <c r="B4" s="422" t="s">
        <v>39</v>
      </c>
      <c r="C4" s="423" t="s">
        <v>40</v>
      </c>
      <c r="D4" s="423" t="s">
        <v>41</v>
      </c>
      <c r="E4" s="423" t="s">
        <v>42</v>
      </c>
      <c r="F4" s="429" t="s">
        <v>41</v>
      </c>
      <c r="G4" s="429" t="s">
        <v>42</v>
      </c>
      <c r="H4" s="423" t="s">
        <v>41</v>
      </c>
      <c r="I4" s="430" t="s">
        <v>42</v>
      </c>
    </row>
    <row r="5" ht="27.95" customHeight="1" spans="2:9">
      <c r="B5" s="431" t="s">
        <v>43</v>
      </c>
      <c r="C5" s="12">
        <v>13</v>
      </c>
      <c r="D5" s="12">
        <v>0</v>
      </c>
      <c r="E5" s="12">
        <v>1</v>
      </c>
      <c r="F5" s="432">
        <v>0</v>
      </c>
      <c r="G5" s="432">
        <v>1</v>
      </c>
      <c r="H5" s="12">
        <v>1</v>
      </c>
      <c r="I5" s="433">
        <v>2</v>
      </c>
    </row>
    <row r="6" ht="27.95" customHeight="1" spans="2:9">
      <c r="B6" s="431" t="s">
        <v>44</v>
      </c>
      <c r="C6" s="12">
        <v>20</v>
      </c>
      <c r="D6" s="12">
        <v>0</v>
      </c>
      <c r="E6" s="12">
        <v>1</v>
      </c>
      <c r="F6" s="432">
        <v>1</v>
      </c>
      <c r="G6" s="432">
        <v>2</v>
      </c>
      <c r="H6" s="12">
        <v>2</v>
      </c>
      <c r="I6" s="433">
        <v>3</v>
      </c>
    </row>
    <row r="7" ht="27.95" customHeight="1" spans="2:9">
      <c r="B7" s="431" t="s">
        <v>45</v>
      </c>
      <c r="C7" s="12">
        <v>32</v>
      </c>
      <c r="D7" s="12">
        <v>0</v>
      </c>
      <c r="E7" s="12">
        <v>1</v>
      </c>
      <c r="F7" s="432">
        <v>2</v>
      </c>
      <c r="G7" s="432">
        <v>3</v>
      </c>
      <c r="H7" s="12">
        <v>3</v>
      </c>
      <c r="I7" s="433">
        <v>4</v>
      </c>
    </row>
    <row r="8" ht="27.95" customHeight="1" spans="2:9">
      <c r="B8" s="431" t="s">
        <v>46</v>
      </c>
      <c r="C8" s="12">
        <v>50</v>
      </c>
      <c r="D8" s="12">
        <v>1</v>
      </c>
      <c r="E8" s="12">
        <v>2</v>
      </c>
      <c r="F8" s="432">
        <v>3</v>
      </c>
      <c r="G8" s="432">
        <v>4</v>
      </c>
      <c r="H8" s="12">
        <v>5</v>
      </c>
      <c r="I8" s="433">
        <v>6</v>
      </c>
    </row>
    <row r="9" ht="27.95" customHeight="1" spans="2:9">
      <c r="B9" s="431" t="s">
        <v>47</v>
      </c>
      <c r="C9" s="12">
        <v>80</v>
      </c>
      <c r="D9" s="12">
        <v>2</v>
      </c>
      <c r="E9" s="12">
        <v>3</v>
      </c>
      <c r="F9" s="432">
        <v>5</v>
      </c>
      <c r="G9" s="432">
        <v>6</v>
      </c>
      <c r="H9" s="12">
        <v>7</v>
      </c>
      <c r="I9" s="433">
        <v>8</v>
      </c>
    </row>
    <row r="10" ht="27.95" customHeight="1" spans="2:9">
      <c r="B10" s="431" t="s">
        <v>48</v>
      </c>
      <c r="C10" s="12">
        <v>125</v>
      </c>
      <c r="D10" s="12">
        <v>3</v>
      </c>
      <c r="E10" s="12">
        <v>4</v>
      </c>
      <c r="F10" s="432">
        <v>7</v>
      </c>
      <c r="G10" s="432">
        <v>8</v>
      </c>
      <c r="H10" s="12">
        <v>10</v>
      </c>
      <c r="I10" s="433">
        <v>11</v>
      </c>
    </row>
    <row r="11" ht="27.95" customHeight="1" spans="2:9">
      <c r="B11" s="431" t="s">
        <v>49</v>
      </c>
      <c r="C11" s="12">
        <v>200</v>
      </c>
      <c r="D11" s="12">
        <v>5</v>
      </c>
      <c r="E11" s="12">
        <v>6</v>
      </c>
      <c r="F11" s="432">
        <v>10</v>
      </c>
      <c r="G11" s="432">
        <v>11</v>
      </c>
      <c r="H11" s="12">
        <v>14</v>
      </c>
      <c r="I11" s="433">
        <v>15</v>
      </c>
    </row>
    <row r="12" ht="27.95" customHeight="1" spans="2:9">
      <c r="B12" s="434" t="s">
        <v>50</v>
      </c>
      <c r="C12" s="435">
        <v>315</v>
      </c>
      <c r="D12" s="435">
        <v>7</v>
      </c>
      <c r="E12" s="435">
        <v>8</v>
      </c>
      <c r="F12" s="436">
        <v>14</v>
      </c>
      <c r="G12" s="436">
        <v>15</v>
      </c>
      <c r="H12" s="435">
        <v>21</v>
      </c>
      <c r="I12" s="437">
        <v>22</v>
      </c>
    </row>
    <row r="14" spans="2:9">
      <c r="B14" s="438" t="s">
        <v>51</v>
      </c>
      <c r="C14" s="438"/>
      <c r="D14" s="4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topLeftCell="A12" workbookViewId="0">
      <selection activeCell="A37" sqref="A37:K37"/>
    </sheetView>
  </sheetViews>
  <sheetFormatPr defaultColWidth="10.375" defaultRowHeight="16.5" customHeight="1"/>
  <cols>
    <col min="1" max="1" width="11.125" style="225" customWidth="1"/>
    <col min="2" max="9" width="10.375" style="225"/>
    <col min="10" max="10" width="8.875" style="225" customWidth="1"/>
    <col min="11" max="11" width="12" style="225" customWidth="1"/>
    <col min="12" max="16384" width="10.375" style="225"/>
  </cols>
  <sheetData>
    <row r="1" ht="21" spans="1:11">
      <c r="A1" s="352" t="s">
        <v>52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ht="15" spans="1:11">
      <c r="A2" s="226" t="s">
        <v>53</v>
      </c>
      <c r="B2" s="227" t="s">
        <v>54</v>
      </c>
      <c r="C2" s="227"/>
      <c r="D2" s="228" t="s">
        <v>55</v>
      </c>
      <c r="E2" s="228"/>
      <c r="F2" s="227" t="s">
        <v>56</v>
      </c>
      <c r="G2" s="227"/>
      <c r="H2" s="229" t="s">
        <v>57</v>
      </c>
      <c r="I2" s="230" t="s">
        <v>56</v>
      </c>
      <c r="J2" s="230"/>
      <c r="K2" s="231"/>
    </row>
    <row r="3" ht="14.25" spans="1:11">
      <c r="A3" s="232" t="s">
        <v>58</v>
      </c>
      <c r="B3" s="233"/>
      <c r="C3" s="234"/>
      <c r="D3" s="235" t="s">
        <v>59</v>
      </c>
      <c r="E3" s="236"/>
      <c r="F3" s="236"/>
      <c r="G3" s="237"/>
      <c r="H3" s="235" t="s">
        <v>60</v>
      </c>
      <c r="I3" s="236"/>
      <c r="J3" s="236"/>
      <c r="K3" s="237"/>
    </row>
    <row r="4" ht="14.25" spans="1:11">
      <c r="A4" s="238" t="s">
        <v>61</v>
      </c>
      <c r="B4" s="139" t="s">
        <v>62</v>
      </c>
      <c r="C4" s="140"/>
      <c r="D4" s="238" t="s">
        <v>63</v>
      </c>
      <c r="E4" s="239"/>
      <c r="F4" s="240">
        <v>46026</v>
      </c>
      <c r="G4" s="241"/>
      <c r="H4" s="238" t="s">
        <v>64</v>
      </c>
      <c r="I4" s="239"/>
      <c r="J4" s="139" t="s">
        <v>65</v>
      </c>
      <c r="K4" s="140" t="s">
        <v>66</v>
      </c>
    </row>
    <row r="5" ht="14.25" spans="1:11">
      <c r="A5" s="242" t="s">
        <v>67</v>
      </c>
      <c r="B5" s="139" t="s">
        <v>68</v>
      </c>
      <c r="C5" s="140"/>
      <c r="D5" s="238" t="s">
        <v>69</v>
      </c>
      <c r="E5" s="239"/>
      <c r="F5" s="240">
        <v>45971</v>
      </c>
      <c r="G5" s="241"/>
      <c r="H5" s="238" t="s">
        <v>70</v>
      </c>
      <c r="I5" s="239"/>
      <c r="J5" s="139" t="s">
        <v>65</v>
      </c>
      <c r="K5" s="140" t="s">
        <v>66</v>
      </c>
    </row>
    <row r="6" ht="14.25" spans="1:11">
      <c r="A6" s="238" t="s">
        <v>71</v>
      </c>
      <c r="B6" s="243">
        <v>4</v>
      </c>
      <c r="C6" s="244">
        <v>6</v>
      </c>
      <c r="D6" s="242" t="s">
        <v>72</v>
      </c>
      <c r="E6" s="245"/>
      <c r="F6" s="240">
        <v>45991</v>
      </c>
      <c r="G6" s="241"/>
      <c r="H6" s="238" t="s">
        <v>73</v>
      </c>
      <c r="I6" s="239"/>
      <c r="J6" s="139" t="s">
        <v>65</v>
      </c>
      <c r="K6" s="140" t="s">
        <v>66</v>
      </c>
    </row>
    <row r="7" ht="14.25" spans="1:11">
      <c r="A7" s="238" t="s">
        <v>74</v>
      </c>
      <c r="B7" s="246">
        <v>6900</v>
      </c>
      <c r="C7" s="247"/>
      <c r="D7" s="242" t="s">
        <v>75</v>
      </c>
      <c r="E7" s="248"/>
      <c r="F7" s="240">
        <v>46001</v>
      </c>
      <c r="G7" s="241"/>
      <c r="H7" s="238" t="s">
        <v>76</v>
      </c>
      <c r="I7" s="239"/>
      <c r="J7" s="139" t="s">
        <v>65</v>
      </c>
      <c r="K7" s="140" t="s">
        <v>66</v>
      </c>
    </row>
    <row r="8" ht="15" spans="1:11">
      <c r="A8" s="249" t="s">
        <v>77</v>
      </c>
      <c r="B8" s="250" t="s">
        <v>78</v>
      </c>
      <c r="C8" s="251"/>
      <c r="D8" s="252" t="s">
        <v>79</v>
      </c>
      <c r="E8" s="253"/>
      <c r="F8" s="254">
        <v>46006</v>
      </c>
      <c r="G8" s="255"/>
      <c r="H8" s="252" t="s">
        <v>80</v>
      </c>
      <c r="I8" s="253"/>
      <c r="J8" s="256" t="s">
        <v>65</v>
      </c>
      <c r="K8" s="257" t="s">
        <v>66</v>
      </c>
    </row>
    <row r="9" ht="15" spans="1:11">
      <c r="A9" s="353" t="s">
        <v>81</v>
      </c>
      <c r="B9" s="354"/>
      <c r="C9" s="354"/>
      <c r="D9" s="355"/>
      <c r="E9" s="355"/>
      <c r="F9" s="355"/>
      <c r="G9" s="355"/>
      <c r="H9" s="355"/>
      <c r="I9" s="355"/>
      <c r="J9" s="355"/>
      <c r="K9" s="356"/>
    </row>
    <row r="10" ht="15" spans="1:11">
      <c r="A10" s="357" t="s">
        <v>82</v>
      </c>
      <c r="B10" s="358"/>
      <c r="C10" s="358"/>
      <c r="D10" s="358"/>
      <c r="E10" s="358"/>
      <c r="F10" s="358"/>
      <c r="G10" s="358"/>
      <c r="H10" s="358"/>
      <c r="I10" s="358"/>
      <c r="J10" s="358"/>
      <c r="K10" s="359"/>
    </row>
    <row r="11" ht="14.25" spans="1:11">
      <c r="A11" s="360" t="s">
        <v>83</v>
      </c>
      <c r="B11" s="361" t="s">
        <v>84</v>
      </c>
      <c r="C11" s="362" t="s">
        <v>85</v>
      </c>
      <c r="D11" s="363"/>
      <c r="E11" s="364" t="s">
        <v>86</v>
      </c>
      <c r="F11" s="361" t="s">
        <v>84</v>
      </c>
      <c r="G11" s="362" t="s">
        <v>85</v>
      </c>
      <c r="H11" s="362" t="s">
        <v>87</v>
      </c>
      <c r="I11" s="364" t="s">
        <v>88</v>
      </c>
      <c r="J11" s="361" t="s">
        <v>84</v>
      </c>
      <c r="K11" s="365" t="s">
        <v>85</v>
      </c>
    </row>
    <row r="12" ht="14.25" spans="1:11">
      <c r="A12" s="242" t="s">
        <v>89</v>
      </c>
      <c r="B12" s="265" t="s">
        <v>84</v>
      </c>
      <c r="C12" s="139" t="s">
        <v>85</v>
      </c>
      <c r="D12" s="248"/>
      <c r="E12" s="245" t="s">
        <v>90</v>
      </c>
      <c r="F12" s="265" t="s">
        <v>84</v>
      </c>
      <c r="G12" s="139" t="s">
        <v>85</v>
      </c>
      <c r="H12" s="139" t="s">
        <v>87</v>
      </c>
      <c r="I12" s="245" t="s">
        <v>91</v>
      </c>
      <c r="J12" s="265" t="s">
        <v>84</v>
      </c>
      <c r="K12" s="140" t="s">
        <v>85</v>
      </c>
    </row>
    <row r="13" ht="14.25" spans="1:11">
      <c r="A13" s="242" t="s">
        <v>92</v>
      </c>
      <c r="B13" s="265" t="s">
        <v>84</v>
      </c>
      <c r="C13" s="139" t="s">
        <v>85</v>
      </c>
      <c r="D13" s="248"/>
      <c r="E13" s="245" t="s">
        <v>93</v>
      </c>
      <c r="F13" s="139" t="s">
        <v>94</v>
      </c>
      <c r="G13" s="139" t="s">
        <v>95</v>
      </c>
      <c r="H13" s="139" t="s">
        <v>87</v>
      </c>
      <c r="I13" s="245" t="s">
        <v>96</v>
      </c>
      <c r="J13" s="265" t="s">
        <v>84</v>
      </c>
      <c r="K13" s="140" t="s">
        <v>85</v>
      </c>
    </row>
    <row r="14" ht="15" spans="1:11">
      <c r="A14" s="252" t="s">
        <v>97</v>
      </c>
      <c r="B14" s="253"/>
      <c r="C14" s="253"/>
      <c r="D14" s="253"/>
      <c r="E14" s="253"/>
      <c r="F14" s="253"/>
      <c r="G14" s="253"/>
      <c r="H14" s="253"/>
      <c r="I14" s="253"/>
      <c r="J14" s="253"/>
      <c r="K14" s="266"/>
    </row>
    <row r="15" ht="15" spans="1:11">
      <c r="A15" s="357" t="s">
        <v>98</v>
      </c>
      <c r="B15" s="358"/>
      <c r="C15" s="358"/>
      <c r="D15" s="358"/>
      <c r="E15" s="358"/>
      <c r="F15" s="358"/>
      <c r="G15" s="358"/>
      <c r="H15" s="358"/>
      <c r="I15" s="358"/>
      <c r="J15" s="358"/>
      <c r="K15" s="359"/>
    </row>
    <row r="16" ht="14.25" spans="1:11">
      <c r="A16" s="366" t="s">
        <v>99</v>
      </c>
      <c r="B16" s="362" t="s">
        <v>94</v>
      </c>
      <c r="C16" s="362" t="s">
        <v>95</v>
      </c>
      <c r="D16" s="367"/>
      <c r="E16" s="368" t="s">
        <v>100</v>
      </c>
      <c r="F16" s="362" t="s">
        <v>94</v>
      </c>
      <c r="G16" s="362" t="s">
        <v>95</v>
      </c>
      <c r="H16" s="369"/>
      <c r="I16" s="368" t="s">
        <v>101</v>
      </c>
      <c r="J16" s="362" t="s">
        <v>94</v>
      </c>
      <c r="K16" s="365" t="s">
        <v>95</v>
      </c>
    </row>
    <row r="17" customHeight="1" spans="1:22">
      <c r="A17" s="289" t="s">
        <v>102</v>
      </c>
      <c r="B17" s="139" t="s">
        <v>94</v>
      </c>
      <c r="C17" s="139" t="s">
        <v>95</v>
      </c>
      <c r="D17" s="370"/>
      <c r="E17" s="290" t="s">
        <v>103</v>
      </c>
      <c r="F17" s="139" t="s">
        <v>94</v>
      </c>
      <c r="G17" s="139" t="s">
        <v>95</v>
      </c>
      <c r="H17" s="371"/>
      <c r="I17" s="290" t="s">
        <v>104</v>
      </c>
      <c r="J17" s="139" t="s">
        <v>94</v>
      </c>
      <c r="K17" s="140" t="s">
        <v>95</v>
      </c>
      <c r="L17" s="372"/>
      <c r="M17" s="372"/>
      <c r="N17" s="372"/>
      <c r="O17" s="372"/>
      <c r="P17" s="372"/>
      <c r="Q17" s="372"/>
      <c r="R17" s="372"/>
      <c r="S17" s="372"/>
      <c r="T17" s="372"/>
      <c r="U17" s="372"/>
      <c r="V17" s="372"/>
    </row>
    <row r="18" ht="18" customHeight="1" spans="1:22">
      <c r="A18" s="373" t="s">
        <v>105</v>
      </c>
      <c r="B18" s="374"/>
      <c r="C18" s="374"/>
      <c r="D18" s="374"/>
      <c r="E18" s="374"/>
      <c r="F18" s="374"/>
      <c r="G18" s="374"/>
      <c r="H18" s="374"/>
      <c r="I18" s="374"/>
      <c r="J18" s="374"/>
      <c r="K18" s="375"/>
    </row>
    <row r="19" s="351" customFormat="1" ht="18" customHeight="1" spans="1:22">
      <c r="A19" s="357" t="s">
        <v>106</v>
      </c>
      <c r="B19" s="358"/>
      <c r="C19" s="358"/>
      <c r="D19" s="358"/>
      <c r="E19" s="358"/>
      <c r="F19" s="358"/>
      <c r="G19" s="358"/>
      <c r="H19" s="358"/>
      <c r="I19" s="358"/>
      <c r="J19" s="358"/>
      <c r="K19" s="359"/>
    </row>
    <row r="20" customHeight="1" spans="1:22">
      <c r="A20" s="376" t="s">
        <v>107</v>
      </c>
      <c r="B20" s="377"/>
      <c r="C20" s="377"/>
      <c r="D20" s="377"/>
      <c r="E20" s="377"/>
      <c r="F20" s="377"/>
      <c r="G20" s="377"/>
      <c r="H20" s="377"/>
      <c r="I20" s="377"/>
      <c r="J20" s="377"/>
      <c r="K20" s="378"/>
    </row>
    <row r="21" ht="21.75" customHeight="1" spans="1:22">
      <c r="A21" s="379" t="s">
        <v>108</v>
      </c>
      <c r="B21" s="111"/>
      <c r="C21" s="380">
        <v>120</v>
      </c>
      <c r="D21" s="380">
        <v>130</v>
      </c>
      <c r="E21" s="380">
        <v>140</v>
      </c>
      <c r="F21" s="380">
        <v>150</v>
      </c>
      <c r="G21" s="380">
        <v>160</v>
      </c>
      <c r="H21" s="381">
        <v>170</v>
      </c>
      <c r="I21" s="111"/>
      <c r="J21" s="382"/>
      <c r="K21" s="279" t="s">
        <v>109</v>
      </c>
    </row>
    <row r="22" ht="23" customHeight="1" spans="1:22">
      <c r="A22" s="383" t="s">
        <v>110</v>
      </c>
      <c r="B22" s="384"/>
      <c r="C22" s="384" t="s">
        <v>94</v>
      </c>
      <c r="D22" s="384" t="s">
        <v>94</v>
      </c>
      <c r="E22" s="384" t="s">
        <v>94</v>
      </c>
      <c r="F22" s="384" t="s">
        <v>94</v>
      </c>
      <c r="G22" s="384" t="s">
        <v>94</v>
      </c>
      <c r="H22" s="384" t="s">
        <v>94</v>
      </c>
      <c r="I22" s="384"/>
      <c r="J22" s="384"/>
      <c r="K22" s="385"/>
    </row>
    <row r="23" ht="23" customHeight="1" spans="1:22">
      <c r="A23" s="383" t="s">
        <v>111</v>
      </c>
      <c r="B23" s="384"/>
      <c r="C23" s="384" t="s">
        <v>94</v>
      </c>
      <c r="D23" s="384" t="s">
        <v>94</v>
      </c>
      <c r="E23" s="384" t="s">
        <v>94</v>
      </c>
      <c r="F23" s="384" t="s">
        <v>94</v>
      </c>
      <c r="G23" s="384" t="s">
        <v>94</v>
      </c>
      <c r="H23" s="384" t="s">
        <v>94</v>
      </c>
      <c r="I23" s="384"/>
      <c r="J23" s="384"/>
      <c r="K23" s="385"/>
    </row>
    <row r="24" ht="23" customHeight="1" spans="1:22">
      <c r="A24" s="383" t="s">
        <v>112</v>
      </c>
      <c r="B24" s="386"/>
      <c r="C24" s="384" t="s">
        <v>94</v>
      </c>
      <c r="D24" s="384" t="s">
        <v>94</v>
      </c>
      <c r="E24" s="384" t="s">
        <v>94</v>
      </c>
      <c r="F24" s="384" t="s">
        <v>94</v>
      </c>
      <c r="G24" s="384" t="s">
        <v>94</v>
      </c>
      <c r="H24" s="384" t="s">
        <v>94</v>
      </c>
      <c r="I24" s="386"/>
      <c r="J24" s="386"/>
      <c r="K24" s="387"/>
    </row>
    <row r="25" ht="23" customHeight="1" spans="1:22">
      <c r="A25" s="383" t="s">
        <v>113</v>
      </c>
      <c r="B25" s="388"/>
      <c r="C25" s="384" t="s">
        <v>94</v>
      </c>
      <c r="D25" s="384" t="s">
        <v>94</v>
      </c>
      <c r="E25" s="384" t="s">
        <v>94</v>
      </c>
      <c r="F25" s="384" t="s">
        <v>94</v>
      </c>
      <c r="G25" s="384" t="s">
        <v>94</v>
      </c>
      <c r="H25" s="384" t="s">
        <v>94</v>
      </c>
      <c r="I25" s="388"/>
      <c r="J25" s="388"/>
      <c r="K25" s="387"/>
    </row>
    <row r="26" ht="23" customHeight="1" spans="1:22">
      <c r="A26" s="389"/>
      <c r="B26" s="388"/>
      <c r="C26" s="388"/>
      <c r="D26" s="388"/>
      <c r="E26" s="388"/>
      <c r="F26" s="388"/>
      <c r="G26" s="388"/>
      <c r="H26" s="388"/>
      <c r="I26" s="388"/>
      <c r="J26" s="388"/>
      <c r="K26" s="387"/>
    </row>
    <row r="27" ht="23" customHeight="1" spans="1:22">
      <c r="A27" s="389"/>
      <c r="B27" s="388"/>
      <c r="C27" s="388"/>
      <c r="D27" s="388"/>
      <c r="E27" s="388"/>
      <c r="F27" s="388"/>
      <c r="G27" s="388"/>
      <c r="H27" s="388"/>
      <c r="I27" s="388"/>
      <c r="J27" s="388"/>
      <c r="K27" s="387"/>
    </row>
    <row r="28" ht="18" customHeight="1" spans="1:22">
      <c r="A28" s="390" t="s">
        <v>114</v>
      </c>
      <c r="B28" s="391"/>
      <c r="C28" s="391"/>
      <c r="D28" s="391"/>
      <c r="E28" s="391"/>
      <c r="F28" s="391"/>
      <c r="G28" s="391"/>
      <c r="H28" s="391"/>
      <c r="I28" s="391"/>
      <c r="J28" s="391"/>
      <c r="K28" s="392"/>
    </row>
    <row r="29" ht="18.75" customHeight="1" spans="1:22">
      <c r="A29" s="393" t="s">
        <v>115</v>
      </c>
      <c r="B29" s="394"/>
      <c r="C29" s="394"/>
      <c r="D29" s="394"/>
      <c r="E29" s="394"/>
      <c r="F29" s="394"/>
      <c r="G29" s="394"/>
      <c r="H29" s="394"/>
      <c r="I29" s="394"/>
      <c r="J29" s="394"/>
      <c r="K29" s="395"/>
    </row>
    <row r="30" ht="18.75" customHeight="1" spans="1:22">
      <c r="A30" s="396"/>
      <c r="B30" s="397"/>
      <c r="C30" s="397"/>
      <c r="D30" s="397"/>
      <c r="E30" s="397"/>
      <c r="F30" s="397"/>
      <c r="G30" s="397"/>
      <c r="H30" s="397"/>
      <c r="I30" s="397"/>
      <c r="J30" s="397"/>
      <c r="K30" s="398"/>
    </row>
    <row r="31" ht="18" customHeight="1" spans="1:22">
      <c r="A31" s="390" t="s">
        <v>116</v>
      </c>
      <c r="B31" s="391"/>
      <c r="C31" s="391"/>
      <c r="D31" s="391"/>
      <c r="E31" s="391"/>
      <c r="F31" s="391"/>
      <c r="G31" s="391"/>
      <c r="H31" s="391"/>
      <c r="I31" s="391"/>
      <c r="J31" s="391"/>
      <c r="K31" s="392"/>
    </row>
    <row r="32" ht="14.25" spans="1:22">
      <c r="A32" s="399" t="s">
        <v>117</v>
      </c>
      <c r="B32" s="400"/>
      <c r="C32" s="400"/>
      <c r="D32" s="400"/>
      <c r="E32" s="400"/>
      <c r="F32" s="400"/>
      <c r="G32" s="400"/>
      <c r="H32" s="400"/>
      <c r="I32" s="400"/>
      <c r="J32" s="400"/>
      <c r="K32" s="401"/>
    </row>
    <row r="33" ht="15" spans="1:11">
      <c r="A33" s="151" t="s">
        <v>118</v>
      </c>
      <c r="B33" s="152"/>
      <c r="C33" s="139" t="s">
        <v>65</v>
      </c>
      <c r="D33" s="139" t="s">
        <v>66</v>
      </c>
      <c r="E33" s="402" t="s">
        <v>119</v>
      </c>
      <c r="F33" s="403"/>
      <c r="G33" s="403"/>
      <c r="H33" s="403"/>
      <c r="I33" s="403"/>
      <c r="J33" s="403"/>
      <c r="K33" s="404"/>
    </row>
    <row r="34" ht="15" spans="1:11">
      <c r="A34" s="405" t="s">
        <v>120</v>
      </c>
      <c r="B34" s="405"/>
      <c r="C34" s="405"/>
      <c r="D34" s="405"/>
      <c r="E34" s="405"/>
      <c r="F34" s="405"/>
      <c r="G34" s="405"/>
      <c r="H34" s="405"/>
      <c r="I34" s="405"/>
      <c r="J34" s="405"/>
      <c r="K34" s="405"/>
    </row>
    <row r="35" ht="21" customHeight="1" spans="1:11">
      <c r="A35" s="297" t="s">
        <v>121</v>
      </c>
      <c r="B35" s="298"/>
      <c r="C35" s="298"/>
      <c r="D35" s="298"/>
      <c r="E35" s="298"/>
      <c r="F35" s="298"/>
      <c r="G35" s="298"/>
      <c r="H35" s="298"/>
      <c r="I35" s="298"/>
      <c r="J35" s="298"/>
      <c r="K35" s="299"/>
    </row>
    <row r="36" ht="21" customHeight="1" spans="1:11">
      <c r="A36" s="300" t="s">
        <v>122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02"/>
    </row>
    <row r="37" ht="21" customHeight="1" spans="1:11">
      <c r="A37" s="300" t="s">
        <v>123</v>
      </c>
      <c r="B37" s="301"/>
      <c r="C37" s="301"/>
      <c r="D37" s="301"/>
      <c r="E37" s="301"/>
      <c r="F37" s="301"/>
      <c r="G37" s="301"/>
      <c r="H37" s="301"/>
      <c r="I37" s="301"/>
      <c r="J37" s="301"/>
      <c r="K37" s="302"/>
    </row>
    <row r="38" ht="21" customHeight="1" spans="1:11">
      <c r="A38" s="300"/>
      <c r="B38" s="301"/>
      <c r="C38" s="301"/>
      <c r="D38" s="301"/>
      <c r="E38" s="301"/>
      <c r="F38" s="301"/>
      <c r="G38" s="301"/>
      <c r="H38" s="301"/>
      <c r="I38" s="301"/>
      <c r="J38" s="301"/>
      <c r="K38" s="302"/>
    </row>
    <row r="39" ht="21" customHeight="1" spans="1:1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302"/>
    </row>
    <row r="40" ht="21" customHeight="1" spans="1:1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302"/>
    </row>
    <row r="41" ht="21" customHeight="1" spans="1:1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302"/>
    </row>
    <row r="42" ht="15" spans="1:11">
      <c r="A42" s="293" t="s">
        <v>124</v>
      </c>
      <c r="B42" s="294"/>
      <c r="C42" s="294"/>
      <c r="D42" s="294"/>
      <c r="E42" s="294"/>
      <c r="F42" s="294"/>
      <c r="G42" s="294"/>
      <c r="H42" s="294"/>
      <c r="I42" s="294"/>
      <c r="J42" s="294"/>
      <c r="K42" s="295"/>
    </row>
    <row r="43" ht="15" spans="1:11">
      <c r="A43" s="357" t="s">
        <v>125</v>
      </c>
      <c r="B43" s="358"/>
      <c r="C43" s="358"/>
      <c r="D43" s="358"/>
      <c r="E43" s="358"/>
      <c r="F43" s="358"/>
      <c r="G43" s="358"/>
      <c r="H43" s="358"/>
      <c r="I43" s="358"/>
      <c r="J43" s="358"/>
      <c r="K43" s="359"/>
    </row>
    <row r="44" ht="14.25" spans="1:11">
      <c r="A44" s="366" t="s">
        <v>126</v>
      </c>
      <c r="B44" s="362" t="s">
        <v>94</v>
      </c>
      <c r="C44" s="362" t="s">
        <v>95</v>
      </c>
      <c r="D44" s="362" t="s">
        <v>87</v>
      </c>
      <c r="E44" s="368" t="s">
        <v>127</v>
      </c>
      <c r="F44" s="362" t="s">
        <v>94</v>
      </c>
      <c r="G44" s="362" t="s">
        <v>95</v>
      </c>
      <c r="H44" s="362" t="s">
        <v>87</v>
      </c>
      <c r="I44" s="368" t="s">
        <v>128</v>
      </c>
      <c r="J44" s="362" t="s">
        <v>94</v>
      </c>
      <c r="K44" s="365" t="s">
        <v>95</v>
      </c>
    </row>
    <row r="45" ht="14.25" spans="1:11">
      <c r="A45" s="289" t="s">
        <v>86</v>
      </c>
      <c r="B45" s="139" t="s">
        <v>94</v>
      </c>
      <c r="C45" s="139" t="s">
        <v>95</v>
      </c>
      <c r="D45" s="139" t="s">
        <v>87</v>
      </c>
      <c r="E45" s="290" t="s">
        <v>93</v>
      </c>
      <c r="F45" s="139" t="s">
        <v>94</v>
      </c>
      <c r="G45" s="139" t="s">
        <v>95</v>
      </c>
      <c r="H45" s="139" t="s">
        <v>87</v>
      </c>
      <c r="I45" s="290" t="s">
        <v>104</v>
      </c>
      <c r="J45" s="139" t="s">
        <v>94</v>
      </c>
      <c r="K45" s="140" t="s">
        <v>95</v>
      </c>
    </row>
    <row r="46" ht="15" spans="1:11">
      <c r="A46" s="252" t="s">
        <v>97</v>
      </c>
      <c r="B46" s="253"/>
      <c r="C46" s="253"/>
      <c r="D46" s="253"/>
      <c r="E46" s="253"/>
      <c r="F46" s="253"/>
      <c r="G46" s="253"/>
      <c r="H46" s="253"/>
      <c r="I46" s="253"/>
      <c r="J46" s="253"/>
      <c r="K46" s="266"/>
    </row>
    <row r="47" ht="15" spans="1:11">
      <c r="A47" s="405" t="s">
        <v>129</v>
      </c>
      <c r="B47" s="405"/>
      <c r="C47" s="405"/>
      <c r="D47" s="405"/>
      <c r="E47" s="405"/>
      <c r="F47" s="405"/>
      <c r="G47" s="405"/>
      <c r="H47" s="405"/>
      <c r="I47" s="405"/>
      <c r="J47" s="405"/>
      <c r="K47" s="405"/>
    </row>
    <row r="48" ht="15" spans="1:11">
      <c r="A48" s="297"/>
      <c r="B48" s="298"/>
      <c r="C48" s="298"/>
      <c r="D48" s="298"/>
      <c r="E48" s="298"/>
      <c r="F48" s="298"/>
      <c r="G48" s="298"/>
      <c r="H48" s="298"/>
      <c r="I48" s="298"/>
      <c r="J48" s="298"/>
      <c r="K48" s="299"/>
    </row>
    <row r="49" ht="15" spans="1:11">
      <c r="A49" s="406" t="s">
        <v>130</v>
      </c>
      <c r="B49" s="407" t="s">
        <v>131</v>
      </c>
      <c r="C49" s="407"/>
      <c r="D49" s="408" t="s">
        <v>132</v>
      </c>
      <c r="E49" s="409" t="s">
        <v>133</v>
      </c>
      <c r="F49" s="410" t="s">
        <v>134</v>
      </c>
      <c r="G49" s="411">
        <v>45973</v>
      </c>
      <c r="H49" s="412" t="s">
        <v>135</v>
      </c>
      <c r="I49" s="413"/>
      <c r="J49" s="414" t="s">
        <v>136</v>
      </c>
      <c r="K49" s="415"/>
    </row>
    <row r="50" ht="15" spans="1:11">
      <c r="A50" s="405" t="s">
        <v>137</v>
      </c>
      <c r="B50" s="405"/>
      <c r="C50" s="405"/>
      <c r="D50" s="405"/>
      <c r="E50" s="405"/>
      <c r="F50" s="405"/>
      <c r="G50" s="405"/>
      <c r="H50" s="405"/>
      <c r="I50" s="405"/>
      <c r="J50" s="405"/>
      <c r="K50" s="405"/>
    </row>
    <row r="51" ht="15" spans="1:11">
      <c r="A51" s="416" t="s">
        <v>138</v>
      </c>
      <c r="B51" s="417"/>
      <c r="C51" s="417"/>
      <c r="D51" s="417"/>
      <c r="E51" s="417"/>
      <c r="F51" s="417"/>
      <c r="G51" s="417"/>
      <c r="H51" s="417"/>
      <c r="I51" s="417"/>
      <c r="J51" s="417"/>
      <c r="K51" s="418"/>
    </row>
    <row r="52" ht="15" spans="1:11">
      <c r="A52" s="406" t="s">
        <v>130</v>
      </c>
      <c r="B52" s="407" t="s">
        <v>131</v>
      </c>
      <c r="C52" s="407"/>
      <c r="D52" s="408" t="s">
        <v>132</v>
      </c>
      <c r="E52" s="409" t="s">
        <v>133</v>
      </c>
      <c r="F52" s="410" t="s">
        <v>134</v>
      </c>
      <c r="G52" s="411">
        <v>45973</v>
      </c>
      <c r="H52" s="412" t="s">
        <v>135</v>
      </c>
      <c r="I52" s="413"/>
      <c r="J52" s="414" t="s">
        <v>136</v>
      </c>
      <c r="K52" s="41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2"/>
  <sheetViews>
    <sheetView workbookViewId="0">
      <selection activeCell="L17" sqref="L17:M17"/>
    </sheetView>
  </sheetViews>
  <sheetFormatPr defaultColWidth="9" defaultRowHeight="14.25"/>
  <cols>
    <col min="1" max="1" width="15.625" style="90" customWidth="1"/>
    <col min="2" max="2" width="9" style="90" customWidth="1"/>
    <col min="3" max="4" width="8.5" style="91" customWidth="1"/>
    <col min="5" max="7" width="8.5" style="90" customWidth="1"/>
    <col min="8" max="8" width="6.5" style="90" customWidth="1"/>
    <col min="9" max="9" width="2.75" style="90" customWidth="1"/>
    <col min="10" max="14" width="13.625" style="90" customWidth="1"/>
    <col min="15" max="15" width="13.625" style="321" customWidth="1"/>
    <col min="16" max="253" width="9" style="90"/>
    <col min="254" max="16384" width="9" style="93"/>
  </cols>
  <sheetData>
    <row r="1" s="90" customFormat="1" ht="29" customHeight="1" spans="1:256">
      <c r="A1" s="94" t="s">
        <v>139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322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</row>
    <row r="2" s="90" customFormat="1" ht="20" customHeight="1" spans="1:256">
      <c r="A2" s="97" t="s">
        <v>61</v>
      </c>
      <c r="B2" s="98" t="str">
        <f>首期!B4</f>
        <v>QAMMBO85696</v>
      </c>
      <c r="C2" s="99"/>
      <c r="D2" s="100"/>
      <c r="E2" s="101" t="s">
        <v>67</v>
      </c>
      <c r="F2" s="102" t="str">
        <f>首期!B5</f>
        <v>儿童长裤</v>
      </c>
      <c r="G2" s="102"/>
      <c r="H2" s="323"/>
      <c r="I2" s="324"/>
      <c r="J2" s="97" t="s">
        <v>57</v>
      </c>
      <c r="K2" s="325" t="s">
        <v>56</v>
      </c>
      <c r="L2" s="325"/>
      <c r="M2" s="325"/>
      <c r="N2" s="325"/>
      <c r="O2" s="326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  <c r="IV2" s="93"/>
    </row>
    <row r="3" s="90" customFormat="1" spans="1:256">
      <c r="A3" s="106" t="s">
        <v>140</v>
      </c>
      <c r="B3" s="107" t="s">
        <v>141</v>
      </c>
      <c r="C3" s="108"/>
      <c r="D3" s="107"/>
      <c r="E3" s="107"/>
      <c r="F3" s="107"/>
      <c r="G3" s="107"/>
      <c r="H3" s="327"/>
      <c r="I3" s="328"/>
      <c r="J3" s="329"/>
      <c r="K3" s="109"/>
      <c r="L3" s="109"/>
      <c r="M3" s="109"/>
      <c r="N3" s="109"/>
      <c r="O3" s="330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</row>
    <row r="4" s="90" customFormat="1" ht="16.5" spans="1:256">
      <c r="A4" s="106"/>
      <c r="B4" s="110" t="s">
        <v>142</v>
      </c>
      <c r="C4" s="110" t="s">
        <v>143</v>
      </c>
      <c r="D4" s="110" t="s">
        <v>144</v>
      </c>
      <c r="E4" s="110" t="s">
        <v>145</v>
      </c>
      <c r="F4" s="110" t="s">
        <v>146</v>
      </c>
      <c r="G4" s="110" t="s">
        <v>147</v>
      </c>
      <c r="H4" s="331" t="s">
        <v>148</v>
      </c>
      <c r="I4" s="328"/>
      <c r="J4" s="332"/>
      <c r="K4" s="333" t="s">
        <v>112</v>
      </c>
      <c r="L4" s="333" t="s">
        <v>149</v>
      </c>
      <c r="M4" s="333" t="s">
        <v>150</v>
      </c>
      <c r="N4" s="333"/>
      <c r="O4" s="334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</row>
    <row r="5" s="90" customFormat="1" ht="16.5" spans="1:256">
      <c r="A5" s="106"/>
      <c r="B5" s="111"/>
      <c r="C5" s="111"/>
      <c r="D5" s="112"/>
      <c r="E5" s="112"/>
      <c r="F5" s="112"/>
      <c r="G5" s="112"/>
      <c r="H5" s="331"/>
      <c r="I5" s="328"/>
      <c r="J5" s="335"/>
      <c r="K5" s="336"/>
      <c r="L5" s="336">
        <v>130</v>
      </c>
      <c r="M5" s="336">
        <v>130</v>
      </c>
      <c r="N5" s="337"/>
      <c r="O5" s="338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</row>
    <row r="6" s="90" customFormat="1" ht="25" customHeight="1" spans="1:256">
      <c r="A6" s="114" t="s">
        <v>151</v>
      </c>
      <c r="B6" s="115">
        <f>C6-5</f>
        <v>69</v>
      </c>
      <c r="C6" s="115">
        <v>74</v>
      </c>
      <c r="D6" s="115">
        <f t="shared" ref="D6:G6" si="0">C6+6</f>
        <v>80</v>
      </c>
      <c r="E6" s="115">
        <f t="shared" si="0"/>
        <v>86</v>
      </c>
      <c r="F6" s="115">
        <f t="shared" si="0"/>
        <v>92</v>
      </c>
      <c r="G6" s="115">
        <f t="shared" si="0"/>
        <v>98</v>
      </c>
      <c r="H6" s="339" t="s">
        <v>152</v>
      </c>
      <c r="I6" s="328"/>
      <c r="J6" s="335"/>
      <c r="K6" s="340"/>
      <c r="L6" s="340" t="s">
        <v>153</v>
      </c>
      <c r="M6" s="340" t="s">
        <v>154</v>
      </c>
      <c r="N6" s="340"/>
      <c r="O6" s="341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</row>
    <row r="7" s="90" customFormat="1" ht="25" customHeight="1" spans="1:256">
      <c r="A7" s="116" t="s">
        <v>155</v>
      </c>
      <c r="B7" s="117">
        <f>C7-3</f>
        <v>51</v>
      </c>
      <c r="C7" s="117">
        <v>54</v>
      </c>
      <c r="D7" s="117">
        <f>C7+3</f>
        <v>57</v>
      </c>
      <c r="E7" s="117">
        <f>D7+3</f>
        <v>60</v>
      </c>
      <c r="F7" s="117">
        <f>E7+4</f>
        <v>64</v>
      </c>
      <c r="G7" s="117">
        <f>F7+4</f>
        <v>68</v>
      </c>
      <c r="H7" s="339" t="s">
        <v>152</v>
      </c>
      <c r="I7" s="328"/>
      <c r="J7" s="335"/>
      <c r="K7" s="340"/>
      <c r="L7" s="340" t="s">
        <v>156</v>
      </c>
      <c r="M7" s="340" t="s">
        <v>156</v>
      </c>
      <c r="N7" s="340"/>
      <c r="O7" s="341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</row>
    <row r="8" s="90" customFormat="1" ht="25" customHeight="1" spans="1:256">
      <c r="A8" s="114" t="s">
        <v>157</v>
      </c>
      <c r="B8" s="115">
        <f>C8-5</f>
        <v>81</v>
      </c>
      <c r="C8" s="115">
        <v>86</v>
      </c>
      <c r="D8" s="115">
        <f>C8+6</f>
        <v>92</v>
      </c>
      <c r="E8" s="115">
        <f>D8+6</f>
        <v>98</v>
      </c>
      <c r="F8" s="115">
        <f>E8+6</f>
        <v>104</v>
      </c>
      <c r="G8" s="115">
        <f>F8+4</f>
        <v>108</v>
      </c>
      <c r="H8" s="339" t="s">
        <v>152</v>
      </c>
      <c r="I8" s="328"/>
      <c r="J8" s="335"/>
      <c r="K8" s="340"/>
      <c r="L8" s="340" t="s">
        <v>154</v>
      </c>
      <c r="M8" s="340" t="s">
        <v>158</v>
      </c>
      <c r="N8" s="340"/>
      <c r="O8" s="341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</row>
    <row r="9" s="90" customFormat="1" ht="25" customHeight="1" spans="1:256">
      <c r="A9" s="114" t="s">
        <v>159</v>
      </c>
      <c r="B9" s="115">
        <f>C9-1.6</f>
        <v>23.9</v>
      </c>
      <c r="C9" s="115">
        <v>25.5</v>
      </c>
      <c r="D9" s="115">
        <f>C9+1.9</f>
        <v>27.4</v>
      </c>
      <c r="E9" s="115">
        <f>D9+1.9</f>
        <v>29.3</v>
      </c>
      <c r="F9" s="115">
        <f>E9+1.9</f>
        <v>31.2</v>
      </c>
      <c r="G9" s="115">
        <f>F9+1.3</f>
        <v>32.5</v>
      </c>
      <c r="H9" s="339" t="s">
        <v>160</v>
      </c>
      <c r="I9" s="328"/>
      <c r="J9" s="335"/>
      <c r="K9" s="340"/>
      <c r="L9" s="340" t="s">
        <v>161</v>
      </c>
      <c r="M9" s="340" t="s">
        <v>161</v>
      </c>
      <c r="N9" s="340"/>
      <c r="O9" s="341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</row>
    <row r="10" s="90" customFormat="1" ht="25" customHeight="1" spans="1:256">
      <c r="A10" s="114" t="s">
        <v>162</v>
      </c>
      <c r="B10" s="115">
        <f>C10-1</f>
        <v>18.5</v>
      </c>
      <c r="C10" s="115">
        <v>19.5</v>
      </c>
      <c r="D10" s="115">
        <f>C10+1.2</f>
        <v>20.7</v>
      </c>
      <c r="E10" s="115">
        <f>D10+1.2</f>
        <v>21.9</v>
      </c>
      <c r="F10" s="115">
        <f>E10+1.2</f>
        <v>23.1</v>
      </c>
      <c r="G10" s="115">
        <f>F10+0.7</f>
        <v>23.8</v>
      </c>
      <c r="H10" s="339" t="s">
        <v>160</v>
      </c>
      <c r="I10" s="328"/>
      <c r="J10" s="335"/>
      <c r="K10" s="340"/>
      <c r="L10" s="340" t="s">
        <v>154</v>
      </c>
      <c r="M10" s="340" t="s">
        <v>154</v>
      </c>
      <c r="N10" s="340"/>
      <c r="O10" s="341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</row>
    <row r="11" s="90" customFormat="1" ht="25" customHeight="1" spans="1:256">
      <c r="A11" s="114" t="s">
        <v>163</v>
      </c>
      <c r="B11" s="115">
        <f>C11-0.5</f>
        <v>16.5</v>
      </c>
      <c r="C11" s="115">
        <v>17</v>
      </c>
      <c r="D11" s="115">
        <f t="shared" ref="D11:G11" si="1">C11+0.5</f>
        <v>17.5</v>
      </c>
      <c r="E11" s="115">
        <f t="shared" si="1"/>
        <v>18</v>
      </c>
      <c r="F11" s="115">
        <f t="shared" si="1"/>
        <v>18.5</v>
      </c>
      <c r="G11" s="115">
        <f t="shared" si="1"/>
        <v>19</v>
      </c>
      <c r="H11" s="339" t="s">
        <v>164</v>
      </c>
      <c r="I11" s="328"/>
      <c r="J11" s="335"/>
      <c r="K11" s="340"/>
      <c r="L11" s="340" t="s">
        <v>154</v>
      </c>
      <c r="M11" s="340" t="s">
        <v>154</v>
      </c>
      <c r="N11" s="340"/>
      <c r="O11" s="341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</row>
    <row r="12" s="90" customFormat="1" ht="25" customHeight="1" spans="1:256">
      <c r="A12" s="114" t="s">
        <v>165</v>
      </c>
      <c r="B12" s="115">
        <f>C12-0.5</f>
        <v>9</v>
      </c>
      <c r="C12" s="115">
        <v>9.5</v>
      </c>
      <c r="D12" s="115">
        <f t="shared" ref="D12:G12" si="2">C12+0.5</f>
        <v>10</v>
      </c>
      <c r="E12" s="115">
        <f t="shared" si="2"/>
        <v>10.5</v>
      </c>
      <c r="F12" s="115">
        <f t="shared" si="2"/>
        <v>11</v>
      </c>
      <c r="G12" s="115">
        <f t="shared" si="2"/>
        <v>11.5</v>
      </c>
      <c r="H12" s="339" t="s">
        <v>160</v>
      </c>
      <c r="I12" s="328"/>
      <c r="J12" s="335"/>
      <c r="K12" s="340"/>
      <c r="L12" s="340" t="s">
        <v>154</v>
      </c>
      <c r="M12" s="340" t="s">
        <v>154</v>
      </c>
      <c r="N12" s="340"/>
      <c r="O12" s="341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</row>
    <row r="13" s="90" customFormat="1" ht="25" customHeight="1" spans="1:256">
      <c r="A13" s="114" t="s">
        <v>166</v>
      </c>
      <c r="B13" s="115">
        <f>C13-1.5</f>
        <v>22.5</v>
      </c>
      <c r="C13" s="115">
        <v>24</v>
      </c>
      <c r="D13" s="115">
        <f>C13+1.7</f>
        <v>25.7</v>
      </c>
      <c r="E13" s="115">
        <f>D13+1.7</f>
        <v>27.4</v>
      </c>
      <c r="F13" s="115">
        <f>E13+1.7</f>
        <v>29.1</v>
      </c>
      <c r="G13" s="115">
        <f>F13+1.6</f>
        <v>30.7</v>
      </c>
      <c r="H13" s="339">
        <v>0</v>
      </c>
      <c r="I13" s="328"/>
      <c r="J13" s="335"/>
      <c r="K13" s="340"/>
      <c r="L13" s="340" t="s">
        <v>167</v>
      </c>
      <c r="M13" s="340" t="s">
        <v>154</v>
      </c>
      <c r="N13" s="340"/>
      <c r="O13" s="341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</row>
    <row r="14" s="90" customFormat="1" ht="25" customHeight="1" spans="1:256">
      <c r="A14" s="114" t="s">
        <v>168</v>
      </c>
      <c r="B14" s="115">
        <f>C14-1.8</f>
        <v>31.2</v>
      </c>
      <c r="C14" s="115">
        <v>33</v>
      </c>
      <c r="D14" s="115">
        <f>C14+2.25</f>
        <v>35.25</v>
      </c>
      <c r="E14" s="115">
        <f>D14+2.25</f>
        <v>37.5</v>
      </c>
      <c r="F14" s="115">
        <f>E14+2.25</f>
        <v>39.75</v>
      </c>
      <c r="G14" s="115">
        <f>F14+2</f>
        <v>41.75</v>
      </c>
      <c r="H14" s="342"/>
      <c r="I14" s="328"/>
      <c r="J14" s="335"/>
      <c r="K14" s="340"/>
      <c r="L14" s="340" t="s">
        <v>154</v>
      </c>
      <c r="M14" s="340" t="s">
        <v>153</v>
      </c>
      <c r="N14" s="340"/>
      <c r="O14" s="341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</row>
    <row r="15" s="90" customFormat="1" ht="25" customHeight="1" spans="1:256">
      <c r="A15" s="114" t="s">
        <v>169</v>
      </c>
      <c r="B15" s="115">
        <f>C15</f>
        <v>13</v>
      </c>
      <c r="C15" s="115">
        <v>13</v>
      </c>
      <c r="D15" s="115">
        <v>14</v>
      </c>
      <c r="E15" s="115">
        <f>D15</f>
        <v>14</v>
      </c>
      <c r="F15" s="115">
        <f>D15+1</f>
        <v>15</v>
      </c>
      <c r="G15" s="115">
        <f>F15</f>
        <v>15</v>
      </c>
      <c r="H15" s="342"/>
      <c r="I15" s="328"/>
      <c r="J15" s="335"/>
      <c r="K15" s="340"/>
      <c r="L15" s="340" t="s">
        <v>154</v>
      </c>
      <c r="M15" s="340" t="s">
        <v>154</v>
      </c>
      <c r="N15" s="340"/>
      <c r="O15" s="341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</row>
    <row r="16" s="90" customFormat="1" ht="25" customHeight="1" spans="1:256">
      <c r="A16" s="114" t="s">
        <v>170</v>
      </c>
      <c r="B16" s="115">
        <v>3.5</v>
      </c>
      <c r="C16" s="115">
        <v>3.5</v>
      </c>
      <c r="D16" s="115">
        <v>3.5</v>
      </c>
      <c r="E16" s="115">
        <v>3.5</v>
      </c>
      <c r="F16" s="115">
        <v>3.5</v>
      </c>
      <c r="G16" s="115">
        <v>3.5</v>
      </c>
      <c r="H16" s="342"/>
      <c r="I16" s="328"/>
      <c r="J16" s="335"/>
      <c r="K16" s="340"/>
      <c r="L16" s="340" t="s">
        <v>154</v>
      </c>
      <c r="M16" s="340" t="s">
        <v>154</v>
      </c>
      <c r="N16" s="340"/>
      <c r="O16" s="341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</row>
    <row r="17" s="90" customFormat="1" ht="25" customHeight="1" spans="1:256">
      <c r="A17" s="114" t="s">
        <v>171</v>
      </c>
      <c r="B17" s="115">
        <v>2</v>
      </c>
      <c r="C17" s="115">
        <v>2</v>
      </c>
      <c r="D17" s="115">
        <v>2</v>
      </c>
      <c r="E17" s="115">
        <v>2</v>
      </c>
      <c r="F17" s="115">
        <v>2</v>
      </c>
      <c r="G17" s="115">
        <v>2</v>
      </c>
      <c r="H17" s="343"/>
      <c r="I17" s="328"/>
      <c r="J17" s="335"/>
      <c r="K17" s="340"/>
      <c r="L17" s="340" t="s">
        <v>154</v>
      </c>
      <c r="M17" s="340" t="s">
        <v>154</v>
      </c>
      <c r="N17" s="340"/>
      <c r="O17" s="341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</row>
    <row r="18" s="90" customFormat="1" ht="20" customHeight="1" spans="1:256">
      <c r="A18" s="118"/>
      <c r="B18" s="119"/>
      <c r="C18" s="119"/>
      <c r="D18" s="119"/>
      <c r="E18" s="119"/>
      <c r="F18" s="119"/>
      <c r="G18" s="119"/>
      <c r="H18" s="343"/>
      <c r="I18" s="328"/>
      <c r="J18" s="335"/>
      <c r="K18" s="340"/>
      <c r="L18" s="340"/>
      <c r="M18" s="340"/>
      <c r="N18" s="340"/>
      <c r="O18" s="341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</row>
    <row r="19" s="90" customFormat="1" ht="20" customHeight="1" spans="1:256">
      <c r="A19" s="120"/>
      <c r="B19" s="121"/>
      <c r="C19" s="121"/>
      <c r="D19" s="121"/>
      <c r="E19" s="122"/>
      <c r="F19" s="121"/>
      <c r="G19" s="121"/>
      <c r="H19" s="344"/>
      <c r="I19" s="345"/>
      <c r="J19" s="346"/>
      <c r="K19" s="347"/>
      <c r="L19" s="348"/>
      <c r="M19" s="347"/>
      <c r="N19" s="347"/>
      <c r="O19" s="349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  <c r="IV19" s="93"/>
    </row>
    <row r="20" s="90" customFormat="1" ht="16.5" spans="1:256">
      <c r="A20" s="123"/>
      <c r="B20" s="123"/>
      <c r="C20" s="124"/>
      <c r="D20" s="124"/>
      <c r="E20" s="125"/>
      <c r="F20" s="124"/>
      <c r="G20" s="124"/>
      <c r="H20" s="124"/>
      <c r="O20" s="322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  <c r="IU20" s="93"/>
      <c r="IV20" s="93"/>
    </row>
    <row r="21" s="90" customFormat="1" spans="1:256">
      <c r="A21" s="126" t="s">
        <v>172</v>
      </c>
      <c r="B21" s="126"/>
      <c r="C21" s="127"/>
      <c r="D21" s="127"/>
      <c r="O21" s="322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</row>
    <row r="22" s="90" customFormat="1" spans="1:256">
      <c r="C22" s="91"/>
      <c r="D22" s="91"/>
      <c r="J22" s="128" t="s">
        <v>173</v>
      </c>
      <c r="K22" s="350">
        <v>45973</v>
      </c>
      <c r="L22" s="128" t="s">
        <v>174</v>
      </c>
      <c r="M22" s="128" t="s">
        <v>133</v>
      </c>
      <c r="N22" s="128" t="s">
        <v>175</v>
      </c>
      <c r="O22" s="322" t="s">
        <v>136</v>
      </c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  <c r="IQ22" s="93"/>
      <c r="IR22" s="93"/>
      <c r="IS22" s="93"/>
      <c r="IT22" s="93"/>
      <c r="IU22" s="93"/>
      <c r="IV22" s="93"/>
    </row>
  </sheetData>
  <mergeCells count="9">
    <mergeCell ref="A1:N1"/>
    <mergeCell ref="B2:D2"/>
    <mergeCell ref="F2:H2"/>
    <mergeCell ref="K2:N2"/>
    <mergeCell ref="B3:H3"/>
    <mergeCell ref="J3:N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0" workbookViewId="0">
      <selection activeCell="M46" sqref="M46"/>
    </sheetView>
  </sheetViews>
  <sheetFormatPr defaultColWidth="10" defaultRowHeight="16.5" customHeight="1"/>
  <cols>
    <col min="1" max="1" width="10.875" style="225" customWidth="1"/>
    <col min="2" max="16384" width="10" style="225"/>
  </cols>
  <sheetData>
    <row r="1" ht="22.5" customHeight="1" spans="1:16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ht="17.25" customHeight="1" spans="1:16">
      <c r="A2" s="226" t="s">
        <v>53</v>
      </c>
      <c r="B2" s="227" t="s">
        <v>54</v>
      </c>
      <c r="C2" s="227"/>
      <c r="D2" s="228" t="s">
        <v>55</v>
      </c>
      <c r="E2" s="228"/>
      <c r="F2" s="227" t="s">
        <v>56</v>
      </c>
      <c r="G2" s="227"/>
      <c r="H2" s="229" t="s">
        <v>57</v>
      </c>
      <c r="I2" s="230" t="s">
        <v>56</v>
      </c>
      <c r="J2" s="230"/>
      <c r="K2" s="231"/>
    </row>
    <row r="3" customHeight="1" spans="1:16">
      <c r="A3" s="232" t="s">
        <v>58</v>
      </c>
      <c r="B3" s="233"/>
      <c r="C3" s="234"/>
      <c r="D3" s="235" t="s">
        <v>59</v>
      </c>
      <c r="E3" s="236"/>
      <c r="F3" s="236"/>
      <c r="G3" s="237"/>
      <c r="H3" s="235" t="s">
        <v>60</v>
      </c>
      <c r="I3" s="236"/>
      <c r="J3" s="236"/>
      <c r="K3" s="237"/>
    </row>
    <row r="4" customHeight="1" spans="1:16">
      <c r="A4" s="238" t="s">
        <v>61</v>
      </c>
      <c r="B4" s="139" t="s">
        <v>62</v>
      </c>
      <c r="C4" s="140"/>
      <c r="D4" s="238" t="s">
        <v>63</v>
      </c>
      <c r="E4" s="239"/>
      <c r="F4" s="240">
        <v>46026</v>
      </c>
      <c r="G4" s="241"/>
      <c r="H4" s="238" t="s">
        <v>64</v>
      </c>
      <c r="I4" s="239"/>
      <c r="J4" s="139" t="s">
        <v>65</v>
      </c>
      <c r="K4" s="140" t="s">
        <v>66</v>
      </c>
    </row>
    <row r="5" customHeight="1" spans="1:16">
      <c r="A5" s="242" t="s">
        <v>67</v>
      </c>
      <c r="B5" s="139" t="s">
        <v>68</v>
      </c>
      <c r="C5" s="140"/>
      <c r="D5" s="238" t="s">
        <v>69</v>
      </c>
      <c r="E5" s="239"/>
      <c r="F5" s="240">
        <v>45971</v>
      </c>
      <c r="G5" s="241"/>
      <c r="H5" s="238" t="s">
        <v>70</v>
      </c>
      <c r="I5" s="239"/>
      <c r="J5" s="139" t="s">
        <v>65</v>
      </c>
      <c r="K5" s="140" t="s">
        <v>66</v>
      </c>
    </row>
    <row r="6" customHeight="1" spans="1:16">
      <c r="A6" s="238" t="s">
        <v>71</v>
      </c>
      <c r="B6" s="243">
        <v>4</v>
      </c>
      <c r="C6" s="244">
        <v>6</v>
      </c>
      <c r="D6" s="242" t="s">
        <v>72</v>
      </c>
      <c r="E6" s="245"/>
      <c r="F6" s="240">
        <v>45991</v>
      </c>
      <c r="G6" s="241"/>
      <c r="H6" s="238" t="s">
        <v>73</v>
      </c>
      <c r="I6" s="239"/>
      <c r="J6" s="139" t="s">
        <v>65</v>
      </c>
      <c r="K6" s="140" t="s">
        <v>66</v>
      </c>
    </row>
    <row r="7" customHeight="1" spans="1:16">
      <c r="A7" s="238" t="s">
        <v>74</v>
      </c>
      <c r="B7" s="246">
        <v>6900</v>
      </c>
      <c r="C7" s="247"/>
      <c r="D7" s="242" t="s">
        <v>75</v>
      </c>
      <c r="E7" s="248"/>
      <c r="F7" s="240">
        <v>46001</v>
      </c>
      <c r="G7" s="241"/>
      <c r="H7" s="238" t="s">
        <v>76</v>
      </c>
      <c r="I7" s="239"/>
      <c r="J7" s="139" t="s">
        <v>65</v>
      </c>
      <c r="K7" s="140" t="s">
        <v>66</v>
      </c>
    </row>
    <row r="8" customHeight="1" spans="1:16">
      <c r="A8" s="249" t="s">
        <v>77</v>
      </c>
      <c r="B8" s="250" t="s">
        <v>78</v>
      </c>
      <c r="C8" s="251"/>
      <c r="D8" s="252" t="s">
        <v>79</v>
      </c>
      <c r="E8" s="253"/>
      <c r="F8" s="254">
        <v>46006</v>
      </c>
      <c r="G8" s="255"/>
      <c r="H8" s="252" t="s">
        <v>80</v>
      </c>
      <c r="I8" s="253"/>
      <c r="J8" s="256" t="s">
        <v>65</v>
      </c>
      <c r="K8" s="257" t="s">
        <v>66</v>
      </c>
      <c r="P8" s="161" t="s">
        <v>177</v>
      </c>
    </row>
    <row r="9" customHeight="1" spans="1:16">
      <c r="A9" s="258" t="s">
        <v>178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</row>
    <row r="10" customHeight="1" spans="1:16">
      <c r="A10" s="259" t="s">
        <v>83</v>
      </c>
      <c r="B10" s="260" t="s">
        <v>84</v>
      </c>
      <c r="C10" s="261" t="s">
        <v>85</v>
      </c>
      <c r="D10" s="262"/>
      <c r="E10" s="263" t="s">
        <v>88</v>
      </c>
      <c r="F10" s="260" t="s">
        <v>84</v>
      </c>
      <c r="G10" s="261" t="s">
        <v>85</v>
      </c>
      <c r="H10" s="260"/>
      <c r="I10" s="263" t="s">
        <v>86</v>
      </c>
      <c r="J10" s="260" t="s">
        <v>84</v>
      </c>
      <c r="K10" s="264" t="s">
        <v>85</v>
      </c>
    </row>
    <row r="11" customHeight="1" spans="1:16">
      <c r="A11" s="242" t="s">
        <v>89</v>
      </c>
      <c r="B11" s="265" t="s">
        <v>84</v>
      </c>
      <c r="C11" s="139" t="s">
        <v>85</v>
      </c>
      <c r="D11" s="248"/>
      <c r="E11" s="245" t="s">
        <v>91</v>
      </c>
      <c r="F11" s="265" t="s">
        <v>84</v>
      </c>
      <c r="G11" s="139" t="s">
        <v>85</v>
      </c>
      <c r="H11" s="265"/>
      <c r="I11" s="245" t="s">
        <v>96</v>
      </c>
      <c r="J11" s="265" t="s">
        <v>84</v>
      </c>
      <c r="K11" s="140" t="s">
        <v>85</v>
      </c>
    </row>
    <row r="12" customHeight="1" spans="1:16">
      <c r="A12" s="252" t="s">
        <v>119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66"/>
    </row>
    <row r="13" customHeight="1" spans="1:16">
      <c r="A13" s="267" t="s">
        <v>179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</row>
    <row r="14" customHeight="1" spans="1:16">
      <c r="A14" s="268" t="s">
        <v>180</v>
      </c>
      <c r="B14" s="269"/>
      <c r="C14" s="269"/>
      <c r="D14" s="269"/>
      <c r="E14" s="269"/>
      <c r="F14" s="269"/>
      <c r="G14" s="269"/>
      <c r="H14" s="270"/>
      <c r="I14" s="271"/>
      <c r="J14" s="271"/>
      <c r="K14" s="272"/>
    </row>
    <row r="15" customHeight="1" spans="1:16">
      <c r="A15" s="273"/>
      <c r="B15" s="274"/>
      <c r="C15" s="274"/>
      <c r="D15" s="275"/>
      <c r="E15" s="276"/>
      <c r="F15" s="274"/>
      <c r="G15" s="274"/>
      <c r="H15" s="275"/>
      <c r="I15" s="277"/>
      <c r="J15" s="278"/>
      <c r="K15" s="279"/>
    </row>
    <row r="16" customHeight="1" spans="1:16">
      <c r="A16" s="280"/>
      <c r="B16" s="256"/>
      <c r="C16" s="256"/>
      <c r="D16" s="256"/>
      <c r="E16" s="256"/>
      <c r="F16" s="256"/>
      <c r="G16" s="256"/>
      <c r="H16" s="256"/>
      <c r="I16" s="256"/>
      <c r="J16" s="256"/>
      <c r="K16" s="257"/>
    </row>
    <row r="17" customHeight="1" spans="1:11">
      <c r="A17" s="267" t="s">
        <v>181</v>
      </c>
      <c r="B17" s="267"/>
      <c r="C17" s="267"/>
      <c r="D17" s="267"/>
      <c r="E17" s="267"/>
      <c r="F17" s="267"/>
      <c r="G17" s="267"/>
      <c r="H17" s="267"/>
      <c r="I17" s="267"/>
      <c r="J17" s="267"/>
      <c r="K17" s="267"/>
    </row>
    <row r="18" customHeight="1" spans="1:11">
      <c r="A18" s="281" t="s">
        <v>182</v>
      </c>
      <c r="B18" s="282"/>
      <c r="C18" s="282"/>
      <c r="D18" s="282"/>
      <c r="E18" s="282"/>
      <c r="F18" s="282"/>
      <c r="G18" s="282"/>
      <c r="H18" s="282"/>
      <c r="I18" s="271"/>
      <c r="J18" s="271"/>
      <c r="K18" s="272"/>
    </row>
    <row r="19" customHeight="1" spans="1:11">
      <c r="A19" s="273"/>
      <c r="B19" s="274"/>
      <c r="C19" s="274"/>
      <c r="D19" s="275"/>
      <c r="E19" s="276"/>
      <c r="F19" s="274"/>
      <c r="G19" s="274"/>
      <c r="H19" s="275"/>
      <c r="I19" s="277"/>
      <c r="J19" s="278"/>
      <c r="K19" s="279"/>
    </row>
    <row r="20" customHeight="1" spans="1:11">
      <c r="A20" s="280"/>
      <c r="B20" s="256"/>
      <c r="C20" s="256"/>
      <c r="D20" s="256"/>
      <c r="E20" s="256"/>
      <c r="F20" s="256"/>
      <c r="G20" s="256"/>
      <c r="H20" s="256"/>
      <c r="I20" s="256"/>
      <c r="J20" s="256"/>
      <c r="K20" s="257"/>
    </row>
    <row r="21" customHeight="1" spans="1:11">
      <c r="A21" s="283" t="s">
        <v>116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customHeight="1" spans="1:11">
      <c r="A22" s="134" t="s">
        <v>117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78"/>
    </row>
    <row r="23" customHeight="1" spans="1:11">
      <c r="A23" s="151" t="s">
        <v>118</v>
      </c>
      <c r="B23" s="152"/>
      <c r="C23" s="139" t="s">
        <v>65</v>
      </c>
      <c r="D23" s="139" t="s">
        <v>66</v>
      </c>
      <c r="E23" s="149"/>
      <c r="F23" s="149"/>
      <c r="G23" s="149"/>
      <c r="H23" s="149"/>
      <c r="I23" s="149"/>
      <c r="J23" s="149"/>
      <c r="K23" s="150"/>
    </row>
    <row r="24" customHeight="1" spans="1:11">
      <c r="A24" s="284" t="s">
        <v>183</v>
      </c>
      <c r="B24" s="145"/>
      <c r="C24" s="145"/>
      <c r="D24" s="145"/>
      <c r="E24" s="145"/>
      <c r="F24" s="145"/>
      <c r="G24" s="145"/>
      <c r="H24" s="145"/>
      <c r="I24" s="145"/>
      <c r="J24" s="145"/>
      <c r="K24" s="285"/>
    </row>
    <row r="25" customHeight="1" spans="1:11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288"/>
    </row>
    <row r="26" customHeight="1" spans="1:11">
      <c r="A26" s="258" t="s">
        <v>125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58"/>
    </row>
    <row r="27" customHeight="1" spans="1:11">
      <c r="A27" s="232" t="s">
        <v>126</v>
      </c>
      <c r="B27" s="261" t="s">
        <v>94</v>
      </c>
      <c r="C27" s="261" t="s">
        <v>95</v>
      </c>
      <c r="D27" s="261" t="s">
        <v>87</v>
      </c>
      <c r="E27" s="233" t="s">
        <v>127</v>
      </c>
      <c r="F27" s="261" t="s">
        <v>94</v>
      </c>
      <c r="G27" s="261" t="s">
        <v>95</v>
      </c>
      <c r="H27" s="261" t="s">
        <v>87</v>
      </c>
      <c r="I27" s="233" t="s">
        <v>128</v>
      </c>
      <c r="J27" s="261" t="s">
        <v>94</v>
      </c>
      <c r="K27" s="264" t="s">
        <v>95</v>
      </c>
    </row>
    <row r="28" customHeight="1" spans="1:11">
      <c r="A28" s="289" t="s">
        <v>86</v>
      </c>
      <c r="B28" s="139" t="s">
        <v>94</v>
      </c>
      <c r="C28" s="139" t="s">
        <v>95</v>
      </c>
      <c r="D28" s="139" t="s">
        <v>87</v>
      </c>
      <c r="E28" s="290" t="s">
        <v>93</v>
      </c>
      <c r="F28" s="139" t="s">
        <v>94</v>
      </c>
      <c r="G28" s="139" t="s">
        <v>95</v>
      </c>
      <c r="H28" s="139" t="s">
        <v>87</v>
      </c>
      <c r="I28" s="290" t="s">
        <v>104</v>
      </c>
      <c r="J28" s="139" t="s">
        <v>94</v>
      </c>
      <c r="K28" s="140" t="s">
        <v>95</v>
      </c>
    </row>
    <row r="29" customHeight="1" spans="1:11">
      <c r="A29" s="238" t="s">
        <v>97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2"/>
    </row>
    <row r="30" customHeight="1" spans="1:11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295"/>
    </row>
    <row r="31" customHeight="1" spans="1:11">
      <c r="A31" s="296" t="s">
        <v>184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6"/>
    </row>
    <row r="32" ht="21" customHeight="1" spans="1:11">
      <c r="A32" s="297" t="s">
        <v>121</v>
      </c>
      <c r="B32" s="298"/>
      <c r="C32" s="298"/>
      <c r="D32" s="298"/>
      <c r="E32" s="298"/>
      <c r="F32" s="298"/>
      <c r="G32" s="298"/>
      <c r="H32" s="298"/>
      <c r="I32" s="298"/>
      <c r="J32" s="298"/>
      <c r="K32" s="299"/>
    </row>
    <row r="33" ht="21" customHeight="1" spans="1:11">
      <c r="A33" s="300" t="s">
        <v>185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02"/>
    </row>
    <row r="34" ht="21" customHeight="1" spans="1:11">
      <c r="A34" s="300" t="s">
        <v>186</v>
      </c>
      <c r="B34" s="301"/>
      <c r="C34" s="301"/>
      <c r="D34" s="301"/>
      <c r="E34" s="301"/>
      <c r="F34" s="301"/>
      <c r="G34" s="301"/>
      <c r="H34" s="301"/>
      <c r="I34" s="301"/>
      <c r="J34" s="301"/>
      <c r="K34" s="302"/>
    </row>
    <row r="35" ht="21" customHeight="1" spans="1:11">
      <c r="A35" s="300"/>
      <c r="B35" s="301"/>
      <c r="C35" s="301"/>
      <c r="D35" s="301"/>
      <c r="E35" s="301"/>
      <c r="F35" s="301"/>
      <c r="G35" s="301"/>
      <c r="H35" s="301"/>
      <c r="I35" s="301"/>
      <c r="J35" s="301"/>
      <c r="K35" s="302"/>
    </row>
    <row r="36" ht="21" customHeight="1" spans="1:11">
      <c r="A36" s="300"/>
      <c r="B36" s="301"/>
      <c r="C36" s="301"/>
      <c r="D36" s="301"/>
      <c r="E36" s="301"/>
      <c r="F36" s="301"/>
      <c r="G36" s="301"/>
      <c r="H36" s="301"/>
      <c r="I36" s="301"/>
      <c r="J36" s="301"/>
      <c r="K36" s="302"/>
    </row>
    <row r="37" ht="21" customHeight="1" spans="1:11">
      <c r="A37" s="300"/>
      <c r="B37" s="301"/>
      <c r="C37" s="301"/>
      <c r="D37" s="301"/>
      <c r="E37" s="301"/>
      <c r="F37" s="301"/>
      <c r="G37" s="301"/>
      <c r="H37" s="301"/>
      <c r="I37" s="301"/>
      <c r="J37" s="301"/>
      <c r="K37" s="302"/>
    </row>
    <row r="38" ht="21" customHeight="1" spans="1:11">
      <c r="A38" s="300"/>
      <c r="B38" s="301"/>
      <c r="C38" s="301"/>
      <c r="D38" s="301"/>
      <c r="E38" s="301"/>
      <c r="F38" s="301"/>
      <c r="G38" s="301"/>
      <c r="H38" s="301"/>
      <c r="I38" s="301"/>
      <c r="J38" s="301"/>
      <c r="K38" s="302"/>
    </row>
    <row r="39" ht="21" customHeight="1" spans="1:1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302"/>
    </row>
    <row r="40" ht="21" customHeight="1" spans="1:1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302"/>
    </row>
    <row r="41" ht="21" customHeight="1" spans="1:1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302"/>
    </row>
    <row r="42" ht="21" customHeight="1" spans="1:11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302"/>
    </row>
    <row r="43" ht="17.25" customHeight="1" spans="1:11">
      <c r="A43" s="293" t="s">
        <v>124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5"/>
    </row>
    <row r="44" customHeight="1" spans="1:11">
      <c r="A44" s="296" t="s">
        <v>187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6"/>
    </row>
    <row r="45" ht="18" customHeight="1" spans="1:11">
      <c r="A45" s="303" t="s">
        <v>119</v>
      </c>
      <c r="B45" s="304"/>
      <c r="C45" s="304"/>
      <c r="D45" s="304"/>
      <c r="E45" s="304"/>
      <c r="F45" s="304"/>
      <c r="G45" s="304"/>
      <c r="H45" s="304"/>
      <c r="I45" s="304"/>
      <c r="J45" s="304"/>
      <c r="K45" s="305"/>
    </row>
    <row r="46" ht="18" customHeight="1" spans="1:11">
      <c r="A46" s="303" t="s">
        <v>188</v>
      </c>
      <c r="B46" s="304"/>
      <c r="C46" s="304"/>
      <c r="D46" s="304"/>
      <c r="E46" s="304"/>
      <c r="F46" s="304"/>
      <c r="G46" s="304"/>
      <c r="H46" s="304"/>
      <c r="I46" s="304"/>
      <c r="J46" s="304"/>
      <c r="K46" s="305"/>
    </row>
    <row r="47" ht="18" customHeight="1" spans="1:11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288"/>
    </row>
    <row r="48" ht="21" customHeight="1" spans="1:11">
      <c r="A48" s="306" t="s">
        <v>130</v>
      </c>
      <c r="B48" s="307" t="s">
        <v>131</v>
      </c>
      <c r="C48" s="307"/>
      <c r="D48" s="308" t="s">
        <v>132</v>
      </c>
      <c r="E48" s="308" t="s">
        <v>133</v>
      </c>
      <c r="F48" s="308" t="s">
        <v>134</v>
      </c>
      <c r="G48" s="309">
        <v>45987</v>
      </c>
      <c r="H48" s="310" t="s">
        <v>135</v>
      </c>
      <c r="I48" s="310"/>
      <c r="J48" s="307" t="s">
        <v>136</v>
      </c>
      <c r="K48" s="311"/>
    </row>
    <row r="49" customHeight="1" spans="1:11">
      <c r="A49" s="312" t="s">
        <v>137</v>
      </c>
      <c r="B49" s="313"/>
      <c r="C49" s="313"/>
      <c r="D49" s="313"/>
      <c r="E49" s="313"/>
      <c r="F49" s="313"/>
      <c r="G49" s="313"/>
      <c r="H49" s="313"/>
      <c r="I49" s="313"/>
      <c r="J49" s="313"/>
      <c r="K49" s="314"/>
    </row>
    <row r="50" customHeight="1" spans="1:11">
      <c r="A50" s="315"/>
      <c r="B50" s="316"/>
      <c r="C50" s="316"/>
      <c r="D50" s="316"/>
      <c r="E50" s="316"/>
      <c r="F50" s="316"/>
      <c r="G50" s="316"/>
      <c r="H50" s="316"/>
      <c r="I50" s="316"/>
      <c r="J50" s="316"/>
      <c r="K50" s="317"/>
    </row>
    <row r="51" customHeight="1" spans="1:11">
      <c r="A51" s="318"/>
      <c r="B51" s="319"/>
      <c r="C51" s="319"/>
      <c r="D51" s="319"/>
      <c r="E51" s="319"/>
      <c r="F51" s="319"/>
      <c r="G51" s="319"/>
      <c r="H51" s="319"/>
      <c r="I51" s="319"/>
      <c r="J51" s="319"/>
      <c r="K51" s="320"/>
    </row>
    <row r="52" ht="21" customHeight="1" spans="1:11">
      <c r="A52" s="306" t="s">
        <v>130</v>
      </c>
      <c r="B52" s="307" t="s">
        <v>131</v>
      </c>
      <c r="C52" s="307"/>
      <c r="D52" s="308" t="s">
        <v>132</v>
      </c>
      <c r="E52" s="308" t="s">
        <v>133</v>
      </c>
      <c r="F52" s="308" t="s">
        <v>134</v>
      </c>
      <c r="G52" s="309">
        <v>45987</v>
      </c>
      <c r="H52" s="310" t="s">
        <v>135</v>
      </c>
      <c r="I52" s="310"/>
      <c r="J52" s="307" t="s">
        <v>136</v>
      </c>
      <c r="K52" s="31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1"/>
  <sheetViews>
    <sheetView workbookViewId="0">
      <selection activeCell="M13" sqref="M13"/>
    </sheetView>
  </sheetViews>
  <sheetFormatPr defaultColWidth="9" defaultRowHeight="14.25"/>
  <cols>
    <col min="1" max="1" width="13.625" style="90" customWidth="1"/>
    <col min="2" max="2" width="8.5" style="90" customWidth="1"/>
    <col min="3" max="3" width="8.5" style="91" customWidth="1"/>
    <col min="4" max="7" width="8.5" style="90" customWidth="1"/>
    <col min="8" max="8" width="4.875" style="90" customWidth="1"/>
    <col min="9" max="12" width="13.625" style="90" customWidth="1"/>
    <col min="13" max="14" width="13.625" style="212" customWidth="1"/>
    <col min="15" max="246" width="9" style="90"/>
    <col min="247" max="16384" width="9" style="93"/>
  </cols>
  <sheetData>
    <row r="1" s="90" customFormat="1" ht="29" customHeight="1" spans="1:249">
      <c r="A1" s="94" t="s">
        <v>139</v>
      </c>
      <c r="B1" s="96"/>
      <c r="C1" s="95"/>
      <c r="D1" s="96"/>
      <c r="E1" s="96"/>
      <c r="F1" s="96"/>
      <c r="G1" s="96"/>
      <c r="H1" s="96"/>
      <c r="I1" s="96"/>
      <c r="J1" s="96"/>
      <c r="K1" s="96"/>
      <c r="L1" s="96"/>
      <c r="M1" s="213"/>
      <c r="N1" s="21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</row>
    <row r="2" s="90" customFormat="1" ht="20" customHeight="1" spans="1:249">
      <c r="A2" s="97" t="s">
        <v>61</v>
      </c>
      <c r="B2" s="98" t="str">
        <f>首期!B4</f>
        <v>QAMMBO85696</v>
      </c>
      <c r="C2" s="99"/>
      <c r="D2" s="100"/>
      <c r="E2" s="101" t="s">
        <v>67</v>
      </c>
      <c r="F2" s="102" t="str">
        <f>首期!B5</f>
        <v>儿童长裤</v>
      </c>
      <c r="G2" s="102"/>
      <c r="H2" s="214"/>
      <c r="I2" s="104" t="s">
        <v>57</v>
      </c>
      <c r="J2" s="105"/>
      <c r="K2" s="105"/>
      <c r="L2" s="105"/>
      <c r="M2" s="69"/>
      <c r="N2" s="69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</row>
    <row r="3" s="90" customFormat="1" spans="1:249">
      <c r="A3" s="106" t="s">
        <v>140</v>
      </c>
      <c r="B3" s="107" t="s">
        <v>141</v>
      </c>
      <c r="C3" s="108"/>
      <c r="D3" s="107"/>
      <c r="E3" s="107"/>
      <c r="F3" s="107"/>
      <c r="G3" s="107"/>
      <c r="H3" s="215"/>
      <c r="I3" s="109"/>
      <c r="J3" s="109"/>
      <c r="K3" s="109"/>
      <c r="L3" s="109"/>
      <c r="M3" s="109"/>
      <c r="N3" s="69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</row>
    <row r="4" s="90" customFormat="1" spans="1:249">
      <c r="A4" s="106"/>
      <c r="B4" s="110" t="s">
        <v>142</v>
      </c>
      <c r="C4" s="110" t="s">
        <v>143</v>
      </c>
      <c r="D4" s="110" t="s">
        <v>144</v>
      </c>
      <c r="E4" s="110" t="s">
        <v>145</v>
      </c>
      <c r="F4" s="110" t="s">
        <v>146</v>
      </c>
      <c r="G4" s="110" t="s">
        <v>147</v>
      </c>
      <c r="H4" s="216" t="s">
        <v>148</v>
      </c>
      <c r="I4" s="217" t="s">
        <v>189</v>
      </c>
      <c r="J4" s="217" t="s">
        <v>112</v>
      </c>
      <c r="K4" s="217" t="s">
        <v>189</v>
      </c>
      <c r="L4" s="217" t="s">
        <v>110</v>
      </c>
      <c r="M4" s="217" t="s">
        <v>189</v>
      </c>
      <c r="N4" s="217" t="s">
        <v>112</v>
      </c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</row>
    <row r="5" s="90" customFormat="1" ht="20" customHeight="1" spans="1:249">
      <c r="A5" s="106"/>
      <c r="B5" s="111"/>
      <c r="C5" s="111"/>
      <c r="D5" s="112"/>
      <c r="E5" s="112"/>
      <c r="F5" s="112"/>
      <c r="G5" s="112"/>
      <c r="H5" s="216"/>
      <c r="I5" s="110" t="s">
        <v>142</v>
      </c>
      <c r="J5" s="110" t="s">
        <v>143</v>
      </c>
      <c r="K5" s="110" t="s">
        <v>144</v>
      </c>
      <c r="L5" s="110" t="s">
        <v>145</v>
      </c>
      <c r="M5" s="110" t="s">
        <v>146</v>
      </c>
      <c r="N5" s="110" t="s">
        <v>147</v>
      </c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</row>
    <row r="6" s="90" customFormat="1" ht="25" customHeight="1" spans="1:249">
      <c r="A6" s="114" t="s">
        <v>151</v>
      </c>
      <c r="B6" s="115">
        <f>C6-5</f>
        <v>69</v>
      </c>
      <c r="C6" s="115">
        <v>74</v>
      </c>
      <c r="D6" s="115">
        <f t="shared" ref="D6:G6" si="0">C6+6</f>
        <v>80</v>
      </c>
      <c r="E6" s="115">
        <f t="shared" si="0"/>
        <v>86</v>
      </c>
      <c r="F6" s="115">
        <f t="shared" si="0"/>
        <v>92</v>
      </c>
      <c r="G6" s="115">
        <f t="shared" si="0"/>
        <v>98</v>
      </c>
      <c r="H6" s="218" t="s">
        <v>152</v>
      </c>
      <c r="I6" s="219" t="s">
        <v>190</v>
      </c>
      <c r="J6" s="113" t="s">
        <v>191</v>
      </c>
      <c r="K6" s="113" t="s">
        <v>192</v>
      </c>
      <c r="L6" s="113" t="s">
        <v>192</v>
      </c>
      <c r="M6" s="219" t="s">
        <v>193</v>
      </c>
      <c r="N6" s="219" t="s">
        <v>190</v>
      </c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</row>
    <row r="7" s="90" customFormat="1" ht="25" customHeight="1" spans="1:249">
      <c r="A7" s="116" t="s">
        <v>155</v>
      </c>
      <c r="B7" s="117">
        <f>C7-3</f>
        <v>51</v>
      </c>
      <c r="C7" s="117">
        <v>54</v>
      </c>
      <c r="D7" s="117">
        <f>C7+3</f>
        <v>57</v>
      </c>
      <c r="E7" s="117">
        <f>D7+3</f>
        <v>60</v>
      </c>
      <c r="F7" s="117">
        <f>E7+4</f>
        <v>64</v>
      </c>
      <c r="G7" s="117">
        <f>F7+4</f>
        <v>68</v>
      </c>
      <c r="H7" s="218" t="s">
        <v>152</v>
      </c>
      <c r="I7" s="219" t="s">
        <v>192</v>
      </c>
      <c r="J7" s="113" t="s">
        <v>192</v>
      </c>
      <c r="K7" s="113" t="s">
        <v>194</v>
      </c>
      <c r="L7" s="113" t="s">
        <v>194</v>
      </c>
      <c r="M7" s="219" t="s">
        <v>195</v>
      </c>
      <c r="N7" s="219" t="s">
        <v>192</v>
      </c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</row>
    <row r="8" s="90" customFormat="1" ht="25" customHeight="1" spans="1:249">
      <c r="A8" s="114" t="s">
        <v>157</v>
      </c>
      <c r="B8" s="115">
        <f>C8-5</f>
        <v>81</v>
      </c>
      <c r="C8" s="115">
        <v>86</v>
      </c>
      <c r="D8" s="115">
        <f>C8+6</f>
        <v>92</v>
      </c>
      <c r="E8" s="115">
        <f>D8+6</f>
        <v>98</v>
      </c>
      <c r="F8" s="115">
        <f>E8+6</f>
        <v>104</v>
      </c>
      <c r="G8" s="115">
        <f>F8+4</f>
        <v>108</v>
      </c>
      <c r="H8" s="218" t="s">
        <v>152</v>
      </c>
      <c r="I8" s="219" t="s">
        <v>192</v>
      </c>
      <c r="J8" s="113" t="s">
        <v>196</v>
      </c>
      <c r="K8" s="113" t="s">
        <v>192</v>
      </c>
      <c r="L8" s="113" t="s">
        <v>192</v>
      </c>
      <c r="M8" s="113" t="s">
        <v>192</v>
      </c>
      <c r="N8" s="219" t="s">
        <v>192</v>
      </c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</row>
    <row r="9" s="90" customFormat="1" ht="25" customHeight="1" spans="1:249">
      <c r="A9" s="114" t="s">
        <v>159</v>
      </c>
      <c r="B9" s="115">
        <f>C9-1.6</f>
        <v>23.9</v>
      </c>
      <c r="C9" s="115">
        <v>25.5</v>
      </c>
      <c r="D9" s="115">
        <f>C9+1.9</f>
        <v>27.4</v>
      </c>
      <c r="E9" s="115">
        <f>D9+1.9</f>
        <v>29.3</v>
      </c>
      <c r="F9" s="115">
        <f>E9+1.9</f>
        <v>31.2</v>
      </c>
      <c r="G9" s="115">
        <f>F9+1.3</f>
        <v>32.5</v>
      </c>
      <c r="H9" s="218" t="s">
        <v>160</v>
      </c>
      <c r="I9" s="219" t="s">
        <v>192</v>
      </c>
      <c r="J9" s="113" t="s">
        <v>192</v>
      </c>
      <c r="K9" s="113" t="s">
        <v>197</v>
      </c>
      <c r="L9" s="113" t="s">
        <v>197</v>
      </c>
      <c r="M9" s="219" t="s">
        <v>192</v>
      </c>
      <c r="N9" s="219" t="s">
        <v>192</v>
      </c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</row>
    <row r="10" s="90" customFormat="1" ht="25" customHeight="1" spans="1:249">
      <c r="A10" s="114" t="s">
        <v>162</v>
      </c>
      <c r="B10" s="115">
        <f>C10-1</f>
        <v>18.5</v>
      </c>
      <c r="C10" s="115">
        <v>19.5</v>
      </c>
      <c r="D10" s="115">
        <f>C10+1.2</f>
        <v>20.7</v>
      </c>
      <c r="E10" s="115">
        <f>D10+1.2</f>
        <v>21.9</v>
      </c>
      <c r="F10" s="115">
        <f>E10+1.2</f>
        <v>23.1</v>
      </c>
      <c r="G10" s="115">
        <f>F10+0.7</f>
        <v>23.8</v>
      </c>
      <c r="H10" s="218" t="s">
        <v>160</v>
      </c>
      <c r="I10" s="219" t="s">
        <v>192</v>
      </c>
      <c r="J10" s="113" t="s">
        <v>198</v>
      </c>
      <c r="K10" s="113" t="s">
        <v>199</v>
      </c>
      <c r="L10" s="113" t="s">
        <v>199</v>
      </c>
      <c r="M10" s="219" t="s">
        <v>197</v>
      </c>
      <c r="N10" s="219" t="s">
        <v>192</v>
      </c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</row>
    <row r="11" s="90" customFormat="1" ht="25" customHeight="1" spans="1:249">
      <c r="A11" s="114" t="s">
        <v>163</v>
      </c>
      <c r="B11" s="115">
        <f>C11-0.5</f>
        <v>16.5</v>
      </c>
      <c r="C11" s="115">
        <v>17</v>
      </c>
      <c r="D11" s="115">
        <f t="shared" ref="D11:G11" si="1">C11+0.5</f>
        <v>17.5</v>
      </c>
      <c r="E11" s="115">
        <f t="shared" si="1"/>
        <v>18</v>
      </c>
      <c r="F11" s="115">
        <f t="shared" si="1"/>
        <v>18.5</v>
      </c>
      <c r="G11" s="115">
        <f t="shared" si="1"/>
        <v>19</v>
      </c>
      <c r="H11" s="218" t="s">
        <v>164</v>
      </c>
      <c r="I11" s="219" t="s">
        <v>192</v>
      </c>
      <c r="J11" s="113" t="s">
        <v>192</v>
      </c>
      <c r="K11" s="113" t="s">
        <v>192</v>
      </c>
      <c r="L11" s="113" t="s">
        <v>192</v>
      </c>
      <c r="M11" s="113" t="s">
        <v>192</v>
      </c>
      <c r="N11" s="219" t="s">
        <v>192</v>
      </c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</row>
    <row r="12" s="90" customFormat="1" ht="25" customHeight="1" spans="1:249">
      <c r="A12" s="114" t="s">
        <v>165</v>
      </c>
      <c r="B12" s="115">
        <f>C12-0.5</f>
        <v>9</v>
      </c>
      <c r="C12" s="115">
        <v>9.5</v>
      </c>
      <c r="D12" s="115">
        <f t="shared" ref="D12:G12" si="2">C12+0.5</f>
        <v>10</v>
      </c>
      <c r="E12" s="115">
        <f t="shared" si="2"/>
        <v>10.5</v>
      </c>
      <c r="F12" s="115">
        <f t="shared" si="2"/>
        <v>11</v>
      </c>
      <c r="G12" s="115">
        <f t="shared" si="2"/>
        <v>11.5</v>
      </c>
      <c r="H12" s="218" t="s">
        <v>160</v>
      </c>
      <c r="I12" s="219" t="s">
        <v>192</v>
      </c>
      <c r="J12" s="113" t="s">
        <v>192</v>
      </c>
      <c r="K12" s="113" t="s">
        <v>192</v>
      </c>
      <c r="L12" s="113" t="s">
        <v>192</v>
      </c>
      <c r="M12" s="113" t="s">
        <v>199</v>
      </c>
      <c r="N12" s="219" t="s">
        <v>192</v>
      </c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</row>
    <row r="13" s="90" customFormat="1" ht="25" customHeight="1" spans="1:249">
      <c r="A13" s="114" t="s">
        <v>166</v>
      </c>
      <c r="B13" s="115">
        <f>C13-1.5</f>
        <v>22.5</v>
      </c>
      <c r="C13" s="115">
        <v>24</v>
      </c>
      <c r="D13" s="115">
        <f>C13+1.7</f>
        <v>25.7</v>
      </c>
      <c r="E13" s="115">
        <f>D13+1.7</f>
        <v>27.4</v>
      </c>
      <c r="F13" s="115">
        <f>E13+1.7</f>
        <v>29.1</v>
      </c>
      <c r="G13" s="115">
        <f>F13+1.6</f>
        <v>30.7</v>
      </c>
      <c r="H13" s="218">
        <v>0</v>
      </c>
      <c r="I13" s="219" t="s">
        <v>197</v>
      </c>
      <c r="J13" s="113" t="s">
        <v>192</v>
      </c>
      <c r="K13" s="219" t="s">
        <v>197</v>
      </c>
      <c r="L13" s="113" t="s">
        <v>198</v>
      </c>
      <c r="M13" s="113" t="s">
        <v>200</v>
      </c>
      <c r="N13" s="219" t="s">
        <v>197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</row>
    <row r="14" s="90" customFormat="1" ht="25" customHeight="1" spans="1:249">
      <c r="A14" s="114" t="s">
        <v>168</v>
      </c>
      <c r="B14" s="115">
        <f>C14-1.8</f>
        <v>31.2</v>
      </c>
      <c r="C14" s="115">
        <v>33</v>
      </c>
      <c r="D14" s="115">
        <f>C14+2.25</f>
        <v>35.25</v>
      </c>
      <c r="E14" s="115">
        <f>D14+2.25</f>
        <v>37.5</v>
      </c>
      <c r="F14" s="115">
        <f>E14+2.25</f>
        <v>39.75</v>
      </c>
      <c r="G14" s="115">
        <f>F14+2</f>
        <v>41.75</v>
      </c>
      <c r="H14" s="220"/>
      <c r="I14" s="113" t="s">
        <v>201</v>
      </c>
      <c r="J14" s="113" t="s">
        <v>202</v>
      </c>
      <c r="K14" s="113" t="s">
        <v>192</v>
      </c>
      <c r="L14" s="113" t="s">
        <v>192</v>
      </c>
      <c r="M14" s="113" t="s">
        <v>192</v>
      </c>
      <c r="N14" s="219" t="s">
        <v>192</v>
      </c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</row>
    <row r="15" s="90" customFormat="1" ht="25" customHeight="1" spans="1:249">
      <c r="A15" s="114" t="s">
        <v>169</v>
      </c>
      <c r="B15" s="115">
        <f>C15</f>
        <v>13</v>
      </c>
      <c r="C15" s="115">
        <v>13</v>
      </c>
      <c r="D15" s="115">
        <v>14</v>
      </c>
      <c r="E15" s="115">
        <f>D15</f>
        <v>14</v>
      </c>
      <c r="F15" s="115">
        <f>D15+1</f>
        <v>15</v>
      </c>
      <c r="G15" s="115">
        <f>F15</f>
        <v>15</v>
      </c>
      <c r="H15" s="220"/>
      <c r="I15" s="113" t="s">
        <v>192</v>
      </c>
      <c r="J15" s="113" t="s">
        <v>192</v>
      </c>
      <c r="K15" s="113" t="s">
        <v>192</v>
      </c>
      <c r="L15" s="113" t="s">
        <v>192</v>
      </c>
      <c r="M15" s="113" t="s">
        <v>192</v>
      </c>
      <c r="N15" s="219" t="s">
        <v>192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</row>
    <row r="16" s="90" customFormat="1" ht="25" customHeight="1" spans="1:249">
      <c r="A16" s="114" t="s">
        <v>170</v>
      </c>
      <c r="B16" s="115">
        <v>3.5</v>
      </c>
      <c r="C16" s="115">
        <v>3.5</v>
      </c>
      <c r="D16" s="115">
        <v>3.5</v>
      </c>
      <c r="E16" s="115">
        <v>3.5</v>
      </c>
      <c r="F16" s="115">
        <v>3.5</v>
      </c>
      <c r="G16" s="115">
        <v>3.5</v>
      </c>
      <c r="H16" s="220"/>
      <c r="I16" s="113" t="s">
        <v>192</v>
      </c>
      <c r="J16" s="113" t="s">
        <v>192</v>
      </c>
      <c r="K16" s="113" t="s">
        <v>192</v>
      </c>
      <c r="L16" s="113" t="s">
        <v>192</v>
      </c>
      <c r="M16" s="113" t="s">
        <v>192</v>
      </c>
      <c r="N16" s="219" t="s">
        <v>192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</row>
    <row r="17" s="90" customFormat="1" ht="25" customHeight="1" spans="1:249">
      <c r="A17" s="114" t="s">
        <v>171</v>
      </c>
      <c r="B17" s="115">
        <v>2</v>
      </c>
      <c r="C17" s="115">
        <v>2</v>
      </c>
      <c r="D17" s="115">
        <v>2</v>
      </c>
      <c r="E17" s="115">
        <v>2</v>
      </c>
      <c r="F17" s="115">
        <v>2</v>
      </c>
      <c r="G17" s="115">
        <v>2</v>
      </c>
      <c r="H17" s="221"/>
      <c r="I17" s="113" t="s">
        <v>192</v>
      </c>
      <c r="J17" s="113" t="s">
        <v>192</v>
      </c>
      <c r="K17" s="113" t="s">
        <v>192</v>
      </c>
      <c r="L17" s="113" t="s">
        <v>192</v>
      </c>
      <c r="M17" s="113" t="s">
        <v>192</v>
      </c>
      <c r="N17" s="219" t="s">
        <v>192</v>
      </c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</row>
    <row r="18" s="90" customFormat="1" ht="25" customHeight="1" spans="1:249">
      <c r="A18" s="118"/>
      <c r="B18" s="119"/>
      <c r="C18" s="119"/>
      <c r="D18" s="119"/>
      <c r="E18" s="119"/>
      <c r="F18" s="119"/>
      <c r="G18" s="119"/>
      <c r="H18" s="221"/>
      <c r="I18" s="113"/>
      <c r="J18" s="113"/>
      <c r="K18" s="113"/>
      <c r="L18" s="113"/>
      <c r="M18" s="113"/>
      <c r="N18" s="219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</row>
    <row r="19" s="90" customFormat="1" ht="17.25" spans="1:249">
      <c r="A19" s="120"/>
      <c r="B19" s="121"/>
      <c r="C19" s="121"/>
      <c r="D19" s="121"/>
      <c r="E19" s="122"/>
      <c r="F19" s="121"/>
      <c r="G19" s="121"/>
      <c r="H19" s="222"/>
      <c r="I19" s="223"/>
      <c r="J19" s="223"/>
      <c r="K19" s="223"/>
      <c r="L19" s="223"/>
      <c r="M19" s="69"/>
      <c r="N19" s="69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</row>
    <row r="20" s="90" customFormat="1" spans="1:249">
      <c r="A20" s="126" t="s">
        <v>172</v>
      </c>
      <c r="B20" s="126"/>
      <c r="C20" s="127"/>
      <c r="M20" s="213"/>
      <c r="N20" s="21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</row>
    <row r="21" s="90" customFormat="1" spans="1:249">
      <c r="C21" s="91"/>
      <c r="I21" s="128" t="s">
        <v>173</v>
      </c>
      <c r="J21" s="224">
        <v>45987</v>
      </c>
      <c r="K21" s="128" t="s">
        <v>174</v>
      </c>
      <c r="L21" s="128" t="s">
        <v>133</v>
      </c>
      <c r="M21" s="128" t="s">
        <v>175</v>
      </c>
      <c r="N21" s="213" t="s">
        <v>136</v>
      </c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</row>
  </sheetData>
  <mergeCells count="7">
    <mergeCell ref="A1:L1"/>
    <mergeCell ref="B2:D2"/>
    <mergeCell ref="F2:H2"/>
    <mergeCell ref="J2:L2"/>
    <mergeCell ref="B3:H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13" sqref="O13"/>
    </sheetView>
  </sheetViews>
  <sheetFormatPr defaultColWidth="10.125" defaultRowHeight="14.25"/>
  <cols>
    <col min="1" max="1" width="9.625" style="132" customWidth="1"/>
    <col min="2" max="2" width="11.125" style="132" customWidth="1"/>
    <col min="3" max="3" width="9.125" style="132" customWidth="1"/>
    <col min="4" max="4" width="9.5" style="132" customWidth="1"/>
    <col min="5" max="5" width="11.375" style="132" customWidth="1"/>
    <col min="6" max="6" width="10.375" style="132" customWidth="1"/>
    <col min="7" max="7" width="9.5" style="132" customWidth="1"/>
    <col min="8" max="8" width="9.125" style="132" customWidth="1"/>
    <col min="9" max="9" width="8.125" style="132" customWidth="1"/>
    <col min="10" max="10" width="10.5" style="132" customWidth="1"/>
    <col min="11" max="11" width="12.125" style="132" customWidth="1"/>
    <col min="12" max="16384" width="10.125" style="132"/>
  </cols>
  <sheetData>
    <row r="1" ht="23.25" spans="1:13">
      <c r="A1" s="133" t="s">
        <v>203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ht="18" customHeight="1" spans="1:13">
      <c r="A2" s="134" t="s">
        <v>53</v>
      </c>
      <c r="B2" s="135" t="s">
        <v>54</v>
      </c>
      <c r="C2" s="135"/>
      <c r="D2" s="136" t="s">
        <v>61</v>
      </c>
      <c r="E2" s="137" t="s">
        <v>204</v>
      </c>
      <c r="F2" s="138" t="s">
        <v>205</v>
      </c>
      <c r="G2" s="139" t="s">
        <v>206</v>
      </c>
      <c r="H2" s="140"/>
      <c r="I2" s="141" t="s">
        <v>57</v>
      </c>
      <c r="J2" s="142" t="s">
        <v>56</v>
      </c>
      <c r="K2" s="143"/>
    </row>
    <row r="3" ht="18" customHeight="1" spans="1:13">
      <c r="A3" s="144" t="s">
        <v>74</v>
      </c>
      <c r="B3" s="145">
        <v>6900</v>
      </c>
      <c r="C3" s="145"/>
      <c r="D3" s="146" t="s">
        <v>207</v>
      </c>
      <c r="E3" s="147">
        <v>45662</v>
      </c>
      <c r="F3" s="148"/>
      <c r="G3" s="148"/>
      <c r="H3" s="149" t="s">
        <v>208</v>
      </c>
      <c r="I3" s="149"/>
      <c r="J3" s="149"/>
      <c r="K3" s="150"/>
    </row>
    <row r="4" ht="18" customHeight="1" spans="1:13">
      <c r="A4" s="151" t="s">
        <v>71</v>
      </c>
      <c r="B4" s="145">
        <v>4</v>
      </c>
      <c r="C4" s="145">
        <v>6</v>
      </c>
      <c r="D4" s="152" t="s">
        <v>209</v>
      </c>
      <c r="E4" s="148" t="s">
        <v>210</v>
      </c>
      <c r="F4" s="148"/>
      <c r="G4" s="148"/>
      <c r="H4" s="152" t="s">
        <v>211</v>
      </c>
      <c r="I4" s="152"/>
      <c r="J4" s="153" t="s">
        <v>65</v>
      </c>
      <c r="K4" s="154" t="s">
        <v>66</v>
      </c>
    </row>
    <row r="5" ht="18" customHeight="1" spans="1:13">
      <c r="A5" s="151" t="s">
        <v>212</v>
      </c>
      <c r="B5" s="145">
        <v>1</v>
      </c>
      <c r="C5" s="145"/>
      <c r="D5" s="146" t="s">
        <v>213</v>
      </c>
      <c r="E5" s="146" t="s">
        <v>214</v>
      </c>
      <c r="G5" s="146"/>
      <c r="H5" s="152" t="s">
        <v>215</v>
      </c>
      <c r="I5" s="152"/>
      <c r="J5" s="153" t="s">
        <v>65</v>
      </c>
      <c r="K5" s="154" t="s">
        <v>66</v>
      </c>
    </row>
    <row r="6" ht="18" customHeight="1" spans="1:13">
      <c r="A6" s="155" t="s">
        <v>216</v>
      </c>
      <c r="B6" s="156">
        <v>200</v>
      </c>
      <c r="C6" s="156"/>
      <c r="D6" s="157" t="s">
        <v>217</v>
      </c>
      <c r="E6" s="158">
        <v>6900</v>
      </c>
      <c r="F6" s="158"/>
      <c r="G6" s="157"/>
      <c r="H6" s="159" t="s">
        <v>218</v>
      </c>
      <c r="I6" s="159"/>
      <c r="J6" s="158" t="s">
        <v>65</v>
      </c>
      <c r="K6" s="160" t="s">
        <v>66</v>
      </c>
      <c r="M6" s="161"/>
    </row>
    <row r="7" ht="18" customHeight="1" spans="1:13">
      <c r="A7" s="162"/>
      <c r="B7" s="163"/>
      <c r="C7" s="163"/>
      <c r="D7" s="162"/>
      <c r="E7" s="163"/>
      <c r="F7" s="164"/>
      <c r="G7" s="162"/>
      <c r="H7" s="164"/>
      <c r="I7" s="163"/>
      <c r="J7" s="163"/>
      <c r="K7" s="163"/>
    </row>
    <row r="8" ht="18" customHeight="1" spans="1:13">
      <c r="A8" s="165" t="s">
        <v>219</v>
      </c>
      <c r="B8" s="138" t="s">
        <v>220</v>
      </c>
      <c r="C8" s="138" t="s">
        <v>221</v>
      </c>
      <c r="D8" s="138" t="s">
        <v>222</v>
      </c>
      <c r="E8" s="138" t="s">
        <v>223</v>
      </c>
      <c r="F8" s="138" t="s">
        <v>224</v>
      </c>
      <c r="G8" s="166" t="s">
        <v>77</v>
      </c>
      <c r="H8" s="167"/>
      <c r="I8" s="167" t="s">
        <v>78</v>
      </c>
      <c r="J8" s="167"/>
      <c r="K8" s="168"/>
    </row>
    <row r="9" ht="18" customHeight="1" spans="1:13">
      <c r="A9" s="151" t="s">
        <v>225</v>
      </c>
      <c r="B9" s="152"/>
      <c r="C9" s="153" t="s">
        <v>65</v>
      </c>
      <c r="D9" s="153" t="s">
        <v>66</v>
      </c>
      <c r="E9" s="146" t="s">
        <v>226</v>
      </c>
      <c r="F9" s="169" t="s">
        <v>227</v>
      </c>
      <c r="G9" s="170"/>
      <c r="H9" s="171"/>
      <c r="I9" s="171"/>
      <c r="J9" s="171"/>
      <c r="K9" s="172"/>
    </row>
    <row r="10" ht="18" customHeight="1" spans="1:13">
      <c r="A10" s="151" t="s">
        <v>228</v>
      </c>
      <c r="B10" s="152"/>
      <c r="C10" s="153" t="s">
        <v>65</v>
      </c>
      <c r="D10" s="153" t="s">
        <v>66</v>
      </c>
      <c r="E10" s="146" t="s">
        <v>229</v>
      </c>
      <c r="F10" s="169" t="s">
        <v>230</v>
      </c>
      <c r="G10" s="170" t="s">
        <v>231</v>
      </c>
      <c r="H10" s="171"/>
      <c r="I10" s="171"/>
      <c r="J10" s="171"/>
      <c r="K10" s="172"/>
    </row>
    <row r="11" ht="18" customHeight="1" spans="1:13">
      <c r="A11" s="173" t="s">
        <v>178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5"/>
    </row>
    <row r="12" ht="18" customHeight="1" spans="1:13">
      <c r="A12" s="144" t="s">
        <v>88</v>
      </c>
      <c r="B12" s="153" t="s">
        <v>84</v>
      </c>
      <c r="C12" s="153" t="s">
        <v>85</v>
      </c>
      <c r="D12" s="169"/>
      <c r="E12" s="146" t="s">
        <v>86</v>
      </c>
      <c r="F12" s="153" t="s">
        <v>84</v>
      </c>
      <c r="G12" s="153" t="s">
        <v>85</v>
      </c>
      <c r="H12" s="153"/>
      <c r="I12" s="146" t="s">
        <v>232</v>
      </c>
      <c r="J12" s="153" t="s">
        <v>84</v>
      </c>
      <c r="K12" s="154" t="s">
        <v>85</v>
      </c>
    </row>
    <row r="13" ht="18" customHeight="1" spans="1:13">
      <c r="A13" s="144" t="s">
        <v>91</v>
      </c>
      <c r="B13" s="153" t="s">
        <v>84</v>
      </c>
      <c r="C13" s="153" t="s">
        <v>85</v>
      </c>
      <c r="D13" s="169"/>
      <c r="E13" s="146" t="s">
        <v>96</v>
      </c>
      <c r="F13" s="153" t="s">
        <v>84</v>
      </c>
      <c r="G13" s="153" t="s">
        <v>85</v>
      </c>
      <c r="H13" s="153"/>
      <c r="I13" s="146" t="s">
        <v>233</v>
      </c>
      <c r="J13" s="153" t="s">
        <v>84</v>
      </c>
      <c r="K13" s="154" t="s">
        <v>85</v>
      </c>
    </row>
    <row r="14" ht="18" customHeight="1" spans="1:13">
      <c r="A14" s="155" t="s">
        <v>234</v>
      </c>
      <c r="B14" s="158" t="s">
        <v>84</v>
      </c>
      <c r="C14" s="158" t="s">
        <v>85</v>
      </c>
      <c r="D14" s="176"/>
      <c r="E14" s="157" t="s">
        <v>235</v>
      </c>
      <c r="F14" s="158" t="s">
        <v>84</v>
      </c>
      <c r="G14" s="158" t="s">
        <v>85</v>
      </c>
      <c r="H14" s="158"/>
      <c r="I14" s="157" t="s">
        <v>236</v>
      </c>
      <c r="J14" s="158" t="s">
        <v>84</v>
      </c>
      <c r="K14" s="160" t="s">
        <v>85</v>
      </c>
    </row>
    <row r="15" ht="18" customHeight="1" spans="1:13">
      <c r="A15" s="162"/>
      <c r="B15" s="177"/>
      <c r="C15" s="177"/>
      <c r="D15" s="163"/>
      <c r="E15" s="162"/>
      <c r="F15" s="177"/>
      <c r="G15" s="177"/>
      <c r="H15" s="177"/>
      <c r="I15" s="162"/>
      <c r="J15" s="177"/>
      <c r="K15" s="177"/>
    </row>
    <row r="16" s="130" customFormat="1" ht="18" customHeight="1" spans="1:13">
      <c r="A16" s="134" t="s">
        <v>237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78"/>
    </row>
    <row r="17" ht="18" customHeight="1" spans="1:11">
      <c r="A17" s="151" t="s">
        <v>238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79"/>
    </row>
    <row r="18" ht="18" customHeight="1" spans="1:11">
      <c r="A18" s="151" t="s">
        <v>239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79"/>
    </row>
    <row r="19" ht="22" customHeight="1" spans="1:11">
      <c r="A19" s="180"/>
      <c r="B19" s="153"/>
      <c r="C19" s="153"/>
      <c r="D19" s="153"/>
      <c r="E19" s="153"/>
      <c r="F19" s="153"/>
      <c r="G19" s="153"/>
      <c r="H19" s="153"/>
      <c r="I19" s="153"/>
      <c r="J19" s="153"/>
      <c r="K19" s="154"/>
    </row>
    <row r="20" ht="22" customHeight="1" spans="1:1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183"/>
    </row>
    <row r="21" ht="22" customHeight="1" spans="1:11">
      <c r="A21" s="181"/>
      <c r="B21" s="182"/>
      <c r="C21" s="182"/>
      <c r="D21" s="182"/>
      <c r="E21" s="182"/>
      <c r="F21" s="182"/>
      <c r="G21" s="182"/>
      <c r="H21" s="182"/>
      <c r="I21" s="182"/>
      <c r="J21" s="182"/>
      <c r="K21" s="183"/>
    </row>
    <row r="22" ht="22" customHeight="1" spans="1:11">
      <c r="A22" s="181"/>
      <c r="B22" s="182"/>
      <c r="C22" s="182"/>
      <c r="D22" s="182"/>
      <c r="E22" s="182"/>
      <c r="F22" s="182"/>
      <c r="G22" s="182"/>
      <c r="H22" s="182"/>
      <c r="I22" s="182"/>
      <c r="J22" s="182"/>
      <c r="K22" s="183"/>
    </row>
    <row r="23" ht="22" customHeight="1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186"/>
    </row>
    <row r="24" ht="18" customHeight="1" spans="1:11">
      <c r="A24" s="151" t="s">
        <v>118</v>
      </c>
      <c r="B24" s="152"/>
      <c r="C24" s="153" t="s">
        <v>65</v>
      </c>
      <c r="D24" s="153" t="s">
        <v>66</v>
      </c>
      <c r="E24" s="149"/>
      <c r="F24" s="149"/>
      <c r="G24" s="149"/>
      <c r="H24" s="149"/>
      <c r="I24" s="149"/>
      <c r="J24" s="149"/>
      <c r="K24" s="150"/>
    </row>
    <row r="25" ht="18" customHeight="1" spans="1:11">
      <c r="A25" s="187" t="s">
        <v>240</v>
      </c>
      <c r="B25" s="188"/>
      <c r="C25" s="188"/>
      <c r="D25" s="188"/>
      <c r="E25" s="188"/>
      <c r="F25" s="188"/>
      <c r="G25" s="188"/>
      <c r="H25" s="188"/>
      <c r="I25" s="188"/>
      <c r="J25" s="188"/>
      <c r="K25" s="189"/>
    </row>
    <row r="26" ht="15" spans="1:11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ht="20" customHeight="1" spans="1:11">
      <c r="A27" s="191" t="s">
        <v>241</v>
      </c>
      <c r="B27" s="192"/>
      <c r="C27" s="192"/>
      <c r="D27" s="192"/>
      <c r="E27" s="192"/>
      <c r="F27" s="192"/>
      <c r="G27" s="192"/>
      <c r="H27" s="192"/>
      <c r="I27" s="192"/>
      <c r="J27" s="192"/>
      <c r="K27" s="193" t="s">
        <v>242</v>
      </c>
    </row>
    <row r="28" ht="23" customHeight="1" spans="1:11">
      <c r="A28" s="181" t="s">
        <v>243</v>
      </c>
      <c r="B28" s="182"/>
      <c r="C28" s="182"/>
      <c r="D28" s="182"/>
      <c r="E28" s="182"/>
      <c r="F28" s="182"/>
      <c r="G28" s="182"/>
      <c r="H28" s="182"/>
      <c r="I28" s="182"/>
      <c r="J28" s="194"/>
      <c r="K28" s="195">
        <v>1</v>
      </c>
    </row>
    <row r="29" ht="23" customHeight="1" spans="1:11">
      <c r="A29" s="181" t="s">
        <v>244</v>
      </c>
      <c r="B29" s="182"/>
      <c r="C29" s="182"/>
      <c r="D29" s="182"/>
      <c r="E29" s="182"/>
      <c r="F29" s="182"/>
      <c r="G29" s="182"/>
      <c r="H29" s="182"/>
      <c r="I29" s="182"/>
      <c r="J29" s="194"/>
      <c r="K29" s="172">
        <v>1</v>
      </c>
    </row>
    <row r="30" ht="23" customHeight="1" spans="1:11">
      <c r="A30" s="181" t="s">
        <v>245</v>
      </c>
      <c r="B30" s="182"/>
      <c r="C30" s="182"/>
      <c r="D30" s="182"/>
      <c r="E30" s="182"/>
      <c r="F30" s="182"/>
      <c r="G30" s="182"/>
      <c r="H30" s="182"/>
      <c r="I30" s="182"/>
      <c r="J30" s="194"/>
      <c r="K30" s="172">
        <v>2</v>
      </c>
    </row>
    <row r="31" ht="23" customHeight="1" spans="1:11">
      <c r="A31" s="181"/>
      <c r="B31" s="182"/>
      <c r="C31" s="182"/>
      <c r="D31" s="182"/>
      <c r="E31" s="182"/>
      <c r="F31" s="182"/>
      <c r="G31" s="182"/>
      <c r="H31" s="182"/>
      <c r="I31" s="182"/>
      <c r="J31" s="194"/>
      <c r="K31" s="172"/>
    </row>
    <row r="32" ht="23" customHeight="1" spans="1:11">
      <c r="A32" s="181"/>
      <c r="B32" s="182"/>
      <c r="C32" s="182"/>
      <c r="D32" s="182"/>
      <c r="E32" s="182"/>
      <c r="F32" s="182"/>
      <c r="G32" s="182"/>
      <c r="H32" s="182"/>
      <c r="I32" s="182"/>
      <c r="J32" s="194"/>
      <c r="K32" s="196"/>
    </row>
    <row r="33" ht="23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194"/>
      <c r="K33" s="197"/>
    </row>
    <row r="34" ht="23" customHeight="1" spans="1:11">
      <c r="A34" s="181"/>
      <c r="B34" s="182"/>
      <c r="C34" s="182"/>
      <c r="D34" s="182"/>
      <c r="E34" s="182"/>
      <c r="F34" s="182"/>
      <c r="G34" s="182"/>
      <c r="H34" s="182"/>
      <c r="I34" s="182"/>
      <c r="J34" s="194"/>
      <c r="K34" s="172"/>
    </row>
    <row r="35" ht="23" customHeight="1" spans="1:11">
      <c r="A35" s="181"/>
      <c r="B35" s="182"/>
      <c r="C35" s="182"/>
      <c r="D35" s="182"/>
      <c r="E35" s="182"/>
      <c r="F35" s="182"/>
      <c r="G35" s="182"/>
      <c r="H35" s="182"/>
      <c r="I35" s="182"/>
      <c r="J35" s="194"/>
      <c r="K35" s="198"/>
    </row>
    <row r="36" ht="23" customHeight="1" spans="1:11">
      <c r="A36" s="199" t="s">
        <v>246</v>
      </c>
      <c r="B36" s="200"/>
      <c r="C36" s="200"/>
      <c r="D36" s="200"/>
      <c r="E36" s="200"/>
      <c r="F36" s="200"/>
      <c r="G36" s="200"/>
      <c r="H36" s="200"/>
      <c r="I36" s="200"/>
      <c r="J36" s="201"/>
      <c r="K36" s="202">
        <f>SUM(K28:K35)</f>
        <v>4</v>
      </c>
    </row>
    <row r="37" ht="18.75" customHeight="1" spans="1:11">
      <c r="A37" s="203" t="s">
        <v>247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5"/>
    </row>
    <row r="38" s="131" customFormat="1" ht="18.75" customHeight="1" spans="1:11">
      <c r="A38" s="151" t="s">
        <v>248</v>
      </c>
      <c r="B38" s="152"/>
      <c r="C38" s="152"/>
      <c r="D38" s="149" t="s">
        <v>249</v>
      </c>
      <c r="E38" s="149"/>
      <c r="F38" s="206" t="s">
        <v>250</v>
      </c>
      <c r="G38" s="207"/>
      <c r="H38" s="152" t="s">
        <v>251</v>
      </c>
      <c r="I38" s="152"/>
      <c r="J38" s="152" t="s">
        <v>252</v>
      </c>
      <c r="K38" s="179"/>
    </row>
    <row r="39" ht="18.75" customHeight="1" spans="1:11">
      <c r="A39" s="151" t="s">
        <v>119</v>
      </c>
      <c r="B39" s="152" t="s">
        <v>253</v>
      </c>
      <c r="C39" s="152"/>
      <c r="D39" s="152"/>
      <c r="E39" s="152"/>
      <c r="F39" s="152"/>
      <c r="G39" s="152"/>
      <c r="H39" s="152"/>
      <c r="I39" s="152"/>
      <c r="J39" s="152"/>
      <c r="K39" s="179"/>
    </row>
    <row r="40" ht="24" customHeight="1" spans="1:11">
      <c r="A40" s="151"/>
      <c r="B40" s="152"/>
      <c r="C40" s="152"/>
      <c r="D40" s="152"/>
      <c r="E40" s="152"/>
      <c r="F40" s="152"/>
      <c r="G40" s="152"/>
      <c r="H40" s="152"/>
      <c r="I40" s="152"/>
      <c r="J40" s="152"/>
      <c r="K40" s="179"/>
    </row>
    <row r="41" ht="24" customHeight="1" spans="1:11">
      <c r="A41" s="151"/>
      <c r="B41" s="152"/>
      <c r="C41" s="152"/>
      <c r="D41" s="152"/>
      <c r="E41" s="152"/>
      <c r="F41" s="152"/>
      <c r="G41" s="152"/>
      <c r="H41" s="152"/>
      <c r="I41" s="152"/>
      <c r="J41" s="152"/>
      <c r="K41" s="179"/>
    </row>
    <row r="42" ht="32.1" customHeight="1" spans="1:11">
      <c r="A42" s="155" t="s">
        <v>130</v>
      </c>
      <c r="B42" s="208" t="s">
        <v>254</v>
      </c>
      <c r="C42" s="208"/>
      <c r="D42" s="157" t="s">
        <v>255</v>
      </c>
      <c r="E42" s="176" t="s">
        <v>133</v>
      </c>
      <c r="F42" s="157" t="s">
        <v>134</v>
      </c>
      <c r="G42" s="209">
        <v>46013</v>
      </c>
      <c r="H42" s="210" t="s">
        <v>135</v>
      </c>
      <c r="I42" s="210"/>
      <c r="J42" s="208" t="s">
        <v>136</v>
      </c>
      <c r="K42" s="211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8"/>
  <sheetViews>
    <sheetView workbookViewId="0">
      <selection activeCell="J8" sqref="J8"/>
    </sheetView>
  </sheetViews>
  <sheetFormatPr defaultColWidth="9" defaultRowHeight="14.25"/>
  <cols>
    <col min="1" max="1" width="13.625" style="90" customWidth="1"/>
    <col min="2" max="3" width="9.125" style="90" customWidth="1"/>
    <col min="4" max="4" width="9.125" style="91" customWidth="1"/>
    <col min="5" max="6" width="9.125" style="90" customWidth="1"/>
    <col min="7" max="7" width="8.5" style="90" customWidth="1"/>
    <col min="8" max="8" width="2.75" style="90" customWidth="1"/>
    <col min="9" max="10" width="15.625" style="90" customWidth="1"/>
    <col min="11" max="11" width="17.875" style="90" customWidth="1"/>
    <col min="12" max="12" width="18.625" style="92" customWidth="1"/>
    <col min="13" max="14" width="15.625" style="92" customWidth="1"/>
    <col min="15" max="252" width="9" style="90"/>
    <col min="253" max="16384" width="9" style="93"/>
  </cols>
  <sheetData>
    <row r="1" s="90" customFormat="1" ht="29" customHeight="1" spans="1:255">
      <c r="A1" s="94" t="s">
        <v>139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</row>
    <row r="2" s="90" customFormat="1" ht="20" customHeight="1" spans="1:255">
      <c r="A2" s="97" t="s">
        <v>61</v>
      </c>
      <c r="B2" s="98" t="str">
        <f>首期!B4</f>
        <v>QAMMBO85696</v>
      </c>
      <c r="C2" s="99"/>
      <c r="D2" s="100"/>
      <c r="E2" s="101" t="s">
        <v>67</v>
      </c>
      <c r="F2" s="102" t="str">
        <f>首期!B5</f>
        <v>儿童长裤</v>
      </c>
      <c r="G2" s="102"/>
      <c r="H2" s="103"/>
      <c r="I2" s="104" t="s">
        <v>57</v>
      </c>
      <c r="J2" s="105" t="s">
        <v>56</v>
      </c>
      <c r="K2" s="105"/>
      <c r="L2" s="105"/>
      <c r="M2" s="105"/>
      <c r="N2" s="105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</row>
    <row r="3" s="90" customFormat="1" spans="1:255">
      <c r="A3" s="106" t="s">
        <v>140</v>
      </c>
      <c r="B3" s="107" t="s">
        <v>141</v>
      </c>
      <c r="C3" s="108"/>
      <c r="D3" s="107"/>
      <c r="E3" s="107"/>
      <c r="F3" s="107"/>
      <c r="G3" s="107"/>
      <c r="H3" s="103"/>
      <c r="I3" s="109"/>
      <c r="J3" s="109"/>
      <c r="K3" s="109"/>
      <c r="L3" s="109"/>
      <c r="M3" s="109"/>
      <c r="N3" s="109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</row>
    <row r="4" s="90" customFormat="1" spans="1:255">
      <c r="A4" s="106"/>
      <c r="B4" s="110" t="s">
        <v>142</v>
      </c>
      <c r="C4" s="110" t="s">
        <v>143</v>
      </c>
      <c r="D4" s="110" t="s">
        <v>144</v>
      </c>
      <c r="E4" s="110" t="s">
        <v>145</v>
      </c>
      <c r="F4" s="110" t="s">
        <v>146</v>
      </c>
      <c r="G4" s="110" t="s">
        <v>147</v>
      </c>
      <c r="H4" s="103"/>
      <c r="I4" s="110" t="s">
        <v>142</v>
      </c>
      <c r="J4" s="110" t="s">
        <v>143</v>
      </c>
      <c r="K4" s="110" t="s">
        <v>144</v>
      </c>
      <c r="L4" s="110" t="s">
        <v>145</v>
      </c>
      <c r="M4" s="110" t="s">
        <v>146</v>
      </c>
      <c r="N4" s="110" t="s">
        <v>147</v>
      </c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</row>
    <row r="5" s="90" customFormat="1" ht="16.5" spans="1:255">
      <c r="A5" s="106"/>
      <c r="B5" s="111"/>
      <c r="C5" s="111"/>
      <c r="D5" s="112"/>
      <c r="E5" s="112"/>
      <c r="F5" s="112"/>
      <c r="G5" s="112"/>
      <c r="H5" s="103"/>
      <c r="I5" s="113" t="s">
        <v>110</v>
      </c>
      <c r="J5" s="113" t="s">
        <v>111</v>
      </c>
      <c r="K5" s="113" t="s">
        <v>256</v>
      </c>
      <c r="L5" s="113" t="s">
        <v>113</v>
      </c>
      <c r="M5" s="113" t="s">
        <v>110</v>
      </c>
      <c r="N5" s="113" t="s">
        <v>111</v>
      </c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</row>
    <row r="6" s="90" customFormat="1" ht="21" customHeight="1" spans="1:255">
      <c r="A6" s="114" t="s">
        <v>151</v>
      </c>
      <c r="B6" s="115">
        <f>C6-5</f>
        <v>69</v>
      </c>
      <c r="C6" s="115">
        <v>74</v>
      </c>
      <c r="D6" s="115">
        <f t="shared" ref="D6:G6" si="0">C6+6</f>
        <v>80</v>
      </c>
      <c r="E6" s="115">
        <f t="shared" si="0"/>
        <v>86</v>
      </c>
      <c r="F6" s="115">
        <f t="shared" si="0"/>
        <v>92</v>
      </c>
      <c r="G6" s="115">
        <f t="shared" si="0"/>
        <v>98</v>
      </c>
      <c r="H6" s="103"/>
      <c r="I6" s="113" t="s">
        <v>257</v>
      </c>
      <c r="J6" s="113" t="s">
        <v>258</v>
      </c>
      <c r="K6" s="113" t="s">
        <v>259</v>
      </c>
      <c r="L6" s="113" t="s">
        <v>260</v>
      </c>
      <c r="M6" s="113" t="s">
        <v>258</v>
      </c>
      <c r="N6" s="113" t="s">
        <v>261</v>
      </c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</row>
    <row r="7" s="90" customFormat="1" ht="21" customHeight="1" spans="1:255">
      <c r="A7" s="116" t="s">
        <v>155</v>
      </c>
      <c r="B7" s="117">
        <f>C7-3</f>
        <v>51</v>
      </c>
      <c r="C7" s="117">
        <v>54</v>
      </c>
      <c r="D7" s="117">
        <f>C7+3</f>
        <v>57</v>
      </c>
      <c r="E7" s="117">
        <f>D7+3</f>
        <v>60</v>
      </c>
      <c r="F7" s="117">
        <f>E7+4</f>
        <v>64</v>
      </c>
      <c r="G7" s="117">
        <f>F7+4</f>
        <v>68</v>
      </c>
      <c r="H7" s="103"/>
      <c r="I7" s="113" t="s">
        <v>258</v>
      </c>
      <c r="J7" s="113" t="s">
        <v>262</v>
      </c>
      <c r="K7" s="113" t="s">
        <v>263</v>
      </c>
      <c r="L7" s="113" t="s">
        <v>262</v>
      </c>
      <c r="M7" s="113" t="s">
        <v>258</v>
      </c>
      <c r="N7" s="113" t="s">
        <v>259</v>
      </c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</row>
    <row r="8" s="90" customFormat="1" ht="21" customHeight="1" spans="1:255">
      <c r="A8" s="114" t="s">
        <v>157</v>
      </c>
      <c r="B8" s="115">
        <f>C8-5</f>
        <v>81</v>
      </c>
      <c r="C8" s="115">
        <v>86</v>
      </c>
      <c r="D8" s="115">
        <f>C8+6</f>
        <v>92</v>
      </c>
      <c r="E8" s="115">
        <f>D8+6</f>
        <v>98</v>
      </c>
      <c r="F8" s="115">
        <f>E8+6</f>
        <v>104</v>
      </c>
      <c r="G8" s="115">
        <f>F8+4</f>
        <v>108</v>
      </c>
      <c r="H8" s="103"/>
      <c r="I8" s="113" t="s">
        <v>264</v>
      </c>
      <c r="J8" s="113" t="s">
        <v>265</v>
      </c>
      <c r="K8" s="113" t="s">
        <v>258</v>
      </c>
      <c r="L8" s="113" t="s">
        <v>262</v>
      </c>
      <c r="M8" s="113" t="s">
        <v>258</v>
      </c>
      <c r="N8" s="113" t="s">
        <v>258</v>
      </c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</row>
    <row r="9" s="90" customFormat="1" ht="21" customHeight="1" spans="1:255">
      <c r="A9" s="114" t="s">
        <v>159</v>
      </c>
      <c r="B9" s="115">
        <f>C9-1.6</f>
        <v>23.9</v>
      </c>
      <c r="C9" s="115">
        <v>25.5</v>
      </c>
      <c r="D9" s="115">
        <f>C9+1.9</f>
        <v>27.4</v>
      </c>
      <c r="E9" s="115">
        <f>D9+1.9</f>
        <v>29.3</v>
      </c>
      <c r="F9" s="115">
        <f>E9+1.9</f>
        <v>31.2</v>
      </c>
      <c r="G9" s="115">
        <f>F9+1.3</f>
        <v>32.5</v>
      </c>
      <c r="H9" s="103"/>
      <c r="I9" s="113" t="s">
        <v>266</v>
      </c>
      <c r="J9" s="113" t="s">
        <v>258</v>
      </c>
      <c r="K9" s="113" t="s">
        <v>258</v>
      </c>
      <c r="L9" s="113" t="s">
        <v>267</v>
      </c>
      <c r="M9" s="113" t="s">
        <v>268</v>
      </c>
      <c r="N9" s="113" t="s">
        <v>258</v>
      </c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</row>
    <row r="10" s="90" customFormat="1" ht="21" customHeight="1" spans="1:255">
      <c r="A10" s="114" t="s">
        <v>162</v>
      </c>
      <c r="B10" s="115">
        <f>C10-1</f>
        <v>18.5</v>
      </c>
      <c r="C10" s="115">
        <v>19.5</v>
      </c>
      <c r="D10" s="115">
        <f>C10+1.2</f>
        <v>20.7</v>
      </c>
      <c r="E10" s="115">
        <f>D10+1.2</f>
        <v>21.9</v>
      </c>
      <c r="F10" s="115">
        <f>E10+1.2</f>
        <v>23.1</v>
      </c>
      <c r="G10" s="115">
        <f>F10+0.7</f>
        <v>23.8</v>
      </c>
      <c r="H10" s="103"/>
      <c r="I10" s="113" t="s">
        <v>269</v>
      </c>
      <c r="J10" s="113" t="s">
        <v>270</v>
      </c>
      <c r="K10" s="113" t="s">
        <v>271</v>
      </c>
      <c r="L10" s="113" t="s">
        <v>272</v>
      </c>
      <c r="M10" s="113" t="s">
        <v>269</v>
      </c>
      <c r="N10" s="113" t="s">
        <v>273</v>
      </c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</row>
    <row r="11" s="90" customFormat="1" ht="21" customHeight="1" spans="1:255">
      <c r="A11" s="114" t="s">
        <v>165</v>
      </c>
      <c r="B11" s="115">
        <f>C11-0.5</f>
        <v>9</v>
      </c>
      <c r="C11" s="115">
        <v>9.5</v>
      </c>
      <c r="D11" s="115">
        <f t="shared" ref="D11:G11" si="1">C11+0.5</f>
        <v>10</v>
      </c>
      <c r="E11" s="115">
        <f t="shared" si="1"/>
        <v>10.5</v>
      </c>
      <c r="F11" s="115">
        <f t="shared" si="1"/>
        <v>11</v>
      </c>
      <c r="G11" s="115">
        <f t="shared" si="1"/>
        <v>11.5</v>
      </c>
      <c r="H11" s="103"/>
      <c r="I11" s="113" t="s">
        <v>274</v>
      </c>
      <c r="J11" s="113" t="s">
        <v>275</v>
      </c>
      <c r="K11" s="113" t="s">
        <v>276</v>
      </c>
      <c r="L11" s="113" t="s">
        <v>258</v>
      </c>
      <c r="M11" s="113" t="s">
        <v>277</v>
      </c>
      <c r="N11" s="113" t="s">
        <v>258</v>
      </c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</row>
    <row r="12" s="90" customFormat="1" ht="21" customHeight="1" spans="1:255">
      <c r="A12" s="114" t="s">
        <v>166</v>
      </c>
      <c r="B12" s="115">
        <f>C12-1.5</f>
        <v>22.5</v>
      </c>
      <c r="C12" s="115">
        <v>24</v>
      </c>
      <c r="D12" s="115">
        <f>C12+1.7</f>
        <v>25.7</v>
      </c>
      <c r="E12" s="115">
        <f>D12+1.7</f>
        <v>27.4</v>
      </c>
      <c r="F12" s="115">
        <f>E12+1.7</f>
        <v>29.1</v>
      </c>
      <c r="G12" s="115">
        <f>F12+1.6</f>
        <v>30.7</v>
      </c>
      <c r="H12" s="103"/>
      <c r="I12" s="113" t="s">
        <v>278</v>
      </c>
      <c r="J12" s="113" t="s">
        <v>262</v>
      </c>
      <c r="K12" s="113" t="s">
        <v>258</v>
      </c>
      <c r="L12" s="113" t="s">
        <v>258</v>
      </c>
      <c r="M12" s="113" t="s">
        <v>279</v>
      </c>
      <c r="N12" s="113" t="s">
        <v>280</v>
      </c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</row>
    <row r="13" s="90" customFormat="1" ht="21" customHeight="1" spans="1:255">
      <c r="A13" s="114" t="s">
        <v>168</v>
      </c>
      <c r="B13" s="115">
        <f>C13-1.8</f>
        <v>31.2</v>
      </c>
      <c r="C13" s="115">
        <v>33</v>
      </c>
      <c r="D13" s="115">
        <f>C13+2.25</f>
        <v>35.25</v>
      </c>
      <c r="E13" s="115">
        <f>D13+2.25</f>
        <v>37.5</v>
      </c>
      <c r="F13" s="115">
        <f>E13+2.25</f>
        <v>39.75</v>
      </c>
      <c r="G13" s="115">
        <f>F13+2</f>
        <v>41.75</v>
      </c>
      <c r="H13" s="103"/>
      <c r="I13" s="113" t="s">
        <v>281</v>
      </c>
      <c r="J13" s="113" t="s">
        <v>281</v>
      </c>
      <c r="K13" s="113" t="s">
        <v>258</v>
      </c>
      <c r="L13" s="113" t="s">
        <v>258</v>
      </c>
      <c r="M13" s="113" t="s">
        <v>258</v>
      </c>
      <c r="N13" s="113" t="s">
        <v>262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</row>
    <row r="14" s="90" customFormat="1" ht="21" customHeight="1" spans="1:255">
      <c r="A14" s="118"/>
      <c r="B14" s="119"/>
      <c r="C14" s="119"/>
      <c r="D14" s="119"/>
      <c r="E14" s="119"/>
      <c r="F14" s="119"/>
      <c r="G14" s="119"/>
      <c r="H14" s="103"/>
      <c r="I14" s="113"/>
      <c r="J14" s="113"/>
      <c r="K14" s="113"/>
      <c r="L14" s="113"/>
      <c r="M14" s="113"/>
      <c r="N14" s="11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</row>
    <row r="15" s="90" customFormat="1" ht="21" customHeight="1" spans="1:255">
      <c r="A15" s="120"/>
      <c r="B15" s="121"/>
      <c r="C15" s="121"/>
      <c r="D15" s="121"/>
      <c r="E15" s="122"/>
      <c r="F15" s="121"/>
      <c r="G15" s="121"/>
      <c r="H15" s="103"/>
      <c r="I15" s="113"/>
      <c r="J15" s="113"/>
      <c r="K15" s="113"/>
      <c r="L15" s="113"/>
      <c r="M15" s="113"/>
      <c r="N15" s="11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</row>
    <row r="16" ht="16.5" spans="1:255">
      <c r="A16" s="123"/>
      <c r="B16" s="123"/>
      <c r="C16" s="124"/>
      <c r="D16" s="124"/>
      <c r="E16" s="125"/>
      <c r="F16" s="124"/>
      <c r="G16" s="124"/>
      <c r="L16" s="90"/>
      <c r="M16" s="90"/>
      <c r="N16" s="90"/>
      <c r="O16" s="93"/>
    </row>
    <row r="17" spans="1:15">
      <c r="A17" s="126" t="s">
        <v>172</v>
      </c>
      <c r="B17" s="126"/>
      <c r="C17" s="127"/>
      <c r="D17" s="127"/>
      <c r="L17" s="90"/>
      <c r="M17" s="90"/>
      <c r="N17" s="90"/>
      <c r="O17" s="93"/>
    </row>
    <row r="18" spans="1:15">
      <c r="C18" s="91"/>
      <c r="I18" s="128" t="s">
        <v>173</v>
      </c>
      <c r="J18" s="129">
        <v>46013</v>
      </c>
      <c r="K18" s="128" t="s">
        <v>174</v>
      </c>
      <c r="L18" s="128" t="s">
        <v>133</v>
      </c>
      <c r="M18" s="128" t="s">
        <v>175</v>
      </c>
      <c r="N18" s="90" t="s">
        <v>136</v>
      </c>
      <c r="O18" s="93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5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B4" sqref="B4:E7"/>
    </sheetView>
  </sheetViews>
  <sheetFormatPr defaultColWidth="9" defaultRowHeight="14.25"/>
  <cols>
    <col min="1" max="1" width="7" customWidth="1"/>
    <col min="2" max="2" width="14.5" customWidth="1"/>
    <col min="3" max="3" width="20.6" style="78" customWidth="1"/>
    <col min="4" max="4" width="11.6" customWidth="1"/>
    <col min="5" max="5" width="15.4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283</v>
      </c>
      <c r="B2" s="5" t="s">
        <v>284</v>
      </c>
      <c r="C2" s="5" t="s">
        <v>285</v>
      </c>
      <c r="D2" s="5" t="s">
        <v>286</v>
      </c>
      <c r="E2" s="5" t="s">
        <v>287</v>
      </c>
      <c r="F2" s="5" t="s">
        <v>288</v>
      </c>
      <c r="G2" s="5" t="s">
        <v>289</v>
      </c>
      <c r="H2" s="79" t="s">
        <v>290</v>
      </c>
      <c r="I2" s="4" t="s">
        <v>291</v>
      </c>
      <c r="J2" s="4" t="s">
        <v>292</v>
      </c>
      <c r="K2" s="4" t="s">
        <v>293</v>
      </c>
      <c r="L2" s="4" t="s">
        <v>294</v>
      </c>
      <c r="M2" s="4" t="s">
        <v>295</v>
      </c>
      <c r="N2" s="5" t="s">
        <v>296</v>
      </c>
      <c r="O2" s="5" t="s">
        <v>297</v>
      </c>
    </row>
    <row r="3" s="1" customFormat="1" ht="16.5" spans="1:15">
      <c r="A3" s="4"/>
      <c r="B3" s="8"/>
      <c r="C3" s="8"/>
      <c r="D3" s="8"/>
      <c r="E3" s="8"/>
      <c r="F3" s="8"/>
      <c r="G3" s="8"/>
      <c r="H3" s="80"/>
      <c r="I3" s="4" t="s">
        <v>242</v>
      </c>
      <c r="J3" s="4" t="s">
        <v>242</v>
      </c>
      <c r="K3" s="4" t="s">
        <v>242</v>
      </c>
      <c r="L3" s="4" t="s">
        <v>242</v>
      </c>
      <c r="M3" s="4" t="s">
        <v>242</v>
      </c>
      <c r="N3" s="8"/>
      <c r="O3" s="8"/>
    </row>
    <row r="4" s="77" customFormat="1" ht="20" customHeight="1" spans="1:15">
      <c r="A4" s="29">
        <v>1</v>
      </c>
      <c r="B4" s="451" t="s">
        <v>298</v>
      </c>
      <c r="C4" s="25" t="s">
        <v>299</v>
      </c>
      <c r="D4" s="24" t="s">
        <v>112</v>
      </c>
      <c r="E4" s="26" t="s">
        <v>62</v>
      </c>
      <c r="F4" s="23" t="s">
        <v>300</v>
      </c>
      <c r="G4" s="29" t="s">
        <v>65</v>
      </c>
      <c r="H4" s="29" t="s">
        <v>65</v>
      </c>
      <c r="I4" s="81">
        <v>1</v>
      </c>
      <c r="J4" s="82">
        <v>1</v>
      </c>
      <c r="K4" s="82">
        <v>0</v>
      </c>
      <c r="L4" s="82">
        <v>0</v>
      </c>
      <c r="M4" s="29">
        <v>0</v>
      </c>
      <c r="N4" s="29">
        <f>SUM(I4:M4)</f>
        <v>2</v>
      </c>
      <c r="O4" s="29"/>
    </row>
    <row r="5" s="77" customFormat="1" ht="20" customHeight="1" spans="1:15">
      <c r="A5" s="29">
        <v>2</v>
      </c>
      <c r="B5" s="451" t="s">
        <v>301</v>
      </c>
      <c r="C5" s="25" t="s">
        <v>299</v>
      </c>
      <c r="D5" s="24" t="s">
        <v>302</v>
      </c>
      <c r="E5" s="26" t="s">
        <v>62</v>
      </c>
      <c r="F5" s="23" t="s">
        <v>300</v>
      </c>
      <c r="G5" s="83" t="s">
        <v>65</v>
      </c>
      <c r="H5" s="83" t="s">
        <v>65</v>
      </c>
      <c r="I5" s="84">
        <v>2</v>
      </c>
      <c r="J5" s="82">
        <v>0</v>
      </c>
      <c r="K5" s="82">
        <v>1</v>
      </c>
      <c r="L5" s="82">
        <v>0</v>
      </c>
      <c r="M5" s="29">
        <v>0</v>
      </c>
      <c r="N5" s="29">
        <f>SUM(I5:M5)</f>
        <v>3</v>
      </c>
      <c r="O5" s="29"/>
    </row>
    <row r="6" s="77" customFormat="1" ht="20" customHeight="1" spans="1:15">
      <c r="A6" s="29">
        <v>3</v>
      </c>
      <c r="B6" s="451" t="s">
        <v>303</v>
      </c>
      <c r="C6" s="25" t="s">
        <v>299</v>
      </c>
      <c r="D6" s="24" t="s">
        <v>304</v>
      </c>
      <c r="E6" s="26" t="s">
        <v>62</v>
      </c>
      <c r="F6" s="23" t="s">
        <v>300</v>
      </c>
      <c r="G6" s="83" t="s">
        <v>65</v>
      </c>
      <c r="H6" s="83" t="s">
        <v>65</v>
      </c>
      <c r="I6" s="84">
        <v>1</v>
      </c>
      <c r="J6" s="82">
        <v>1</v>
      </c>
      <c r="K6" s="82">
        <v>1</v>
      </c>
      <c r="L6" s="82">
        <v>0</v>
      </c>
      <c r="M6" s="29">
        <v>0</v>
      </c>
      <c r="N6" s="29">
        <f>SUM(I6:M6)</f>
        <v>3</v>
      </c>
      <c r="O6" s="29"/>
    </row>
    <row r="7" s="77" customFormat="1" ht="20" customHeight="1" spans="1:15">
      <c r="A7" s="29">
        <v>4</v>
      </c>
      <c r="B7" s="451" t="s">
        <v>305</v>
      </c>
      <c r="C7" s="25" t="s">
        <v>299</v>
      </c>
      <c r="D7" s="24" t="s">
        <v>110</v>
      </c>
      <c r="E7" s="26" t="s">
        <v>62</v>
      </c>
      <c r="F7" s="23" t="s">
        <v>300</v>
      </c>
      <c r="G7" s="83" t="s">
        <v>65</v>
      </c>
      <c r="H7" s="83" t="s">
        <v>65</v>
      </c>
      <c r="I7" s="84">
        <v>3</v>
      </c>
      <c r="J7" s="82">
        <v>2</v>
      </c>
      <c r="K7" s="82">
        <v>1</v>
      </c>
      <c r="L7" s="82">
        <v>0</v>
      </c>
      <c r="M7" s="29">
        <v>0</v>
      </c>
      <c r="N7" s="29">
        <f>SUM(I7:M7)</f>
        <v>6</v>
      </c>
      <c r="O7" s="29"/>
    </row>
    <row r="8" ht="20" customHeight="1" spans="1:15">
      <c r="A8" s="11"/>
      <c r="B8" s="70"/>
      <c r="C8" s="70"/>
      <c r="D8" s="70"/>
      <c r="E8" s="71"/>
      <c r="F8" s="70"/>
      <c r="G8" s="11"/>
      <c r="H8" s="12"/>
      <c r="I8" s="85"/>
      <c r="J8" s="86"/>
      <c r="K8" s="86"/>
      <c r="L8" s="86"/>
      <c r="M8" s="11"/>
      <c r="N8" s="11"/>
      <c r="O8" s="12"/>
    </row>
    <row r="9" ht="20" customHeight="1" spans="1:15">
      <c r="A9" s="11"/>
      <c r="B9" s="70"/>
      <c r="C9" s="70"/>
      <c r="D9" s="70"/>
      <c r="E9" s="71"/>
      <c r="F9" s="70"/>
      <c r="G9" s="11"/>
      <c r="H9" s="12"/>
      <c r="I9" s="85"/>
      <c r="J9" s="86"/>
      <c r="K9" s="86"/>
      <c r="L9" s="86"/>
      <c r="M9" s="11"/>
      <c r="N9" s="11"/>
      <c r="O9" s="12"/>
    </row>
    <row r="10" s="2" customFormat="1" ht="18.75" spans="1:15">
      <c r="A10" s="15" t="s">
        <v>306</v>
      </c>
      <c r="B10" s="16"/>
      <c r="C10" s="70"/>
      <c r="D10" s="17"/>
      <c r="E10" s="18"/>
      <c r="F10" s="70"/>
      <c r="G10" s="11"/>
      <c r="H10" s="40"/>
      <c r="I10" s="35"/>
      <c r="J10" s="15" t="s">
        <v>307</v>
      </c>
      <c r="K10" s="16"/>
      <c r="L10" s="16"/>
      <c r="M10" s="17"/>
      <c r="N10" s="16"/>
      <c r="O10" s="19"/>
    </row>
    <row r="11" ht="61" customHeight="1" spans="1:15">
      <c r="A11" s="87" t="s">
        <v>308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9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2025-12-24T12:32:52Z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