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64" firstSheet="2" activeTab="4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 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<sst xmlns="http://schemas.openxmlformats.org/spreadsheetml/2006/main" count="712" uniqueCount="341">
  <si>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</si>
  <si>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</si>
  <si>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</si>
  <si>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</si>
  <si>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</si>
  <si>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</si>
  <si>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</si>
  <si>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</si>
  <si>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</si>
  <si>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</si>
  <si>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</si>
  <si>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</si>
  <si>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</si>
  <si>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</si>
  <si>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</si>
  <si>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</si>
  <si>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</si>
  <si>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</si>
  <si>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</si>
  <si>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</si>
  <si>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</si>
  <si>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</si>
  <si>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</si>
  <si>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</si>
  <si>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</si>
  <si>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</si>
  <si>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</si>
  <si>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</si>
  <si>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</si>
  <si>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</si>
  <si>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</si>
  <si>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</si>
  <si>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</si>
  <si>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</si>
  <si>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</si>
  <si>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</si>
  <si>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</si>
  <si>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</si>
  <si>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</si>
  <si>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</si>
  <si>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</si>
  <si>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</si>
  <si>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</si>
  <si>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</si>
  <si>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</si>
  <si>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</si>
  <si>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</si>
  <si>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</si>
  <si>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</si>
  <si>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</si>
  <si>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</si>
  <si>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</si>
  <si>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</si>
  <si>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</si>
  <si>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</si>
  <si>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</si>
  <si>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</si>
  <si>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</si>
  <si>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</si>
  <si>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</si>
  <si>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</si>
  <si>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</si>
  <si>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QAUUAO84312</t>
  </si>
  <si>
    <t>合同交期</t>
  </si>
  <si>
    <t>产前确认样</t>
  </si>
  <si>
    <t>有</t>
  </si>
  <si>
    <t>无</t>
  </si>
  <si>
    <t>品名</t>
  </si>
  <si>
    <t>儿童连帽卫衣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</si>
  <si>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</si>
  <si>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</si>
  <si>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</si>
  <si>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</si>
  <si>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</si>
  <si>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</si>
  <si>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</si>
  <si>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</si>
  <si>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</si>
  <si>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CGDD25111100031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</si>
  <si>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</si>
  <si>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</si>
  <si>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</si>
  <si>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</si>
  <si>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</si>
  <si>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</si>
  <si>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</si>
  <si>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</si>
  <si>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</si>
  <si>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</si>
  <si>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</si>
  <si>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</si>
  <si>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</si>
  <si>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</si>
  <si>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</si>
  <si>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</si>
  <si>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</si>
  <si>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</si>
  <si>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</si>
  <si>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</si>
  <si>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</si>
  <si>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</si>
  <si>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</si>
  <si>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</si>
  <si>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</si>
  <si>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</si>
  <si>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</si>
  <si>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</si>
  <si>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</si>
  <si>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</si>
  <si>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</si>
  <si>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日光紫</t>
  </si>
  <si>
    <t>浅花灰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</si>
  <si>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</si>
  <si>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</si>
  <si>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</si>
  <si>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</si>
  <si>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</si>
  <si>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</si>
  <si>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1、前领弧度不圆顺，帽沿冚线不均匀</t>
  </si>
  <si>
    <t>2、袖长偏短1CM</t>
  </si>
  <si>
    <t>3、袖口容位不均匀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</si>
  <si>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</si>
  <si>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</si>
  <si>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</si>
  <si>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</si>
  <si>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</si>
  <si>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</si>
  <si>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</si>
  <si>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</si>
  <si>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</si>
  <si>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</si>
  <si>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</si>
  <si>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</si>
  <si>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</si>
  <si>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</si>
  <si>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</si>
  <si>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</si>
  <si>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</si>
  <si>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</si>
  <si>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</si>
  <si>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宋体"/>
        <charset val="134"/>
      </rPr>
      <t>日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光紫</t>
    </r>
  </si>
  <si>
    <t>120/60</t>
  </si>
  <si>
    <t>130/64</t>
  </si>
  <si>
    <t>140/68</t>
  </si>
  <si>
    <t>150/72</t>
  </si>
  <si>
    <t>160/80</t>
  </si>
  <si>
    <t>165/84</t>
  </si>
  <si>
    <t>洗前</t>
  </si>
  <si>
    <t>洗后</t>
  </si>
  <si>
    <t>XXXL</t>
  </si>
  <si>
    <t>后中长</t>
  </si>
  <si>
    <t>-1.5</t>
  </si>
  <si>
    <t>-2</t>
  </si>
  <si>
    <t>180/104B</t>
  </si>
  <si>
    <t>胸围</t>
  </si>
  <si>
    <t>-1</t>
  </si>
  <si>
    <t>摆围</t>
  </si>
  <si>
    <t>+0</t>
  </si>
  <si>
    <t>上领围</t>
  </si>
  <si>
    <t>肩宽</t>
  </si>
  <si>
    <t>-0.5</t>
  </si>
  <si>
    <t>肩点袖长</t>
  </si>
  <si>
    <t>-0.2</t>
  </si>
  <si>
    <t>-0.7</t>
  </si>
  <si>
    <t>袖肥/2</t>
  </si>
  <si>
    <t>袖肘围/2</t>
  </si>
  <si>
    <t>袖口围/2（拉量）</t>
  </si>
  <si>
    <t>袖口围/2（松量）</t>
  </si>
  <si>
    <t>袖口高</t>
  </si>
  <si>
    <t>帽高</t>
  </si>
  <si>
    <t>+0.5</t>
  </si>
  <si>
    <t>帽宽</t>
  </si>
  <si>
    <t>下摆拼外露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</si>
  <si>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</si>
  <si>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</si>
  <si>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</si>
  <si>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</si>
  <si>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</si>
  <si>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</si>
  <si>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</si>
  <si>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</si>
  <si>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</si>
  <si>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</si>
  <si>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</si>
  <si>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</si>
  <si>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</si>
  <si>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</si>
  <si>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</si>
  <si>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</si>
  <si>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</si>
  <si>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</si>
  <si>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</si>
  <si>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</si>
  <si>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</si>
  <si>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</si>
  <si>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</si>
  <si>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</si>
  <si>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采购凭证编号：CGDD25111100031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</si>
  <si>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</si>
  <si>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</si>
  <si>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</si>
  <si>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</si>
  <si>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</si>
  <si>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</si>
  <si>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</si>
  <si>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</si>
  <si>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</si>
  <si>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</si>
  <si>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</si>
  <si>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</si>
  <si>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</si>
  <si>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</si>
  <si>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</si>
  <si>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</si>
  <si>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</si>
  <si>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1、上领容皱，前领圈不圆顺</t>
  </si>
  <si>
    <t>2、袖口容皱不均匀。污渍没有清理干净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</si>
  <si>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</si>
  <si>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</si>
  <si>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</si>
  <si>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</si>
  <si>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</si>
  <si>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</si>
  <si>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走货1064件，抽查80件，发现3件不良品，已按照以上提出的问题点改正，可以出货</t>
  </si>
  <si>
    <t>服装QC部门</t>
  </si>
  <si>
    <t>检验人</t>
  </si>
  <si>
    <t>花灰</t>
  </si>
  <si>
    <t>-1 -1 -1</t>
  </si>
  <si>
    <t>-1.5 -1 -1</t>
  </si>
  <si>
    <t>-0.5 +0 +0</t>
  </si>
  <si>
    <t>+0.5 -0.5 +0</t>
  </si>
  <si>
    <t>-1.5 -1 +1</t>
  </si>
  <si>
    <t>-1.5 -1.5 -1</t>
  </si>
  <si>
    <t>-1 -1 -0.5</t>
  </si>
  <si>
    <t>-0.5 -1 -0.5</t>
  </si>
  <si>
    <t>-0.5 +0 -0.5</t>
  </si>
  <si>
    <t>+0 -1 -1</t>
  </si>
  <si>
    <t>-1 -1 -0.8</t>
  </si>
  <si>
    <t>+0.6 -1 +1</t>
  </si>
  <si>
    <t>+0 -1 -0.5</t>
  </si>
  <si>
    <t>+0 +1 +0.5</t>
  </si>
  <si>
    <t>+0 +0 +0</t>
  </si>
  <si>
    <t>-0.7 +0 -0.5</t>
  </si>
  <si>
    <t>-0.5 -0.5 -0.5</t>
  </si>
  <si>
    <t>+0.3 +0.3 +0</t>
  </si>
  <si>
    <t>-0.5 -0.5 +0</t>
  </si>
  <si>
    <t>-0.3 +0 +0</t>
  </si>
  <si>
    <t>-0.7 -0.4 +0</t>
  </si>
  <si>
    <t>-0.6 +0 -0.5</t>
  </si>
  <si>
    <t>+0 -0.5 +0</t>
  </si>
  <si>
    <t>+0 -0.2 +0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</si>
  <si>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</si>
  <si>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</si>
  <si>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</si>
  <si>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</si>
  <si>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</si>
  <si>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</si>
  <si>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</si>
  <si>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</si>
  <si>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</si>
  <si>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</si>
  <si>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</si>
  <si>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</si>
  <si>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</si>
  <si>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</si>
  <si>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</si>
  <si>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</si>
  <si>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</si>
  <si>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</si>
  <si>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2509Y0637</t>
  </si>
  <si>
    <t>珠地提花弹力双面</t>
  </si>
  <si>
    <t>三迈</t>
  </si>
  <si>
    <t>2509Y0793</t>
  </si>
  <si>
    <t>14W浅花灰</t>
  </si>
  <si>
    <t>制表时间：2025/10/19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</si>
  <si>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</si>
  <si>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</si>
  <si>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</si>
  <si>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</si>
  <si>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</si>
  <si>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</si>
  <si>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</si>
  <si>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</si>
  <si>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</si>
  <si>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</si>
  <si>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</si>
  <si>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制表时间：2025/10/20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</si>
  <si>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</si>
  <si>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</si>
  <si>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</si>
  <si>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</si>
  <si>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</si>
  <si>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</si>
  <si>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</si>
  <si>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</si>
  <si>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</si>
  <si>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</si>
  <si>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</si>
  <si>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1CM后领织带</t>
  </si>
  <si>
    <t>锦湾</t>
  </si>
  <si>
    <t>针织混纺汗布</t>
  </si>
  <si>
    <t>正辉</t>
  </si>
  <si>
    <t>无互染</t>
  </si>
  <si>
    <t>物料6</t>
  </si>
  <si>
    <t>物料7</t>
  </si>
  <si>
    <t>物料8</t>
  </si>
  <si>
    <t>物料9</t>
  </si>
  <si>
    <t>物料10</t>
  </si>
  <si>
    <t>注塑四件扣</t>
  </si>
  <si>
    <t>天路达</t>
  </si>
  <si>
    <t>WAVE织唛</t>
  </si>
  <si>
    <t>梓柏</t>
  </si>
  <si>
    <t>制表时间：2025/10/22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</si>
  <si>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</si>
  <si>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</si>
  <si>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</si>
  <si>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</si>
  <si>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</si>
  <si>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</si>
  <si>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</si>
  <si>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</si>
  <si>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</si>
  <si>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</si>
  <si>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</si>
  <si>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</si>
  <si>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</si>
  <si>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</si>
  <si>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</si>
  <si>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</si>
  <si>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前幅印花</t>
  </si>
  <si>
    <t>无开胶/掉色</t>
  </si>
  <si>
    <t>制表时间：2025/11/20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</si>
  <si>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</si>
  <si>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</si>
  <si>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</si>
  <si>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</si>
  <si>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</si>
  <si>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BB00019压花织带1CM</t>
  </si>
  <si>
    <t>暮山紫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</si>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</sst>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¥-804]* #,##0.00_ ;_ [$¥-804]* \-#,##0.00_ ;_ [$¥-804]* &quot;-&quot;??_ ;_ @_ "/>
    <numFmt numFmtId="177" formatCode="0.00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宋体"/>
      <charset val="134"/>
      <scheme val="maj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b/>
      <sz val="12"/>
      <name val="微软雅黑"/>
      <charset val="134"/>
    </font>
    <font>
      <sz val="12"/>
      <color theme="1"/>
      <name val="宋体"/>
      <charset val="134"/>
    </font>
    <font>
      <b/>
      <sz val="12"/>
      <color rgb="FFFF0000"/>
      <name val="微软雅黑"/>
      <charset val="134"/>
    </font>
    <font>
      <sz val="12"/>
      <name val="宋体"/>
      <charset val="0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2"/>
      <color theme="1"/>
      <name val="微软雅黑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" fillId="9" borderId="76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77" applyNumberFormat="0" applyFill="0" applyAlignment="0" applyProtection="0">
      <alignment vertical="center"/>
    </xf>
    <xf numFmtId="0" fontId="58" fillId="0" borderId="77" applyNumberFormat="0" applyFill="0" applyAlignment="0" applyProtection="0">
      <alignment vertical="center"/>
    </xf>
    <xf numFmtId="0" fontId="59" fillId="0" borderId="78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10" borderId="79" applyNumberFormat="0" applyAlignment="0" applyProtection="0">
      <alignment vertical="center"/>
    </xf>
    <xf numFmtId="0" fontId="61" fillId="11" borderId="80" applyNumberFormat="0" applyAlignment="0" applyProtection="0">
      <alignment vertical="center"/>
    </xf>
    <xf numFmtId="0" fontId="62" fillId="11" borderId="79" applyNumberFormat="0" applyAlignment="0" applyProtection="0">
      <alignment vertical="center"/>
    </xf>
    <xf numFmtId="0" fontId="63" fillId="12" borderId="81" applyNumberFormat="0" applyAlignment="0" applyProtection="0">
      <alignment vertical="center"/>
    </xf>
    <xf numFmtId="0" fontId="64" fillId="0" borderId="82" applyNumberFormat="0" applyFill="0" applyAlignment="0" applyProtection="0">
      <alignment vertical="center"/>
    </xf>
    <xf numFmtId="0" fontId="65" fillId="0" borderId="83" applyNumberFormat="0" applyFill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6" fillId="0" borderId="0">
      <alignment vertical="center"/>
    </xf>
    <xf numFmtId="0" fontId="16" fillId="0" borderId="0"/>
    <xf numFmtId="0" fontId="44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6" fillId="0" borderId="0"/>
  </cellStyleXfs>
  <cellXfs count="3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49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5" fillId="0" borderId="6" xfId="49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3" fillId="0" borderId="2" xfId="0" applyFont="1" applyBorder="1" applyAlignment="1">
      <alignment horizontal="center"/>
    </xf>
    <xf numFmtId="9" fontId="9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/>
    </xf>
    <xf numFmtId="0" fontId="15" fillId="0" borderId="0" xfId="53" applyFont="1" applyFill="1" applyAlignment="1"/>
    <xf numFmtId="0" fontId="15" fillId="0" borderId="0" xfId="53" applyFont="1" applyFill="1" applyAlignment="1">
      <alignment vertical="center"/>
    </xf>
    <xf numFmtId="0" fontId="16" fillId="0" borderId="0" xfId="53" applyFont="1" applyFill="1" applyAlignment="1"/>
    <xf numFmtId="0" fontId="15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11" xfId="52" applyFont="1" applyFill="1" applyBorder="1" applyAlignment="1">
      <alignment horizontal="left" vertical="center"/>
    </xf>
    <xf numFmtId="0" fontId="0" fillId="0" borderId="12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3" xfId="55" applyFont="1" applyFill="1" applyBorder="1" applyAlignment="1"/>
    <xf numFmtId="0" fontId="15" fillId="0" borderId="14" xfId="53" applyFont="1" applyFill="1" applyBorder="1" applyAlignment="1">
      <alignment horizontal="center"/>
    </xf>
    <xf numFmtId="0" fontId="15" fillId="0" borderId="12" xfId="52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0" fontId="22" fillId="0" borderId="16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17" xfId="0" applyNumberFormat="1" applyFont="1" applyFill="1" applyBorder="1" applyAlignment="1">
      <alignment horizontal="center"/>
    </xf>
    <xf numFmtId="0" fontId="15" fillId="0" borderId="8" xfId="53" applyFont="1" applyFill="1" applyBorder="1" applyAlignment="1">
      <alignment horizontal="center"/>
    </xf>
    <xf numFmtId="0" fontId="23" fillId="0" borderId="18" xfId="53" applyFont="1" applyFill="1" applyBorder="1" applyAlignment="1" applyProtection="1">
      <alignment horizontal="center" vertical="center"/>
    </xf>
    <xf numFmtId="0" fontId="23" fillId="0" borderId="3" xfId="53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49" fontId="28" fillId="0" borderId="16" xfId="54" applyNumberFormat="1" applyFont="1" applyFill="1" applyBorder="1" applyAlignment="1">
      <alignment horizontal="center" vertical="center"/>
    </xf>
    <xf numFmtId="49" fontId="28" fillId="0" borderId="2" xfId="54" applyNumberFormat="1" applyFont="1" applyFill="1" applyBorder="1" applyAlignment="1">
      <alignment horizontal="center" vertical="center"/>
    </xf>
    <xf numFmtId="49" fontId="28" fillId="0" borderId="17" xfId="54" applyNumberFormat="1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15" fillId="0" borderId="8" xfId="53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0" fontId="31" fillId="0" borderId="16" xfId="0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15" fillId="0" borderId="25" xfId="53" applyFont="1" applyFill="1" applyBorder="1" applyAlignment="1">
      <alignment horizontal="center" vertical="center"/>
    </xf>
    <xf numFmtId="49" fontId="28" fillId="0" borderId="22" xfId="54" applyNumberFormat="1" applyFont="1" applyFill="1" applyBorder="1" applyAlignment="1">
      <alignment horizontal="center" vertical="center"/>
    </xf>
    <xf numFmtId="49" fontId="28" fillId="0" borderId="23" xfId="54" applyNumberFormat="1" applyFont="1" applyFill="1" applyBorder="1" applyAlignment="1">
      <alignment horizontal="center" vertical="center"/>
    </xf>
    <xf numFmtId="49" fontId="28" fillId="0" borderId="24" xfId="54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5" fillId="0" borderId="0" xfId="53" applyFont="1" applyFill="1" applyAlignment="1">
      <alignment horizontal="center" vertical="center"/>
    </xf>
    <xf numFmtId="49" fontId="28" fillId="0" borderId="0" xfId="54" applyNumberFormat="1" applyFont="1" applyFill="1" applyAlignment="1">
      <alignment horizontal="center" vertical="center"/>
    </xf>
    <xf numFmtId="49" fontId="28" fillId="0" borderId="0" xfId="54" applyNumberFormat="1" applyFont="1" applyFill="1" applyBorder="1" applyAlignment="1">
      <alignment horizontal="center" vertical="center"/>
    </xf>
    <xf numFmtId="0" fontId="28" fillId="0" borderId="0" xfId="53" applyFont="1" applyFill="1" applyAlignment="1"/>
    <xf numFmtId="0" fontId="24" fillId="0" borderId="0" xfId="53" applyFont="1" applyFill="1" applyAlignment="1"/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3" fillId="0" borderId="26" xfId="52" applyFont="1" applyBorder="1" applyAlignment="1">
      <alignment horizontal="center" vertical="top"/>
    </xf>
    <xf numFmtId="0" fontId="34" fillId="0" borderId="27" xfId="52" applyFont="1" applyFill="1" applyBorder="1" applyAlignment="1">
      <alignment horizontal="left" vertical="center"/>
    </xf>
    <xf numFmtId="0" fontId="35" fillId="0" borderId="28" xfId="52" applyFont="1" applyFill="1" applyBorder="1" applyAlignment="1">
      <alignment horizontal="center" vertical="center"/>
    </xf>
    <xf numFmtId="0" fontId="34" fillId="0" borderId="28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vertical="center"/>
    </xf>
    <xf numFmtId="0" fontId="34" fillId="0" borderId="28" xfId="52" applyFont="1" applyFill="1" applyBorder="1" applyAlignment="1">
      <alignment horizontal="right" vertical="center"/>
    </xf>
    <xf numFmtId="0" fontId="24" fillId="0" borderId="28" xfId="52" applyFont="1" applyFill="1" applyBorder="1" applyAlignment="1">
      <alignment horizontal="center" vertical="center"/>
    </xf>
    <xf numFmtId="0" fontId="34" fillId="0" borderId="28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vertical="center"/>
    </xf>
    <xf numFmtId="0" fontId="35" fillId="0" borderId="31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vertical="center"/>
    </xf>
    <xf numFmtId="58" fontId="24" fillId="0" borderId="31" xfId="52" applyNumberFormat="1" applyFont="1" applyFill="1" applyBorder="1" applyAlignment="1">
      <alignment horizontal="center" vertical="center"/>
    </xf>
    <xf numFmtId="0" fontId="24" fillId="0" borderId="31" xfId="52" applyFont="1" applyFill="1" applyBorder="1" applyAlignment="1">
      <alignment horizontal="center" vertical="center"/>
    </xf>
    <xf numFmtId="0" fontId="34" fillId="0" borderId="31" xfId="52" applyFont="1" applyFill="1" applyBorder="1" applyAlignment="1">
      <alignment horizontal="center" vertical="center"/>
    </xf>
    <xf numFmtId="0" fontId="34" fillId="0" borderId="32" xfId="52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34" fillId="0" borderId="33" xfId="52" applyFont="1" applyFill="1" applyBorder="1" applyAlignment="1">
      <alignment vertical="center"/>
    </xf>
    <xf numFmtId="0" fontId="35" fillId="0" borderId="34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vertical="center"/>
    </xf>
    <xf numFmtId="0" fontId="24" fillId="0" borderId="34" xfId="52" applyFont="1" applyFill="1" applyBorder="1" applyAlignment="1">
      <alignment vertical="center"/>
    </xf>
    <xf numFmtId="0" fontId="24" fillId="0" borderId="34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4" fillId="0" borderId="27" xfId="52" applyFont="1" applyFill="1" applyBorder="1" applyAlignment="1">
      <alignment vertical="center"/>
    </xf>
    <xf numFmtId="0" fontId="34" fillId="0" borderId="28" xfId="52" applyFont="1" applyFill="1" applyBorder="1" applyAlignment="1">
      <alignment vertical="center"/>
    </xf>
    <xf numFmtId="0" fontId="34" fillId="0" borderId="36" xfId="52" applyFont="1" applyFill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34" fillId="0" borderId="38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vertical="center"/>
    </xf>
    <xf numFmtId="0" fontId="24" fillId="0" borderId="39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center" vertical="center"/>
    </xf>
    <xf numFmtId="0" fontId="24" fillId="0" borderId="41" xfId="52" applyFont="1" applyFill="1" applyBorder="1" applyAlignment="1">
      <alignment horizontal="center" vertical="center"/>
    </xf>
    <xf numFmtId="0" fontId="36" fillId="0" borderId="42" xfId="52" applyFont="1" applyFill="1" applyBorder="1" applyAlignment="1">
      <alignment horizontal="left" vertical="center"/>
    </xf>
    <xf numFmtId="0" fontId="36" fillId="0" borderId="40" xfId="52" applyFont="1" applyFill="1" applyBorder="1" applyAlignment="1">
      <alignment horizontal="left" vertical="center"/>
    </xf>
    <xf numFmtId="0" fontId="36" fillId="0" borderId="41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horizontal="left" vertical="center"/>
    </xf>
    <xf numFmtId="0" fontId="34" fillId="0" borderId="32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 wrapText="1"/>
    </xf>
    <xf numFmtId="0" fontId="24" fillId="0" borderId="31" xfId="52" applyFont="1" applyFill="1" applyBorder="1" applyAlignment="1">
      <alignment horizontal="left" vertical="center" wrapText="1"/>
    </xf>
    <xf numFmtId="0" fontId="24" fillId="0" borderId="32" xfId="52" applyFont="1" applyFill="1" applyBorder="1" applyAlignment="1">
      <alignment horizontal="left" vertical="center" wrapText="1"/>
    </xf>
    <xf numFmtId="0" fontId="34" fillId="0" borderId="33" xfId="52" applyFont="1" applyFill="1" applyBorder="1" applyAlignment="1">
      <alignment horizontal="left" vertical="center"/>
    </xf>
    <xf numFmtId="0" fontId="16" fillId="0" borderId="34" xfId="52" applyFill="1" applyBorder="1" applyAlignment="1">
      <alignment horizontal="center" vertical="center"/>
    </xf>
    <xf numFmtId="0" fontId="16" fillId="0" borderId="35" xfId="52" applyFill="1" applyBorder="1" applyAlignment="1">
      <alignment horizontal="center" vertical="center"/>
    </xf>
    <xf numFmtId="0" fontId="34" fillId="0" borderId="43" xfId="52" applyFont="1" applyFill="1" applyBorder="1" applyAlignment="1">
      <alignment horizontal="center" vertical="center"/>
    </xf>
    <xf numFmtId="0" fontId="34" fillId="0" borderId="44" xfId="52" applyFont="1" applyFill="1" applyBorder="1" applyAlignment="1">
      <alignment horizontal="left" vertical="center"/>
    </xf>
    <xf numFmtId="0" fontId="16" fillId="0" borderId="42" xfId="52" applyFont="1" applyFill="1" applyBorder="1" applyAlignment="1">
      <alignment vertical="center"/>
    </xf>
    <xf numFmtId="0" fontId="16" fillId="0" borderId="40" xfId="52" applyFont="1" applyFill="1" applyBorder="1" applyAlignment="1">
      <alignment vertical="center"/>
    </xf>
    <xf numFmtId="0" fontId="16" fillId="0" borderId="41" xfId="52" applyFont="1" applyFill="1" applyBorder="1" applyAlignment="1">
      <alignment vertical="center"/>
    </xf>
    <xf numFmtId="0" fontId="16" fillId="0" borderId="41" xfId="52" applyFont="1" applyFill="1" applyBorder="1" applyAlignment="1">
      <alignment horizontal="left" vertical="center"/>
    </xf>
    <xf numFmtId="0" fontId="16" fillId="0" borderId="42" xfId="52" applyFont="1" applyFill="1" applyBorder="1" applyAlignment="1">
      <alignment horizontal="left" vertical="center"/>
    </xf>
    <xf numFmtId="0" fontId="16" fillId="0" borderId="40" xfId="52" applyFont="1" applyFill="1" applyBorder="1" applyAlignment="1">
      <alignment horizontal="left" vertical="center"/>
    </xf>
    <xf numFmtId="0" fontId="27" fillId="0" borderId="42" xfId="52" applyFont="1" applyFill="1" applyBorder="1" applyAlignment="1">
      <alignment horizontal="left" vertical="center"/>
    </xf>
    <xf numFmtId="0" fontId="24" fillId="0" borderId="45" xfId="52" applyFont="1" applyFill="1" applyBorder="1" applyAlignment="1">
      <alignment horizontal="left" vertical="center"/>
    </xf>
    <xf numFmtId="0" fontId="24" fillId="0" borderId="46" xfId="52" applyFont="1" applyFill="1" applyBorder="1" applyAlignment="1">
      <alignment horizontal="left" vertical="center"/>
    </xf>
    <xf numFmtId="0" fontId="24" fillId="0" borderId="47" xfId="52" applyFont="1" applyFill="1" applyBorder="1" applyAlignment="1">
      <alignment horizontal="left" vertical="center"/>
    </xf>
    <xf numFmtId="0" fontId="36" fillId="0" borderId="27" xfId="52" applyFont="1" applyFill="1" applyBorder="1" applyAlignment="1">
      <alignment horizontal="left" vertical="center"/>
    </xf>
    <xf numFmtId="0" fontId="36" fillId="0" borderId="28" xfId="52" applyFont="1" applyFill="1" applyBorder="1" applyAlignment="1">
      <alignment horizontal="left" vertical="center"/>
    </xf>
    <xf numFmtId="0" fontId="36" fillId="0" borderId="29" xfId="52" applyFont="1" applyFill="1" applyBorder="1" applyAlignment="1">
      <alignment horizontal="left" vertical="center"/>
    </xf>
    <xf numFmtId="0" fontId="34" fillId="0" borderId="39" xfId="52" applyFont="1" applyFill="1" applyBorder="1" applyAlignment="1">
      <alignment horizontal="left" vertical="center"/>
    </xf>
    <xf numFmtId="0" fontId="34" fillId="0" borderId="48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center" vertical="center"/>
    </xf>
    <xf numFmtId="58" fontId="24" fillId="0" borderId="34" xfId="52" applyNumberFormat="1" applyFont="1" applyFill="1" applyBorder="1" applyAlignment="1">
      <alignment vertical="center"/>
    </xf>
    <xf numFmtId="0" fontId="34" fillId="0" borderId="34" xfId="52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horizontal="center" vertical="center"/>
    </xf>
    <xf numFmtId="0" fontId="15" fillId="0" borderId="0" xfId="53" applyFont="1" applyFill="1" applyBorder="1" applyAlignment="1"/>
    <xf numFmtId="0" fontId="15" fillId="0" borderId="0" xfId="53" applyFont="1" applyFill="1" applyAlignment="1">
      <alignment horizontal="center"/>
    </xf>
    <xf numFmtId="0" fontId="21" fillId="0" borderId="0" xfId="55" applyFont="1" applyFill="1" applyBorder="1" applyAlignment="1">
      <alignment horizontal="center"/>
    </xf>
    <xf numFmtId="0" fontId="15" fillId="0" borderId="49" xfId="52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/>
    </xf>
    <xf numFmtId="0" fontId="23" fillId="0" borderId="22" xfId="53" applyFont="1" applyFill="1" applyBorder="1" applyAlignment="1" applyProtection="1">
      <alignment horizontal="center" vertical="center"/>
    </xf>
    <xf numFmtId="0" fontId="23" fillId="0" borderId="23" xfId="53" applyFont="1" applyFill="1" applyBorder="1" applyAlignment="1" applyProtection="1">
      <alignment horizontal="center" vertical="center"/>
    </xf>
    <xf numFmtId="0" fontId="23" fillId="0" borderId="50" xfId="53" applyFont="1" applyFill="1" applyBorder="1" applyAlignment="1" applyProtection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176" fontId="25" fillId="0" borderId="51" xfId="0" applyNumberFormat="1" applyFont="1" applyFill="1" applyBorder="1" applyAlignment="1">
      <alignment horizontal="center" vertical="center"/>
    </xf>
    <xf numFmtId="0" fontId="36" fillId="4" borderId="4" xfId="0" applyFont="1" applyFill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/>
    </xf>
    <xf numFmtId="0" fontId="37" fillId="4" borderId="13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176" fontId="25" fillId="0" borderId="16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 wrapText="1"/>
    </xf>
    <xf numFmtId="0" fontId="27" fillId="0" borderId="0" xfId="52" applyNumberFormat="1" applyFont="1" applyFill="1" applyBorder="1" applyAlignment="1">
      <alignment horizontal="center"/>
    </xf>
    <xf numFmtId="49" fontId="28" fillId="0" borderId="52" xfId="54" applyNumberFormat="1" applyFont="1" applyFill="1" applyBorder="1" applyAlignment="1">
      <alignment horizontal="center" vertical="center"/>
    </xf>
    <xf numFmtId="49" fontId="28" fillId="0" borderId="53" xfId="54" applyNumberFormat="1" applyFont="1" applyFill="1" applyBorder="1" applyAlignment="1">
      <alignment horizontal="center" vertical="center"/>
    </xf>
    <xf numFmtId="49" fontId="28" fillId="0" borderId="31" xfId="54" applyNumberFormat="1" applyFont="1" applyFill="1" applyBorder="1" applyAlignment="1">
      <alignment horizontal="center" vertical="center"/>
    </xf>
    <xf numFmtId="49" fontId="28" fillId="0" borderId="54" xfId="54" applyNumberFormat="1" applyFont="1" applyFill="1" applyBorder="1" applyAlignment="1">
      <alignment horizontal="center" vertical="center"/>
    </xf>
    <xf numFmtId="49" fontId="28" fillId="0" borderId="30" xfId="54" applyNumberFormat="1" applyFont="1" applyFill="1" applyBorder="1" applyAlignment="1">
      <alignment horizontal="center" vertical="center"/>
    </xf>
    <xf numFmtId="49" fontId="28" fillId="0" borderId="32" xfId="54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/>
    </xf>
    <xf numFmtId="0" fontId="29" fillId="0" borderId="55" xfId="0" applyFont="1" applyFill="1" applyBorder="1" applyAlignment="1">
      <alignment horizontal="center" vertical="center"/>
    </xf>
    <xf numFmtId="0" fontId="38" fillId="0" borderId="56" xfId="0" applyFont="1" applyFill="1" applyBorder="1" applyAlignment="1">
      <alignment horizontal="center" vertical="center"/>
    </xf>
    <xf numFmtId="0" fontId="38" fillId="0" borderId="57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left" vertical="center"/>
    </xf>
    <xf numFmtId="0" fontId="6" fillId="0" borderId="58" xfId="0" applyFont="1" applyFill="1" applyBorder="1" applyAlignment="1">
      <alignment horizontal="center" vertical="center"/>
    </xf>
    <xf numFmtId="0" fontId="16" fillId="5" borderId="22" xfId="57" applyFont="1" applyFill="1" applyBorder="1">
      <alignment vertical="center"/>
    </xf>
    <xf numFmtId="0" fontId="16" fillId="5" borderId="23" xfId="58" applyFont="1" applyFill="1" applyBorder="1" applyAlignment="1">
      <alignment horizontal="center" vertical="center"/>
    </xf>
    <xf numFmtId="0" fontId="15" fillId="0" borderId="23" xfId="56" applyFont="1" applyFill="1" applyBorder="1" applyAlignment="1">
      <alignment horizontal="center" vertical="center"/>
    </xf>
    <xf numFmtId="0" fontId="27" fillId="0" borderId="23" xfId="59" applyFont="1" applyFill="1" applyBorder="1" applyAlignment="1">
      <alignment horizontal="center" vertical="center"/>
    </xf>
    <xf numFmtId="0" fontId="15" fillId="0" borderId="24" xfId="56" applyFont="1" applyFill="1" applyBorder="1" applyAlignment="1">
      <alignment horizontal="center" vertical="center"/>
    </xf>
    <xf numFmtId="49" fontId="28" fillId="0" borderId="33" xfId="54" applyNumberFormat="1" applyFont="1" applyFill="1" applyBorder="1" applyAlignment="1">
      <alignment horizontal="center" vertical="center"/>
    </xf>
    <xf numFmtId="49" fontId="28" fillId="0" borderId="34" xfId="54" applyNumberFormat="1" applyFont="1" applyFill="1" applyBorder="1" applyAlignment="1">
      <alignment horizontal="center" vertical="center"/>
    </xf>
    <xf numFmtId="49" fontId="28" fillId="0" borderId="35" xfId="54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NumberFormat="1" applyFont="1" applyFill="1" applyBorder="1" applyAlignment="1">
      <alignment horizontal="center" vertical="center"/>
    </xf>
    <xf numFmtId="177" fontId="39" fillId="0" borderId="0" xfId="0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23" fillId="0" borderId="0" xfId="53" applyFont="1" applyFill="1" applyAlignment="1">
      <alignment horizontal="center"/>
    </xf>
    <xf numFmtId="0" fontId="16" fillId="0" borderId="0" xfId="52" applyFont="1" applyBorder="1" applyAlignment="1">
      <alignment horizontal="left" vertical="center"/>
    </xf>
    <xf numFmtId="0" fontId="16" fillId="0" borderId="0" xfId="52" applyFont="1" applyAlignment="1">
      <alignment horizontal="left" vertical="center"/>
    </xf>
    <xf numFmtId="0" fontId="40" fillId="0" borderId="26" xfId="52" applyFont="1" applyBorder="1" applyAlignment="1">
      <alignment horizontal="center" vertical="top"/>
    </xf>
    <xf numFmtId="0" fontId="27" fillId="0" borderId="59" xfId="52" applyFont="1" applyBorder="1" applyAlignment="1">
      <alignment horizontal="left" vertical="center"/>
    </xf>
    <xf numFmtId="0" fontId="35" fillId="0" borderId="60" xfId="52" applyFont="1" applyBorder="1" applyAlignment="1">
      <alignment horizontal="center" vertical="center"/>
    </xf>
    <xf numFmtId="0" fontId="27" fillId="0" borderId="60" xfId="52" applyFont="1" applyBorder="1" applyAlignment="1">
      <alignment horizontal="center" vertical="center"/>
    </xf>
    <xf numFmtId="0" fontId="36" fillId="0" borderId="60" xfId="52" applyFont="1" applyBorder="1" applyAlignment="1">
      <alignment horizontal="left" vertical="center"/>
    </xf>
    <xf numFmtId="0" fontId="16" fillId="0" borderId="60" xfId="52" applyFont="1" applyBorder="1" applyAlignment="1">
      <alignment horizontal="center" vertical="center"/>
    </xf>
    <xf numFmtId="0" fontId="16" fillId="0" borderId="61" xfId="52" applyFont="1" applyBorder="1" applyAlignment="1">
      <alignment horizontal="center" vertical="center"/>
    </xf>
    <xf numFmtId="0" fontId="36" fillId="0" borderId="27" xfId="52" applyFont="1" applyBorder="1" applyAlignment="1">
      <alignment horizontal="center" vertical="center"/>
    </xf>
    <xf numFmtId="0" fontId="36" fillId="0" borderId="28" xfId="52" applyFont="1" applyBorder="1" applyAlignment="1">
      <alignment horizontal="center" vertical="center"/>
    </xf>
    <xf numFmtId="0" fontId="36" fillId="0" borderId="29" xfId="52" applyFont="1" applyBorder="1" applyAlignment="1">
      <alignment horizontal="center" vertical="center"/>
    </xf>
    <xf numFmtId="0" fontId="27" fillId="0" borderId="27" xfId="52" applyFont="1" applyBorder="1" applyAlignment="1">
      <alignment horizontal="center" vertical="center"/>
    </xf>
    <xf numFmtId="0" fontId="27" fillId="0" borderId="28" xfId="52" applyFont="1" applyBorder="1" applyAlignment="1">
      <alignment horizontal="center" vertical="center"/>
    </xf>
    <xf numFmtId="0" fontId="27" fillId="0" borderId="29" xfId="52" applyFont="1" applyBorder="1" applyAlignment="1">
      <alignment horizontal="center" vertical="center"/>
    </xf>
    <xf numFmtId="0" fontId="36" fillId="0" borderId="30" xfId="52" applyFont="1" applyBorder="1" applyAlignment="1">
      <alignment horizontal="left" vertical="center"/>
    </xf>
    <xf numFmtId="0" fontId="35" fillId="0" borderId="31" xfId="52" applyFont="1" applyBorder="1" applyAlignment="1">
      <alignment horizontal="left" vertical="center"/>
    </xf>
    <xf numFmtId="0" fontId="35" fillId="0" borderId="32" xfId="52" applyFont="1" applyBorder="1" applyAlignment="1">
      <alignment horizontal="left" vertical="center"/>
    </xf>
    <xf numFmtId="0" fontId="36" fillId="0" borderId="31" xfId="52" applyFont="1" applyBorder="1" applyAlignment="1">
      <alignment horizontal="left" vertical="center"/>
    </xf>
    <xf numFmtId="14" fontId="35" fillId="0" borderId="31" xfId="52" applyNumberFormat="1" applyFont="1" applyBorder="1" applyAlignment="1">
      <alignment horizontal="center" vertical="center"/>
    </xf>
    <xf numFmtId="14" fontId="35" fillId="0" borderId="32" xfId="52" applyNumberFormat="1" applyFont="1" applyBorder="1" applyAlignment="1">
      <alignment horizontal="center" vertical="center"/>
    </xf>
    <xf numFmtId="0" fontId="36" fillId="0" borderId="30" xfId="52" applyFont="1" applyBorder="1" applyAlignment="1">
      <alignment vertical="center"/>
    </xf>
    <xf numFmtId="0" fontId="35" fillId="0" borderId="31" xfId="52" applyNumberFormat="1" applyFont="1" applyBorder="1" applyAlignment="1">
      <alignment vertical="center"/>
    </xf>
    <xf numFmtId="0" fontId="36" fillId="0" borderId="31" xfId="52" applyFont="1" applyBorder="1" applyAlignment="1">
      <alignment vertical="center"/>
    </xf>
    <xf numFmtId="0" fontId="35" fillId="0" borderId="39" xfId="52" applyFont="1" applyBorder="1" applyAlignment="1">
      <alignment horizontal="left" vertical="center"/>
    </xf>
    <xf numFmtId="0" fontId="35" fillId="0" borderId="41" xfId="52" applyFont="1" applyBorder="1" applyAlignment="1">
      <alignment horizontal="left" vertical="center"/>
    </xf>
    <xf numFmtId="0" fontId="16" fillId="0" borderId="31" xfId="52" applyFont="1" applyBorder="1" applyAlignment="1">
      <alignment vertical="center"/>
    </xf>
    <xf numFmtId="0" fontId="41" fillId="0" borderId="33" xfId="52" applyFont="1" applyBorder="1" applyAlignment="1">
      <alignment vertical="center"/>
    </xf>
    <xf numFmtId="0" fontId="35" fillId="0" borderId="34" xfId="52" applyFont="1" applyBorder="1" applyAlignment="1">
      <alignment horizontal="center" vertical="center"/>
    </xf>
    <xf numFmtId="0" fontId="35" fillId="0" borderId="35" xfId="52" applyFont="1" applyBorder="1" applyAlignment="1">
      <alignment horizontal="center" vertical="center"/>
    </xf>
    <xf numFmtId="0" fontId="36" fillId="0" borderId="33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/>
    </xf>
    <xf numFmtId="14" fontId="35" fillId="0" borderId="34" xfId="52" applyNumberFormat="1" applyFont="1" applyBorder="1" applyAlignment="1">
      <alignment horizontal="center" vertical="center"/>
    </xf>
    <xf numFmtId="14" fontId="35" fillId="0" borderId="35" xfId="52" applyNumberFormat="1" applyFont="1" applyBorder="1" applyAlignment="1">
      <alignment horizontal="center" vertical="center"/>
    </xf>
    <xf numFmtId="0" fontId="35" fillId="0" borderId="34" xfId="52" applyFont="1" applyBorder="1" applyAlignment="1">
      <alignment horizontal="left" vertical="center"/>
    </xf>
    <xf numFmtId="0" fontId="35" fillId="0" borderId="35" xfId="52" applyFont="1" applyBorder="1" applyAlignment="1">
      <alignment horizontal="left" vertical="center"/>
    </xf>
    <xf numFmtId="0" fontId="36" fillId="0" borderId="62" xfId="52" applyFont="1" applyBorder="1" applyAlignment="1">
      <alignment horizontal="left" vertical="center"/>
    </xf>
    <xf numFmtId="0" fontId="36" fillId="0" borderId="43" xfId="52" applyFont="1" applyBorder="1" applyAlignment="1">
      <alignment horizontal="left" vertical="center"/>
    </xf>
    <xf numFmtId="0" fontId="36" fillId="0" borderId="63" xfId="52" applyFont="1" applyBorder="1" applyAlignment="1">
      <alignment horizontal="left" vertical="center"/>
    </xf>
    <xf numFmtId="0" fontId="27" fillId="0" borderId="64" xfId="52" applyFont="1" applyBorder="1" applyAlignment="1">
      <alignment horizontal="left" vertical="center"/>
    </xf>
    <xf numFmtId="0" fontId="27" fillId="0" borderId="65" xfId="52" applyFont="1" applyBorder="1" applyAlignment="1">
      <alignment horizontal="left" vertical="center"/>
    </xf>
    <xf numFmtId="0" fontId="27" fillId="0" borderId="66" xfId="52" applyFont="1" applyBorder="1" applyAlignment="1">
      <alignment horizontal="left" vertical="center"/>
    </xf>
    <xf numFmtId="0" fontId="36" fillId="0" borderId="52" xfId="52" applyFont="1" applyBorder="1" applyAlignment="1">
      <alignment vertical="center"/>
    </xf>
    <xf numFmtId="0" fontId="16" fillId="0" borderId="53" xfId="52" applyFont="1" applyBorder="1" applyAlignment="1">
      <alignment horizontal="left" vertical="center"/>
    </xf>
    <xf numFmtId="0" fontId="35" fillId="0" borderId="53" xfId="52" applyFont="1" applyBorder="1" applyAlignment="1">
      <alignment horizontal="left" vertical="center"/>
    </xf>
    <xf numFmtId="0" fontId="16" fillId="0" borderId="53" xfId="52" applyFont="1" applyBorder="1" applyAlignment="1">
      <alignment vertical="center"/>
    </xf>
    <xf numFmtId="0" fontId="36" fillId="0" borderId="53" xfId="52" applyFont="1" applyBorder="1" applyAlignment="1">
      <alignment vertical="center"/>
    </xf>
    <xf numFmtId="0" fontId="35" fillId="0" borderId="54" xfId="52" applyFont="1" applyBorder="1" applyAlignment="1">
      <alignment horizontal="left" vertical="center"/>
    </xf>
    <xf numFmtId="0" fontId="16" fillId="0" borderId="31" xfId="52" applyFont="1" applyBorder="1" applyAlignment="1">
      <alignment horizontal="left" vertical="center"/>
    </xf>
    <xf numFmtId="0" fontId="36" fillId="0" borderId="35" xfId="52" applyFont="1" applyBorder="1" applyAlignment="1">
      <alignment horizontal="left" vertical="center"/>
    </xf>
    <xf numFmtId="0" fontId="36" fillId="0" borderId="52" xfId="52" applyFont="1" applyBorder="1" applyAlignment="1">
      <alignment horizontal="center" vertical="center"/>
    </xf>
    <xf numFmtId="0" fontId="35" fillId="0" borderId="53" xfId="52" applyFont="1" applyBorder="1" applyAlignment="1">
      <alignment horizontal="center" vertical="center"/>
    </xf>
    <xf numFmtId="0" fontId="36" fillId="0" borderId="53" xfId="52" applyFont="1" applyBorder="1" applyAlignment="1">
      <alignment horizontal="center" vertical="center"/>
    </xf>
    <xf numFmtId="0" fontId="16" fillId="0" borderId="53" xfId="52" applyFont="1" applyBorder="1" applyAlignment="1">
      <alignment horizontal="center" vertical="center"/>
    </xf>
    <xf numFmtId="0" fontId="36" fillId="0" borderId="30" xfId="52" applyFont="1" applyBorder="1" applyAlignment="1">
      <alignment horizontal="center" vertical="center"/>
    </xf>
    <xf numFmtId="0" fontId="35" fillId="0" borderId="31" xfId="52" applyFont="1" applyBorder="1" applyAlignment="1">
      <alignment horizontal="center" vertical="center"/>
    </xf>
    <xf numFmtId="0" fontId="36" fillId="0" borderId="31" xfId="52" applyFont="1" applyBorder="1" applyAlignment="1">
      <alignment horizontal="center" vertical="center"/>
    </xf>
    <xf numFmtId="0" fontId="16" fillId="0" borderId="31" xfId="52" applyFont="1" applyBorder="1" applyAlignment="1">
      <alignment horizontal="center" vertical="center"/>
    </xf>
    <xf numFmtId="0" fontId="36" fillId="0" borderId="0" xfId="52" applyFont="1" applyBorder="1" applyAlignment="1">
      <alignment vertical="center"/>
    </xf>
    <xf numFmtId="0" fontId="36" fillId="0" borderId="45" xfId="52" applyFont="1" applyBorder="1" applyAlignment="1">
      <alignment horizontal="left" vertical="center" wrapText="1"/>
    </xf>
    <xf numFmtId="0" fontId="36" fillId="0" borderId="46" xfId="52" applyFont="1" applyBorder="1" applyAlignment="1">
      <alignment horizontal="left" vertical="center" wrapText="1"/>
    </xf>
    <xf numFmtId="0" fontId="36" fillId="0" borderId="47" xfId="52" applyFont="1" applyBorder="1" applyAlignment="1">
      <alignment horizontal="left" vertical="center" wrapText="1"/>
    </xf>
    <xf numFmtId="0" fontId="36" fillId="0" borderId="52" xfId="52" applyFont="1" applyBorder="1" applyAlignment="1">
      <alignment horizontal="left" vertical="center"/>
    </xf>
    <xf numFmtId="0" fontId="36" fillId="0" borderId="67" xfId="52" applyFont="1" applyBorder="1" applyAlignment="1">
      <alignment horizontal="left" vertical="center"/>
    </xf>
    <xf numFmtId="0" fontId="36" fillId="0" borderId="53" xfId="52" applyFont="1" applyBorder="1" applyAlignment="1">
      <alignment horizontal="left" vertical="center"/>
    </xf>
    <xf numFmtId="0" fontId="36" fillId="0" borderId="54" xfId="52" applyFont="1" applyBorder="1" applyAlignment="1">
      <alignment horizontal="left" vertical="center"/>
    </xf>
    <xf numFmtId="0" fontId="42" fillId="0" borderId="68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3" fillId="3" borderId="2" xfId="0" applyFont="1" applyFill="1" applyBorder="1" applyAlignment="1" applyProtection="1">
      <alignment horizontal="center" vertical="center" wrapText="1"/>
      <protection locked="0"/>
    </xf>
    <xf numFmtId="0" fontId="30" fillId="3" borderId="3" xfId="0" applyFont="1" applyFill="1" applyBorder="1" applyAlignment="1">
      <alignment horizontal="center" vertical="center"/>
    </xf>
    <xf numFmtId="0" fontId="34" fillId="0" borderId="32" xfId="52" applyFont="1" applyBorder="1" applyAlignment="1">
      <alignment horizontal="left" vertical="center"/>
    </xf>
    <xf numFmtId="0" fontId="44" fillId="0" borderId="2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 vertical="center"/>
    </xf>
    <xf numFmtId="0" fontId="45" fillId="0" borderId="41" xfId="52" applyFont="1" applyBorder="1" applyAlignment="1">
      <alignment horizontal="left" vertical="center" wrapText="1"/>
    </xf>
    <xf numFmtId="9" fontId="35" fillId="0" borderId="53" xfId="52" applyNumberFormat="1" applyFont="1" applyBorder="1" applyAlignment="1">
      <alignment horizontal="center" vertical="center"/>
    </xf>
    <xf numFmtId="9" fontId="35" fillId="0" borderId="31" xfId="52" applyNumberFormat="1" applyFont="1" applyBorder="1" applyAlignment="1">
      <alignment horizontal="center" vertical="center"/>
    </xf>
    <xf numFmtId="0" fontId="24" fillId="0" borderId="32" xfId="52" applyFont="1" applyBorder="1" applyAlignment="1">
      <alignment horizontal="left" vertical="center"/>
    </xf>
    <xf numFmtId="0" fontId="35" fillId="0" borderId="30" xfId="52" applyFont="1" applyBorder="1" applyAlignment="1">
      <alignment horizontal="left" vertical="center"/>
    </xf>
    <xf numFmtId="0" fontId="27" fillId="0" borderId="64" xfId="0" applyFont="1" applyBorder="1" applyAlignment="1">
      <alignment horizontal="left" vertical="center"/>
    </xf>
    <xf numFmtId="0" fontId="27" fillId="0" borderId="65" xfId="0" applyFont="1" applyBorder="1" applyAlignment="1">
      <alignment horizontal="left" vertical="center"/>
    </xf>
    <xf numFmtId="0" fontId="27" fillId="0" borderId="66" xfId="0" applyFont="1" applyBorder="1" applyAlignment="1">
      <alignment horizontal="left" vertical="center"/>
    </xf>
    <xf numFmtId="9" fontId="35" fillId="0" borderId="44" xfId="52" applyNumberFormat="1" applyFont="1" applyBorder="1" applyAlignment="1">
      <alignment horizontal="left" vertical="center"/>
    </xf>
    <xf numFmtId="9" fontId="35" fillId="0" borderId="37" xfId="52" applyNumberFormat="1" applyFont="1" applyBorder="1" applyAlignment="1">
      <alignment horizontal="left" vertical="center"/>
    </xf>
    <xf numFmtId="9" fontId="35" fillId="0" borderId="38" xfId="52" applyNumberFormat="1" applyFont="1" applyBorder="1" applyAlignment="1">
      <alignment horizontal="left" vertical="center"/>
    </xf>
    <xf numFmtId="9" fontId="35" fillId="0" borderId="45" xfId="52" applyNumberFormat="1" applyFont="1" applyBorder="1" applyAlignment="1">
      <alignment horizontal="left" vertical="center"/>
    </xf>
    <xf numFmtId="9" fontId="35" fillId="0" borderId="46" xfId="52" applyNumberFormat="1" applyFont="1" applyBorder="1" applyAlignment="1">
      <alignment horizontal="left" vertical="center"/>
    </xf>
    <xf numFmtId="9" fontId="35" fillId="0" borderId="47" xfId="52" applyNumberFormat="1" applyFont="1" applyBorder="1" applyAlignment="1">
      <alignment horizontal="left" vertical="center"/>
    </xf>
    <xf numFmtId="0" fontId="34" fillId="0" borderId="52" xfId="52" applyFont="1" applyFill="1" applyBorder="1" applyAlignment="1">
      <alignment horizontal="left" vertical="center"/>
    </xf>
    <xf numFmtId="0" fontId="34" fillId="0" borderId="53" xfId="52" applyFont="1" applyFill="1" applyBorder="1" applyAlignment="1">
      <alignment horizontal="left" vertical="center"/>
    </xf>
    <xf numFmtId="0" fontId="34" fillId="0" borderId="54" xfId="52" applyFont="1" applyFill="1" applyBorder="1" applyAlignment="1">
      <alignment horizontal="left" vertical="center"/>
    </xf>
    <xf numFmtId="0" fontId="34" fillId="0" borderId="69" xfId="52" applyFont="1" applyFill="1" applyBorder="1" applyAlignment="1">
      <alignment horizontal="left" vertical="center"/>
    </xf>
    <xf numFmtId="0" fontId="34" fillId="0" borderId="46" xfId="52" applyFont="1" applyFill="1" applyBorder="1" applyAlignment="1">
      <alignment horizontal="left" vertical="center"/>
    </xf>
    <xf numFmtId="0" fontId="34" fillId="0" borderId="47" xfId="52" applyFont="1" applyFill="1" applyBorder="1" applyAlignment="1">
      <alignment horizontal="left" vertical="center"/>
    </xf>
    <xf numFmtId="0" fontId="27" fillId="0" borderId="43" xfId="52" applyFont="1" applyFill="1" applyBorder="1" applyAlignment="1">
      <alignment horizontal="left" vertical="center"/>
    </xf>
    <xf numFmtId="0" fontId="35" fillId="0" borderId="70" xfId="52" applyFont="1" applyFill="1" applyBorder="1" applyAlignment="1">
      <alignment vertical="center"/>
    </xf>
    <xf numFmtId="0" fontId="35" fillId="0" borderId="71" xfId="52" applyFont="1" applyFill="1" applyBorder="1" applyAlignment="1">
      <alignment vertical="center"/>
    </xf>
    <xf numFmtId="0" fontId="35" fillId="0" borderId="72" xfId="52" applyFont="1" applyFill="1" applyBorder="1" applyAlignment="1">
      <alignment vertical="center"/>
    </xf>
    <xf numFmtId="0" fontId="35" fillId="0" borderId="42" xfId="52" applyFont="1" applyFill="1" applyBorder="1" applyAlignment="1">
      <alignment vertical="center"/>
    </xf>
    <xf numFmtId="0" fontId="35" fillId="0" borderId="40" xfId="52" applyFont="1" applyFill="1" applyBorder="1" applyAlignment="1">
      <alignment vertical="center"/>
    </xf>
    <xf numFmtId="0" fontId="35" fillId="0" borderId="41" xfId="52" applyFont="1" applyFill="1" applyBorder="1" applyAlignment="1">
      <alignment vertical="center"/>
    </xf>
    <xf numFmtId="0" fontId="35" fillId="0" borderId="42" xfId="52" applyFont="1" applyFill="1" applyBorder="1" applyAlignment="1">
      <alignment horizontal="left" vertical="center"/>
    </xf>
    <xf numFmtId="0" fontId="35" fillId="0" borderId="40" xfId="52" applyFont="1" applyFill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36" fillId="0" borderId="45" xfId="52" applyFont="1" applyFill="1" applyBorder="1" applyAlignment="1">
      <alignment horizontal="left" vertical="center"/>
    </xf>
    <xf numFmtId="0" fontId="36" fillId="0" borderId="46" xfId="52" applyFont="1" applyFill="1" applyBorder="1" applyAlignment="1">
      <alignment horizontal="left" vertical="center"/>
    </xf>
    <xf numFmtId="0" fontId="36" fillId="0" borderId="47" xfId="52" applyFont="1" applyFill="1" applyBorder="1" applyAlignment="1">
      <alignment horizontal="left" vertical="center"/>
    </xf>
    <xf numFmtId="0" fontId="35" fillId="0" borderId="70" xfId="52" applyFont="1" applyFill="1" applyBorder="1" applyAlignment="1">
      <alignment horizontal="left" vertical="center"/>
    </xf>
    <xf numFmtId="0" fontId="35" fillId="0" borderId="71" xfId="52" applyFont="1" applyFill="1" applyBorder="1" applyAlignment="1">
      <alignment horizontal="left" vertical="center"/>
    </xf>
    <xf numFmtId="0" fontId="35" fillId="0" borderId="72" xfId="52" applyFont="1" applyFill="1" applyBorder="1" applyAlignment="1">
      <alignment horizontal="left" vertical="center"/>
    </xf>
    <xf numFmtId="0" fontId="27" fillId="0" borderId="59" xfId="52" applyFont="1" applyBorder="1" applyAlignment="1">
      <alignment vertical="center"/>
    </xf>
    <xf numFmtId="0" fontId="46" fillId="0" borderId="65" xfId="52" applyFont="1" applyBorder="1" applyAlignment="1">
      <alignment horizontal="center" vertical="center"/>
    </xf>
    <xf numFmtId="0" fontId="27" fillId="0" borderId="60" xfId="52" applyFont="1" applyBorder="1" applyAlignment="1">
      <alignment vertical="center"/>
    </xf>
    <xf numFmtId="0" fontId="35" fillId="0" borderId="73" xfId="52" applyFont="1" applyBorder="1" applyAlignment="1">
      <alignment vertical="center"/>
    </xf>
    <xf numFmtId="0" fontId="27" fillId="0" borderId="73" xfId="52" applyFont="1" applyBorder="1" applyAlignment="1">
      <alignment vertical="center"/>
    </xf>
    <xf numFmtId="58" fontId="16" fillId="0" borderId="60" xfId="52" applyNumberFormat="1" applyFont="1" applyBorder="1" applyAlignment="1">
      <alignment vertical="center"/>
    </xf>
    <xf numFmtId="0" fontId="27" fillId="0" borderId="43" xfId="52" applyFont="1" applyBorder="1" applyAlignment="1">
      <alignment horizontal="center" vertical="center"/>
    </xf>
    <xf numFmtId="0" fontId="27" fillId="0" borderId="74" xfId="52" applyFont="1" applyBorder="1" applyAlignment="1">
      <alignment horizontal="center" vertical="center"/>
    </xf>
    <xf numFmtId="0" fontId="35" fillId="0" borderId="73" xfId="52" applyFont="1" applyBorder="1" applyAlignment="1">
      <alignment horizontal="center" vertical="center"/>
    </xf>
    <xf numFmtId="0" fontId="35" fillId="0" borderId="63" xfId="52" applyFont="1" applyBorder="1" applyAlignment="1">
      <alignment horizontal="center" vertical="center"/>
    </xf>
    <xf numFmtId="0" fontId="35" fillId="0" borderId="62" xfId="52" applyFont="1" applyFill="1" applyBorder="1" applyAlignment="1">
      <alignment horizontal="left" vertical="center"/>
    </xf>
    <xf numFmtId="0" fontId="35" fillId="0" borderId="43" xfId="52" applyFont="1" applyFill="1" applyBorder="1" applyAlignment="1">
      <alignment horizontal="left" vertical="center"/>
    </xf>
    <xf numFmtId="0" fontId="35" fillId="0" borderId="63" xfId="52" applyFont="1" applyFill="1" applyBorder="1" applyAlignment="1">
      <alignment horizontal="left" vertical="center"/>
    </xf>
    <xf numFmtId="0" fontId="47" fillId="0" borderId="11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8" fillId="0" borderId="16" xfId="0" applyFont="1" applyBorder="1"/>
    <xf numFmtId="0" fontId="48" fillId="0" borderId="2" xfId="0" applyFont="1" applyBorder="1"/>
    <xf numFmtId="0" fontId="48" fillId="0" borderId="7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48" fillId="6" borderId="7" xfId="0" applyFont="1" applyFill="1" applyBorder="1" applyAlignment="1">
      <alignment horizontal="center" vertical="center"/>
    </xf>
    <xf numFmtId="0" fontId="48" fillId="6" borderId="9" xfId="0" applyFont="1" applyFill="1" applyBorder="1" applyAlignment="1">
      <alignment horizontal="center" vertical="center"/>
    </xf>
    <xf numFmtId="0" fontId="48" fillId="0" borderId="75" xfId="0" applyFont="1" applyBorder="1" applyAlignment="1">
      <alignment horizontal="center" vertical="center"/>
    </xf>
    <xf numFmtId="0" fontId="48" fillId="6" borderId="2" xfId="0" applyFont="1" applyFill="1" applyBorder="1"/>
    <xf numFmtId="0" fontId="48" fillId="0" borderId="17" xfId="0" applyFont="1" applyBorder="1"/>
    <xf numFmtId="0" fontId="0" fillId="0" borderId="16" xfId="0" applyBorder="1"/>
    <xf numFmtId="0" fontId="0" fillId="6" borderId="2" xfId="0" applyFill="1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6" borderId="23" xfId="0" applyFill="1" applyBorder="1"/>
    <xf numFmtId="0" fontId="0" fillId="0" borderId="24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48" fillId="8" borderId="2" xfId="0" applyFont="1" applyFill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" xfId="56"/>
    <cellStyle name="常规 12 2 2" xfId="57"/>
    <cellStyle name="常规_副本01031-5" xfId="58"/>
    <cellStyle name="常规 71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21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6203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6203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6203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6203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6203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6203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6203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6203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6203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6203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6203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6203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6203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318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318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381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657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657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657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657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657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657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657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657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657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657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657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657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657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4095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1" name="直接连接符 20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2" name="直接连接符 21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3" name="直接连接符 22"/>
        <xdr:cNvSpPr>
          <a:spLocks noChangeShapeType="1"/>
        </xdr:cNvSpPr>
      </xdr:nvSpPr>
      <xdr:spPr>
        <a:xfrm>
          <a:off x="0" y="622300"/>
          <a:ext cx="1038225" cy="4095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8" name="直接连接符 17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9" name="直接连接符 18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0" name="直接连接符 19"/>
        <xdr:cNvSpPr>
          <a:spLocks noChangeShapeType="1"/>
        </xdr:cNvSpPr>
      </xdr:nvSpPr>
      <xdr:spPr>
        <a:xfrm>
          <a:off x="0" y="622300"/>
          <a:ext cx="1038225" cy="4095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4" name="直接连接符 23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5" name="直接连接符 24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6" name="直接连接符 25"/>
        <xdr:cNvSpPr>
          <a:spLocks noChangeShapeType="1"/>
        </xdr:cNvSpPr>
      </xdr:nvSpPr>
      <xdr:spPr>
        <a:xfrm>
          <a:off x="0" y="622300"/>
          <a:ext cx="1038225" cy="4095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30" name="直接连接符 29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31" name="直接连接符 30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32" name="直接连接符 31"/>
        <xdr:cNvSpPr>
          <a:spLocks noChangeShapeType="1"/>
        </xdr:cNvSpPr>
      </xdr:nvSpPr>
      <xdr:spPr>
        <a:xfrm>
          <a:off x="0" y="622300"/>
          <a:ext cx="1038225" cy="4095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144780</xdr:colOff>
      <xdr:row>2</xdr:row>
      <xdr:rowOff>64770</xdr:rowOff>
    </xdr:from>
    <xdr:to>
      <xdr:col>7</xdr:col>
      <xdr:colOff>970280</xdr:colOff>
      <xdr:row>3</xdr:row>
      <xdr:rowOff>219075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61810" y="645795"/>
          <a:ext cx="825500" cy="471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86" customWidth="1"/>
    <col min="3" max="3" width="10.125" customWidth="1"/>
  </cols>
  <sheetData>
    <row r="1" ht="21" customHeight="1" spans="1:2">
      <c r="A1" s="387"/>
      <c r="B1" s="388" t="s">
        <v>0</v>
      </c>
    </row>
    <row r="2" spans="1:2">
      <c r="A2" s="12">
        <v>1</v>
      </c>
      <c r="B2" s="389" t="s">
        <v>1</v>
      </c>
    </row>
    <row r="3" spans="1:2">
      <c r="A3" s="12">
        <v>2</v>
      </c>
      <c r="B3" s="389" t="s">
        <v>2</v>
      </c>
    </row>
    <row r="4" spans="1:2">
      <c r="A4" s="12">
        <v>3</v>
      </c>
      <c r="B4" s="389" t="s">
        <v>3</v>
      </c>
    </row>
    <row r="5" spans="1:2">
      <c r="A5" s="12">
        <v>4</v>
      </c>
      <c r="B5" s="389" t="s">
        <v>4</v>
      </c>
    </row>
    <row r="6" spans="1:2">
      <c r="A6" s="12">
        <v>5</v>
      </c>
      <c r="B6" s="389" t="s">
        <v>5</v>
      </c>
    </row>
    <row r="7" spans="1:2">
      <c r="A7" s="12">
        <v>6</v>
      </c>
      <c r="B7" s="389" t="s">
        <v>6</v>
      </c>
    </row>
    <row r="8" s="385" customFormat="1" ht="15" customHeight="1" spans="1:2">
      <c r="A8" s="390">
        <v>7</v>
      </c>
      <c r="B8" s="391" t="s">
        <v>7</v>
      </c>
    </row>
    <row r="9" ht="18.95" customHeight="1" spans="1:2">
      <c r="A9" s="387"/>
      <c r="B9" s="392" t="s">
        <v>8</v>
      </c>
    </row>
    <row r="10" ht="15.95" customHeight="1" spans="1:2">
      <c r="A10" s="12">
        <v>1</v>
      </c>
      <c r="B10" s="393" t="s">
        <v>9</v>
      </c>
    </row>
    <row r="11" spans="1:2">
      <c r="A11" s="12">
        <v>2</v>
      </c>
      <c r="B11" s="389" t="s">
        <v>10</v>
      </c>
    </row>
    <row r="12" spans="1:2">
      <c r="A12" s="12">
        <v>3</v>
      </c>
      <c r="B12" s="391" t="s">
        <v>11</v>
      </c>
    </row>
    <row r="13" spans="1:2">
      <c r="A13" s="12">
        <v>4</v>
      </c>
      <c r="B13" s="389" t="s">
        <v>12</v>
      </c>
    </row>
    <row r="14" spans="1:2">
      <c r="A14" s="12">
        <v>5</v>
      </c>
      <c r="B14" s="389" t="s">
        <v>13</v>
      </c>
    </row>
    <row r="15" spans="1:2">
      <c r="A15" s="12">
        <v>6</v>
      </c>
      <c r="B15" s="389" t="s">
        <v>14</v>
      </c>
    </row>
    <row r="16" spans="1:2">
      <c r="A16" s="12">
        <v>7</v>
      </c>
      <c r="B16" s="389" t="s">
        <v>15</v>
      </c>
    </row>
    <row r="17" spans="1:2">
      <c r="A17" s="12">
        <v>8</v>
      </c>
      <c r="B17" s="389" t="s">
        <v>16</v>
      </c>
    </row>
    <row r="18" spans="1:2">
      <c r="A18" s="12">
        <v>9</v>
      </c>
      <c r="B18" s="389" t="s">
        <v>17</v>
      </c>
    </row>
    <row r="19" spans="1:2">
      <c r="A19" s="12"/>
      <c r="B19" s="389"/>
    </row>
    <row r="20" ht="20.25" spans="1:2">
      <c r="A20" s="387"/>
      <c r="B20" s="388" t="s">
        <v>18</v>
      </c>
    </row>
    <row r="21" spans="1:2">
      <c r="A21" s="12">
        <v>1</v>
      </c>
      <c r="B21" s="394" t="s">
        <v>19</v>
      </c>
    </row>
    <row r="22" spans="1:2">
      <c r="A22" s="12">
        <v>2</v>
      </c>
      <c r="B22" s="389" t="s">
        <v>20</v>
      </c>
    </row>
    <row r="23" spans="1:2">
      <c r="A23" s="12">
        <v>3</v>
      </c>
      <c r="B23" s="389" t="s">
        <v>21</v>
      </c>
    </row>
    <row r="24" spans="1:2">
      <c r="A24" s="12">
        <v>4</v>
      </c>
      <c r="B24" s="389" t="s">
        <v>22</v>
      </c>
    </row>
    <row r="25" spans="1:2">
      <c r="A25" s="12">
        <v>5</v>
      </c>
      <c r="B25" s="389" t="s">
        <v>23</v>
      </c>
    </row>
    <row r="26" spans="1:2">
      <c r="A26" s="12">
        <v>6</v>
      </c>
      <c r="B26" s="389" t="s">
        <v>24</v>
      </c>
    </row>
    <row r="27" spans="1:2">
      <c r="A27" s="12">
        <v>7</v>
      </c>
      <c r="B27" s="389" t="s">
        <v>25</v>
      </c>
    </row>
    <row r="28" spans="1:2">
      <c r="A28" s="12"/>
      <c r="B28" s="389"/>
    </row>
    <row r="29" ht="20.25" spans="1:2">
      <c r="A29" s="387"/>
      <c r="B29" s="388" t="s">
        <v>26</v>
      </c>
    </row>
    <row r="30" spans="1:2">
      <c r="A30" s="12">
        <v>1</v>
      </c>
      <c r="B30" s="394" t="s">
        <v>27</v>
      </c>
    </row>
    <row r="31" spans="1:2">
      <c r="A31" s="12">
        <v>2</v>
      </c>
      <c r="B31" s="389" t="s">
        <v>28</v>
      </c>
    </row>
    <row r="32" spans="1:2">
      <c r="A32" s="12">
        <v>3</v>
      </c>
      <c r="B32" s="389" t="s">
        <v>29</v>
      </c>
    </row>
    <row r="33" ht="28.5" spans="1:2">
      <c r="A33" s="12">
        <v>4</v>
      </c>
      <c r="B33" s="389" t="s">
        <v>30</v>
      </c>
    </row>
    <row r="34" spans="1:2">
      <c r="A34" s="12">
        <v>5</v>
      </c>
      <c r="B34" s="389" t="s">
        <v>31</v>
      </c>
    </row>
    <row r="35" spans="1:2">
      <c r="A35" s="12">
        <v>6</v>
      </c>
      <c r="B35" s="389" t="s">
        <v>32</v>
      </c>
    </row>
    <row r="36" spans="1:2">
      <c r="A36" s="12">
        <v>7</v>
      </c>
      <c r="B36" s="389" t="s">
        <v>33</v>
      </c>
    </row>
    <row r="37" spans="1:2">
      <c r="A37" s="12"/>
      <c r="B37" s="389"/>
    </row>
    <row r="39" spans="1:2">
      <c r="A39" s="395" t="s">
        <v>34</v>
      </c>
      <c r="B39" s="39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315</v>
      </c>
      <c r="B2" s="37" t="s">
        <v>254</v>
      </c>
      <c r="C2" s="37" t="s">
        <v>255</v>
      </c>
      <c r="D2" s="37" t="s">
        <v>256</v>
      </c>
      <c r="E2" s="37" t="s">
        <v>257</v>
      </c>
      <c r="F2" s="37" t="s">
        <v>258</v>
      </c>
      <c r="G2" s="36" t="s">
        <v>316</v>
      </c>
      <c r="H2" s="36" t="s">
        <v>317</v>
      </c>
      <c r="I2" s="36" t="s">
        <v>318</v>
      </c>
      <c r="J2" s="36" t="s">
        <v>317</v>
      </c>
      <c r="K2" s="36" t="s">
        <v>319</v>
      </c>
      <c r="L2" s="36" t="s">
        <v>317</v>
      </c>
      <c r="M2" s="37" t="s">
        <v>295</v>
      </c>
      <c r="N2" s="37" t="s">
        <v>267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8" t="s">
        <v>315</v>
      </c>
      <c r="B4" s="39" t="s">
        <v>320</v>
      </c>
      <c r="C4" s="39" t="s">
        <v>296</v>
      </c>
      <c r="D4" s="39" t="s">
        <v>256</v>
      </c>
      <c r="E4" s="37" t="s">
        <v>257</v>
      </c>
      <c r="F4" s="37" t="s">
        <v>258</v>
      </c>
      <c r="G4" s="36" t="s">
        <v>316</v>
      </c>
      <c r="H4" s="36" t="s">
        <v>317</v>
      </c>
      <c r="I4" s="36" t="s">
        <v>318</v>
      </c>
      <c r="J4" s="36" t="s">
        <v>317</v>
      </c>
      <c r="K4" s="36" t="s">
        <v>319</v>
      </c>
      <c r="L4" s="36" t="s">
        <v>317</v>
      </c>
      <c r="M4" s="37" t="s">
        <v>295</v>
      </c>
      <c r="N4" s="37" t="s">
        <v>267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8" t="s">
        <v>321</v>
      </c>
      <c r="B11" s="19"/>
      <c r="C11" s="19"/>
      <c r="D11" s="20"/>
      <c r="E11" s="21"/>
      <c r="F11" s="40"/>
      <c r="G11" s="35"/>
      <c r="H11" s="40"/>
      <c r="I11" s="18" t="s">
        <v>322</v>
      </c>
      <c r="J11" s="19"/>
      <c r="K11" s="19"/>
      <c r="L11" s="19"/>
      <c r="M11" s="19"/>
      <c r="N11" s="22"/>
    </row>
    <row r="12" ht="16.5" spans="1:14">
      <c r="A12" s="23" t="s">
        <v>323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3" sqref="F3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4.4" customWidth="1"/>
    <col min="5" max="5" width="12.125" customWidth="1"/>
    <col min="6" max="6" width="19.9" customWidth="1"/>
    <col min="7" max="9" width="14" customWidth="1"/>
    <col min="10" max="10" width="11.5" customWidth="1"/>
    <col min="11" max="11" width="10.9" customWidth="1"/>
  </cols>
  <sheetData>
    <row r="1" ht="29.25" spans="1:12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289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325</v>
      </c>
      <c r="H2" s="4" t="s">
        <v>326</v>
      </c>
      <c r="I2" s="4" t="s">
        <v>327</v>
      </c>
      <c r="J2" s="4" t="s">
        <v>328</v>
      </c>
      <c r="K2" s="5" t="s">
        <v>295</v>
      </c>
      <c r="L2" s="5" t="s">
        <v>267</v>
      </c>
    </row>
    <row r="3" ht="25" customHeight="1" spans="1:12">
      <c r="A3" s="12" t="s">
        <v>297</v>
      </c>
      <c r="B3" s="25" t="s">
        <v>271</v>
      </c>
      <c r="C3" s="26" t="s">
        <v>269</v>
      </c>
      <c r="D3" s="27" t="s">
        <v>270</v>
      </c>
      <c r="E3" s="28" t="s">
        <v>110</v>
      </c>
      <c r="F3" s="29" t="s">
        <v>62</v>
      </c>
      <c r="G3" s="11" t="s">
        <v>329</v>
      </c>
      <c r="H3" s="30"/>
      <c r="I3" s="31"/>
      <c r="J3" s="11"/>
      <c r="K3" s="32" t="s">
        <v>330</v>
      </c>
      <c r="L3" s="11" t="s">
        <v>285</v>
      </c>
    </row>
    <row r="4" ht="25" customHeight="1" spans="1:12">
      <c r="A4" s="12" t="s">
        <v>297</v>
      </c>
      <c r="B4" s="25" t="s">
        <v>271</v>
      </c>
      <c r="C4" s="26" t="s">
        <v>272</v>
      </c>
      <c r="D4" s="27" t="s">
        <v>270</v>
      </c>
      <c r="E4" s="28" t="s">
        <v>273</v>
      </c>
      <c r="F4" s="29" t="s">
        <v>62</v>
      </c>
      <c r="G4" s="11" t="s">
        <v>329</v>
      </c>
      <c r="H4" s="30"/>
      <c r="I4" s="31"/>
      <c r="J4" s="11"/>
      <c r="K4" s="32" t="s">
        <v>330</v>
      </c>
      <c r="L4" s="11" t="s">
        <v>285</v>
      </c>
    </row>
    <row r="5" ht="25" customHeight="1" spans="1:12">
      <c r="A5" s="12"/>
      <c r="B5" s="33"/>
      <c r="C5" s="34"/>
      <c r="D5" s="34"/>
      <c r="E5" s="34"/>
      <c r="F5" s="34"/>
      <c r="G5" s="11"/>
      <c r="H5" s="30"/>
      <c r="I5" s="11"/>
      <c r="J5" s="11"/>
      <c r="K5" s="11"/>
      <c r="L5" s="11"/>
    </row>
    <row r="6" ht="25" customHeight="1" spans="1:12">
      <c r="A6" s="12"/>
      <c r="B6" s="33"/>
      <c r="C6" s="34"/>
      <c r="D6" s="34"/>
      <c r="E6" s="34"/>
      <c r="F6" s="34"/>
      <c r="G6" s="11"/>
      <c r="H6" s="30"/>
      <c r="I6" s="12"/>
      <c r="J6" s="12"/>
      <c r="K6" s="12"/>
      <c r="L6" s="11"/>
    </row>
    <row r="7" ht="25" customHeight="1" spans="1:12">
      <c r="A7" s="12"/>
      <c r="B7" s="33"/>
      <c r="C7" s="34"/>
      <c r="D7" s="34"/>
      <c r="E7" s="34"/>
      <c r="F7" s="34"/>
      <c r="G7" s="11"/>
      <c r="H7" s="30"/>
      <c r="I7" s="12"/>
      <c r="J7" s="12"/>
      <c r="K7" s="12"/>
      <c r="L7" s="12"/>
    </row>
    <row r="8" ht="25" customHeight="1" spans="1:12">
      <c r="A8" s="12"/>
      <c r="B8" s="33"/>
      <c r="C8" s="34"/>
      <c r="D8" s="34"/>
      <c r="E8" s="34"/>
      <c r="F8" s="34"/>
      <c r="G8" s="11"/>
      <c r="H8" s="30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18" t="s">
        <v>331</v>
      </c>
      <c r="B10" s="19"/>
      <c r="C10" s="19"/>
      <c r="D10" s="19"/>
      <c r="E10" s="20"/>
      <c r="F10" s="21"/>
      <c r="G10" s="35"/>
      <c r="H10" s="18" t="s">
        <v>332</v>
      </c>
      <c r="I10" s="19"/>
      <c r="J10" s="19"/>
      <c r="K10" s="19"/>
      <c r="L10" s="22"/>
    </row>
    <row r="11" ht="36" customHeight="1" spans="1:12">
      <c r="A11" s="23" t="s">
        <v>333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L19" sqref="L19"/>
    </sheetView>
  </sheetViews>
  <sheetFormatPr defaultColWidth="9" defaultRowHeight="14.25"/>
  <cols>
    <col min="1" max="1" width="7" customWidth="1"/>
    <col min="2" max="2" width="10" customWidth="1"/>
    <col min="3" max="3" width="20.37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253</v>
      </c>
      <c r="B2" s="5" t="s">
        <v>258</v>
      </c>
      <c r="C2" s="5" t="s">
        <v>296</v>
      </c>
      <c r="D2" s="5" t="s">
        <v>256</v>
      </c>
      <c r="E2" s="5" t="s">
        <v>257</v>
      </c>
      <c r="F2" s="4" t="s">
        <v>335</v>
      </c>
      <c r="G2" s="4" t="s">
        <v>279</v>
      </c>
      <c r="H2" s="6" t="s">
        <v>280</v>
      </c>
      <c r="I2" s="7" t="s">
        <v>282</v>
      </c>
    </row>
    <row r="3" s="1" customFormat="1" ht="16.5" spans="1:9">
      <c r="A3" s="4"/>
      <c r="B3" s="8"/>
      <c r="C3" s="8"/>
      <c r="D3" s="8"/>
      <c r="E3" s="8"/>
      <c r="F3" s="4" t="s">
        <v>336</v>
      </c>
      <c r="G3" s="4" t="s">
        <v>283</v>
      </c>
      <c r="H3" s="9"/>
      <c r="I3" s="10"/>
    </row>
    <row r="4" ht="25" customHeight="1" spans="1:9">
      <c r="A4" s="11">
        <v>1</v>
      </c>
      <c r="B4" s="12" t="s">
        <v>299</v>
      </c>
      <c r="C4" s="11" t="s">
        <v>337</v>
      </c>
      <c r="D4" s="13" t="s">
        <v>338</v>
      </c>
      <c r="E4" s="14" t="s">
        <v>62</v>
      </c>
      <c r="F4" s="15">
        <v>0.06</v>
      </c>
      <c r="G4" s="15">
        <v>0.05</v>
      </c>
      <c r="H4" s="11"/>
      <c r="I4" s="11" t="s">
        <v>285</v>
      </c>
    </row>
    <row r="5" ht="25" customHeight="1" spans="1:9">
      <c r="A5" s="11"/>
      <c r="B5" s="12"/>
      <c r="C5" s="11"/>
      <c r="D5" s="16"/>
      <c r="E5" s="14"/>
      <c r="F5" s="11"/>
      <c r="G5" s="11"/>
      <c r="H5" s="11"/>
      <c r="I5" s="11"/>
    </row>
    <row r="6" spans="1:9">
      <c r="A6" s="11"/>
      <c r="B6" s="12"/>
      <c r="C6" s="11"/>
      <c r="D6" s="17"/>
      <c r="E6" s="14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8" t="s">
        <v>286</v>
      </c>
      <c r="B12" s="19"/>
      <c r="C12" s="19"/>
      <c r="D12" s="20"/>
      <c r="E12" s="21"/>
      <c r="F12" s="18" t="s">
        <v>339</v>
      </c>
      <c r="G12" s="19"/>
      <c r="H12" s="20"/>
      <c r="I12" s="22"/>
    </row>
    <row r="13" ht="16.5" spans="1:9">
      <c r="A13" s="23" t="s">
        <v>340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5" t="s">
        <v>35</v>
      </c>
      <c r="C2" s="366"/>
      <c r="D2" s="366"/>
      <c r="E2" s="366"/>
      <c r="F2" s="366"/>
      <c r="G2" s="366"/>
      <c r="H2" s="366"/>
      <c r="I2" s="367"/>
    </row>
    <row r="3" ht="27.95" customHeight="1" spans="2:9">
      <c r="B3" s="368"/>
      <c r="C3" s="369"/>
      <c r="D3" s="370" t="s">
        <v>36</v>
      </c>
      <c r="E3" s="371"/>
      <c r="F3" s="372" t="s">
        <v>37</v>
      </c>
      <c r="G3" s="373"/>
      <c r="H3" s="370" t="s">
        <v>38</v>
      </c>
      <c r="I3" s="374"/>
    </row>
    <row r="4" ht="27.95" customHeight="1" spans="2:9">
      <c r="B4" s="368" t="s">
        <v>39</v>
      </c>
      <c r="C4" s="369" t="s">
        <v>40</v>
      </c>
      <c r="D4" s="369" t="s">
        <v>41</v>
      </c>
      <c r="E4" s="369" t="s">
        <v>42</v>
      </c>
      <c r="F4" s="375" t="s">
        <v>41</v>
      </c>
      <c r="G4" s="375" t="s">
        <v>42</v>
      </c>
      <c r="H4" s="369" t="s">
        <v>41</v>
      </c>
      <c r="I4" s="376" t="s">
        <v>42</v>
      </c>
    </row>
    <row r="5" ht="27.95" customHeight="1" spans="2:9">
      <c r="B5" s="377" t="s">
        <v>43</v>
      </c>
      <c r="C5" s="12">
        <v>13</v>
      </c>
      <c r="D5" s="12">
        <v>0</v>
      </c>
      <c r="E5" s="12">
        <v>1</v>
      </c>
      <c r="F5" s="378">
        <v>0</v>
      </c>
      <c r="G5" s="378">
        <v>1</v>
      </c>
      <c r="H5" s="12">
        <v>1</v>
      </c>
      <c r="I5" s="379">
        <v>2</v>
      </c>
    </row>
    <row r="6" ht="27.95" customHeight="1" spans="2:9">
      <c r="B6" s="377" t="s">
        <v>44</v>
      </c>
      <c r="C6" s="12">
        <v>20</v>
      </c>
      <c r="D6" s="12">
        <v>0</v>
      </c>
      <c r="E6" s="12">
        <v>1</v>
      </c>
      <c r="F6" s="378">
        <v>1</v>
      </c>
      <c r="G6" s="378">
        <v>2</v>
      </c>
      <c r="H6" s="12">
        <v>2</v>
      </c>
      <c r="I6" s="379">
        <v>3</v>
      </c>
    </row>
    <row r="7" ht="27.95" customHeight="1" spans="2:9">
      <c r="B7" s="377" t="s">
        <v>45</v>
      </c>
      <c r="C7" s="12">
        <v>32</v>
      </c>
      <c r="D7" s="12">
        <v>0</v>
      </c>
      <c r="E7" s="12">
        <v>1</v>
      </c>
      <c r="F7" s="378">
        <v>2</v>
      </c>
      <c r="G7" s="378">
        <v>3</v>
      </c>
      <c r="H7" s="12">
        <v>3</v>
      </c>
      <c r="I7" s="379">
        <v>4</v>
      </c>
    </row>
    <row r="8" ht="27.95" customHeight="1" spans="2:9">
      <c r="B8" s="377" t="s">
        <v>46</v>
      </c>
      <c r="C8" s="12">
        <v>50</v>
      </c>
      <c r="D8" s="12">
        <v>1</v>
      </c>
      <c r="E8" s="12">
        <v>2</v>
      </c>
      <c r="F8" s="378">
        <v>3</v>
      </c>
      <c r="G8" s="378">
        <v>4</v>
      </c>
      <c r="H8" s="12">
        <v>5</v>
      </c>
      <c r="I8" s="379">
        <v>6</v>
      </c>
    </row>
    <row r="9" ht="27.95" customHeight="1" spans="2:9">
      <c r="B9" s="377" t="s">
        <v>47</v>
      </c>
      <c r="C9" s="12">
        <v>80</v>
      </c>
      <c r="D9" s="12">
        <v>2</v>
      </c>
      <c r="E9" s="12">
        <v>3</v>
      </c>
      <c r="F9" s="378">
        <v>5</v>
      </c>
      <c r="G9" s="378">
        <v>6</v>
      </c>
      <c r="H9" s="12">
        <v>7</v>
      </c>
      <c r="I9" s="379">
        <v>8</v>
      </c>
    </row>
    <row r="10" ht="27.95" customHeight="1" spans="2:9">
      <c r="B10" s="377" t="s">
        <v>48</v>
      </c>
      <c r="C10" s="12">
        <v>125</v>
      </c>
      <c r="D10" s="12">
        <v>3</v>
      </c>
      <c r="E10" s="12">
        <v>4</v>
      </c>
      <c r="F10" s="378">
        <v>7</v>
      </c>
      <c r="G10" s="378">
        <v>8</v>
      </c>
      <c r="H10" s="12">
        <v>10</v>
      </c>
      <c r="I10" s="379">
        <v>11</v>
      </c>
    </row>
    <row r="11" ht="27.95" customHeight="1" spans="2:9">
      <c r="B11" s="377" t="s">
        <v>49</v>
      </c>
      <c r="C11" s="12">
        <v>200</v>
      </c>
      <c r="D11" s="12">
        <v>5</v>
      </c>
      <c r="E11" s="12">
        <v>6</v>
      </c>
      <c r="F11" s="378">
        <v>10</v>
      </c>
      <c r="G11" s="378">
        <v>11</v>
      </c>
      <c r="H11" s="12">
        <v>14</v>
      </c>
      <c r="I11" s="379">
        <v>15</v>
      </c>
    </row>
    <row r="12" ht="27.95" customHeight="1" spans="2:9">
      <c r="B12" s="380" t="s">
        <v>50</v>
      </c>
      <c r="C12" s="381">
        <v>315</v>
      </c>
      <c r="D12" s="381">
        <v>7</v>
      </c>
      <c r="E12" s="381">
        <v>8</v>
      </c>
      <c r="F12" s="382">
        <v>14</v>
      </c>
      <c r="G12" s="382">
        <v>15</v>
      </c>
      <c r="H12" s="381">
        <v>21</v>
      </c>
      <c r="I12" s="383">
        <v>22</v>
      </c>
    </row>
    <row r="14" spans="2:9">
      <c r="B14" s="384" t="s">
        <v>51</v>
      </c>
      <c r="C14" s="384"/>
      <c r="D14" s="38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B4" sqref="B4:C4"/>
    </sheetView>
  </sheetViews>
  <sheetFormatPr defaultColWidth="10.375" defaultRowHeight="16.5" customHeight="1"/>
  <cols>
    <col min="1" max="1" width="11.125" style="244" customWidth="1"/>
    <col min="2" max="9" width="10.375" style="244"/>
    <col min="10" max="10" width="8.875" style="244" customWidth="1"/>
    <col min="11" max="11" width="12" style="244" customWidth="1"/>
    <col min="12" max="16384" width="10.375" style="244"/>
  </cols>
  <sheetData>
    <row r="1" ht="21" spans="1:11">
      <c r="A1" s="245" t="s">
        <v>52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ht="15" spans="1:11">
      <c r="A2" s="246" t="s">
        <v>53</v>
      </c>
      <c r="B2" s="247" t="s">
        <v>54</v>
      </c>
      <c r="C2" s="247"/>
      <c r="D2" s="248" t="s">
        <v>55</v>
      </c>
      <c r="E2" s="248"/>
      <c r="F2" s="247"/>
      <c r="G2" s="247"/>
      <c r="H2" s="249" t="s">
        <v>56</v>
      </c>
      <c r="I2" s="250" t="s">
        <v>57</v>
      </c>
      <c r="J2" s="250"/>
      <c r="K2" s="251"/>
    </row>
    <row r="3" ht="14.25" spans="1:11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ht="14.25" spans="1:11">
      <c r="A4" s="258" t="s">
        <v>61</v>
      </c>
      <c r="B4" s="259" t="s">
        <v>62</v>
      </c>
      <c r="C4" s="260"/>
      <c r="D4" s="258" t="s">
        <v>63</v>
      </c>
      <c r="E4" s="261"/>
      <c r="F4" s="262">
        <v>46022</v>
      </c>
      <c r="G4" s="263"/>
      <c r="H4" s="258" t="s">
        <v>64</v>
      </c>
      <c r="I4" s="261"/>
      <c r="J4" s="259" t="s">
        <v>65</v>
      </c>
      <c r="K4" s="260" t="s">
        <v>66</v>
      </c>
    </row>
    <row r="5" ht="14.25" spans="1:11">
      <c r="A5" s="264" t="s">
        <v>67</v>
      </c>
      <c r="B5" s="259" t="s">
        <v>68</v>
      </c>
      <c r="C5" s="260"/>
      <c r="D5" s="258" t="s">
        <v>69</v>
      </c>
      <c r="E5" s="261"/>
      <c r="F5" s="262">
        <v>45998</v>
      </c>
      <c r="G5" s="263"/>
      <c r="H5" s="258" t="s">
        <v>70</v>
      </c>
      <c r="I5" s="261"/>
      <c r="J5" s="259" t="s">
        <v>65</v>
      </c>
      <c r="K5" s="260" t="s">
        <v>66</v>
      </c>
    </row>
    <row r="6" ht="14.25" spans="1:11">
      <c r="A6" s="258" t="s">
        <v>71</v>
      </c>
      <c r="B6" s="265">
        <v>2</v>
      </c>
      <c r="C6" s="260">
        <v>6</v>
      </c>
      <c r="D6" s="264" t="s">
        <v>72</v>
      </c>
      <c r="E6" s="266"/>
      <c r="F6" s="262">
        <v>46006</v>
      </c>
      <c r="G6" s="263"/>
      <c r="H6" s="258" t="s">
        <v>73</v>
      </c>
      <c r="I6" s="261"/>
      <c r="J6" s="259" t="s">
        <v>65</v>
      </c>
      <c r="K6" s="260" t="s">
        <v>66</v>
      </c>
    </row>
    <row r="7" ht="14.25" spans="1:11">
      <c r="A7" s="258" t="s">
        <v>74</v>
      </c>
      <c r="B7" s="267">
        <v>1064</v>
      </c>
      <c r="C7" s="268"/>
      <c r="D7" s="264" t="s">
        <v>75</v>
      </c>
      <c r="E7" s="269"/>
      <c r="F7" s="262">
        <v>46011</v>
      </c>
      <c r="G7" s="263"/>
      <c r="H7" s="258" t="s">
        <v>76</v>
      </c>
      <c r="I7" s="261"/>
      <c r="J7" s="259" t="s">
        <v>65</v>
      </c>
      <c r="K7" s="260" t="s">
        <v>66</v>
      </c>
    </row>
    <row r="8" ht="15" spans="1:11">
      <c r="A8" s="270" t="s">
        <v>77</v>
      </c>
      <c r="B8" s="271" t="s">
        <v>78</v>
      </c>
      <c r="C8" s="272"/>
      <c r="D8" s="273" t="s">
        <v>79</v>
      </c>
      <c r="E8" s="274"/>
      <c r="F8" s="275">
        <v>46016</v>
      </c>
      <c r="G8" s="276"/>
      <c r="H8" s="273" t="s">
        <v>80</v>
      </c>
      <c r="I8" s="274"/>
      <c r="J8" s="277" t="s">
        <v>65</v>
      </c>
      <c r="K8" s="278" t="s">
        <v>66</v>
      </c>
    </row>
    <row r="9" ht="15" spans="1:11">
      <c r="A9" s="279" t="s">
        <v>81</v>
      </c>
      <c r="B9" s="280"/>
      <c r="C9" s="280"/>
      <c r="D9" s="280"/>
      <c r="E9" s="280"/>
      <c r="F9" s="280"/>
      <c r="G9" s="280"/>
      <c r="H9" s="280"/>
      <c r="I9" s="280"/>
      <c r="J9" s="280"/>
      <c r="K9" s="281"/>
    </row>
    <row r="10" ht="15" spans="1:11">
      <c r="A10" s="282" t="s">
        <v>82</v>
      </c>
      <c r="B10" s="283"/>
      <c r="C10" s="283"/>
      <c r="D10" s="283"/>
      <c r="E10" s="283"/>
      <c r="F10" s="283"/>
      <c r="G10" s="283"/>
      <c r="H10" s="283"/>
      <c r="I10" s="283"/>
      <c r="J10" s="283"/>
      <c r="K10" s="284"/>
    </row>
    <row r="11" ht="14.25" spans="1:11">
      <c r="A11" s="285" t="s">
        <v>83</v>
      </c>
      <c r="B11" s="286" t="s">
        <v>84</v>
      </c>
      <c r="C11" s="287" t="s">
        <v>85</v>
      </c>
      <c r="D11" s="288"/>
      <c r="E11" s="289" t="s">
        <v>86</v>
      </c>
      <c r="F11" s="286" t="s">
        <v>84</v>
      </c>
      <c r="G11" s="287" t="s">
        <v>85</v>
      </c>
      <c r="H11" s="287" t="s">
        <v>87</v>
      </c>
      <c r="I11" s="289" t="s">
        <v>88</v>
      </c>
      <c r="J11" s="286" t="s">
        <v>84</v>
      </c>
      <c r="K11" s="290" t="s">
        <v>85</v>
      </c>
    </row>
    <row r="12" ht="14.25" spans="1:11">
      <c r="A12" s="264" t="s">
        <v>89</v>
      </c>
      <c r="B12" s="291" t="s">
        <v>84</v>
      </c>
      <c r="C12" s="259" t="s">
        <v>85</v>
      </c>
      <c r="D12" s="269"/>
      <c r="E12" s="266" t="s">
        <v>90</v>
      </c>
      <c r="F12" s="291" t="s">
        <v>84</v>
      </c>
      <c r="G12" s="259" t="s">
        <v>85</v>
      </c>
      <c r="H12" s="259" t="s">
        <v>87</v>
      </c>
      <c r="I12" s="266" t="s">
        <v>91</v>
      </c>
      <c r="J12" s="291" t="s">
        <v>84</v>
      </c>
      <c r="K12" s="260" t="s">
        <v>85</v>
      </c>
    </row>
    <row r="13" ht="14.25" spans="1:11">
      <c r="A13" s="264" t="s">
        <v>92</v>
      </c>
      <c r="B13" s="291" t="s">
        <v>84</v>
      </c>
      <c r="C13" s="259" t="s">
        <v>85</v>
      </c>
      <c r="D13" s="269"/>
      <c r="E13" s="266" t="s">
        <v>93</v>
      </c>
      <c r="F13" s="259" t="s">
        <v>94</v>
      </c>
      <c r="G13" s="259" t="s">
        <v>95</v>
      </c>
      <c r="H13" s="259" t="s">
        <v>87</v>
      </c>
      <c r="I13" s="266" t="s">
        <v>96</v>
      </c>
      <c r="J13" s="291" t="s">
        <v>84</v>
      </c>
      <c r="K13" s="260" t="s">
        <v>85</v>
      </c>
    </row>
    <row r="14" ht="15" spans="1:11">
      <c r="A14" s="273" t="s">
        <v>97</v>
      </c>
      <c r="B14" s="274"/>
      <c r="C14" s="274"/>
      <c r="D14" s="274"/>
      <c r="E14" s="274"/>
      <c r="F14" s="274"/>
      <c r="G14" s="274"/>
      <c r="H14" s="274"/>
      <c r="I14" s="274"/>
      <c r="J14" s="274"/>
      <c r="K14" s="292"/>
    </row>
    <row r="15" ht="15" spans="1:11">
      <c r="A15" s="282" t="s">
        <v>98</v>
      </c>
      <c r="B15" s="283"/>
      <c r="C15" s="283"/>
      <c r="D15" s="283"/>
      <c r="E15" s="283"/>
      <c r="F15" s="283"/>
      <c r="G15" s="283"/>
      <c r="H15" s="283"/>
      <c r="I15" s="283"/>
      <c r="J15" s="283"/>
      <c r="K15" s="284"/>
    </row>
    <row r="16" ht="14.25" spans="1:11">
      <c r="A16" s="293" t="s">
        <v>99</v>
      </c>
      <c r="B16" s="287" t="s">
        <v>94</v>
      </c>
      <c r="C16" s="287" t="s">
        <v>95</v>
      </c>
      <c r="D16" s="294"/>
      <c r="E16" s="295" t="s">
        <v>100</v>
      </c>
      <c r="F16" s="287" t="s">
        <v>94</v>
      </c>
      <c r="G16" s="287" t="s">
        <v>95</v>
      </c>
      <c r="H16" s="296"/>
      <c r="I16" s="295" t="s">
        <v>101</v>
      </c>
      <c r="J16" s="287" t="s">
        <v>94</v>
      </c>
      <c r="K16" s="290" t="s">
        <v>95</v>
      </c>
    </row>
    <row r="17" customHeight="1" spans="1:22">
      <c r="A17" s="297" t="s">
        <v>102</v>
      </c>
      <c r="B17" s="259" t="s">
        <v>94</v>
      </c>
      <c r="C17" s="259" t="s">
        <v>95</v>
      </c>
      <c r="D17" s="298"/>
      <c r="E17" s="299" t="s">
        <v>103</v>
      </c>
      <c r="F17" s="259" t="s">
        <v>94</v>
      </c>
      <c r="G17" s="259" t="s">
        <v>95</v>
      </c>
      <c r="H17" s="300"/>
      <c r="I17" s="299" t="s">
        <v>104</v>
      </c>
      <c r="J17" s="259" t="s">
        <v>94</v>
      </c>
      <c r="K17" s="260" t="s">
        <v>95</v>
      </c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</row>
    <row r="18" ht="18" customHeight="1" spans="1:22">
      <c r="A18" s="302" t="s">
        <v>105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04"/>
    </row>
    <row r="19" s="243" customFormat="1" ht="18" customHeight="1" spans="1:22">
      <c r="A19" s="282" t="s">
        <v>106</v>
      </c>
      <c r="B19" s="283"/>
      <c r="C19" s="283"/>
      <c r="D19" s="283"/>
      <c r="E19" s="283"/>
      <c r="F19" s="283"/>
      <c r="G19" s="283"/>
      <c r="H19" s="283"/>
      <c r="I19" s="283"/>
      <c r="J19" s="283"/>
      <c r="K19" s="284"/>
    </row>
    <row r="20" customHeight="1" spans="1:22">
      <c r="A20" s="305" t="s">
        <v>107</v>
      </c>
      <c r="B20" s="306"/>
      <c r="C20" s="307"/>
      <c r="D20" s="307"/>
      <c r="E20" s="307"/>
      <c r="F20" s="307"/>
      <c r="G20" s="307"/>
      <c r="H20" s="307"/>
      <c r="I20" s="307"/>
      <c r="J20" s="307"/>
      <c r="K20" s="308"/>
    </row>
    <row r="21" ht="21.75" customHeight="1" spans="1:22">
      <c r="A21" s="309" t="s">
        <v>108</v>
      </c>
      <c r="B21" s="310">
        <v>120</v>
      </c>
      <c r="C21" s="310">
        <v>130</v>
      </c>
      <c r="D21" s="310">
        <v>140</v>
      </c>
      <c r="E21" s="310">
        <v>150</v>
      </c>
      <c r="F21" s="310">
        <v>160</v>
      </c>
      <c r="G21" s="311">
        <v>165</v>
      </c>
      <c r="H21" s="312"/>
      <c r="I21" s="312"/>
      <c r="J21" s="312"/>
      <c r="K21" s="313" t="s">
        <v>109</v>
      </c>
    </row>
    <row r="22" ht="23" customHeight="1" spans="1:22">
      <c r="A22" s="314" t="s">
        <v>110</v>
      </c>
      <c r="B22" s="315">
        <v>1</v>
      </c>
      <c r="C22" s="315">
        <v>1</v>
      </c>
      <c r="D22" s="315">
        <v>1</v>
      </c>
      <c r="E22" s="315">
        <v>1</v>
      </c>
      <c r="F22" s="315">
        <v>1</v>
      </c>
      <c r="G22" s="315">
        <v>1</v>
      </c>
      <c r="H22" s="14"/>
      <c r="I22" s="14"/>
      <c r="J22" s="14"/>
      <c r="K22" s="316"/>
    </row>
    <row r="23" ht="23" customHeight="1" spans="1:22">
      <c r="A23" s="314" t="s">
        <v>111</v>
      </c>
      <c r="B23" s="315">
        <v>1</v>
      </c>
      <c r="C23" s="315">
        <v>1</v>
      </c>
      <c r="D23" s="315">
        <v>1</v>
      </c>
      <c r="E23" s="315">
        <v>1</v>
      </c>
      <c r="F23" s="315">
        <v>1</v>
      </c>
      <c r="G23" s="315">
        <v>1</v>
      </c>
      <c r="H23" s="317"/>
      <c r="I23" s="317"/>
      <c r="J23" s="318"/>
      <c r="K23" s="319"/>
    </row>
    <row r="24" ht="23" customHeight="1" spans="1:22">
      <c r="A24" s="320"/>
      <c r="B24" s="318"/>
      <c r="C24" s="318"/>
      <c r="D24" s="318"/>
      <c r="E24" s="318"/>
      <c r="F24" s="318"/>
      <c r="G24" s="318"/>
      <c r="H24" s="318"/>
      <c r="I24" s="318"/>
      <c r="J24" s="318"/>
      <c r="K24" s="319"/>
    </row>
    <row r="25" ht="23" customHeight="1" spans="1:22">
      <c r="A25" s="320"/>
      <c r="B25" s="318"/>
      <c r="C25" s="318"/>
      <c r="D25" s="318"/>
      <c r="E25" s="318"/>
      <c r="F25" s="318"/>
      <c r="G25" s="318"/>
      <c r="H25" s="318"/>
      <c r="I25" s="318"/>
      <c r="J25" s="318"/>
      <c r="K25" s="319"/>
    </row>
    <row r="26" ht="23" customHeight="1" spans="1:22">
      <c r="A26" s="320"/>
      <c r="B26" s="318"/>
      <c r="C26" s="318"/>
      <c r="D26" s="318"/>
      <c r="E26" s="318"/>
      <c r="F26" s="318"/>
      <c r="G26" s="318"/>
      <c r="H26" s="318"/>
      <c r="I26" s="318"/>
      <c r="J26" s="318"/>
      <c r="K26" s="319"/>
    </row>
    <row r="27" ht="18" customHeight="1" spans="1:22">
      <c r="A27" s="321" t="s">
        <v>112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3"/>
    </row>
    <row r="28" ht="18.75" customHeight="1" spans="1:22">
      <c r="A28" s="324"/>
      <c r="B28" s="325"/>
      <c r="C28" s="325"/>
      <c r="D28" s="325"/>
      <c r="E28" s="325"/>
      <c r="F28" s="325"/>
      <c r="G28" s="325"/>
      <c r="H28" s="325"/>
      <c r="I28" s="325"/>
      <c r="J28" s="325"/>
      <c r="K28" s="326"/>
    </row>
    <row r="29" ht="18.75" customHeight="1" spans="1:22">
      <c r="A29" s="327"/>
      <c r="B29" s="328"/>
      <c r="C29" s="328"/>
      <c r="D29" s="328"/>
      <c r="E29" s="328"/>
      <c r="F29" s="328"/>
      <c r="G29" s="328"/>
      <c r="H29" s="328"/>
      <c r="I29" s="328"/>
      <c r="J29" s="328"/>
      <c r="K29" s="329"/>
    </row>
    <row r="30" ht="18" customHeight="1" spans="1:22">
      <c r="A30" s="321" t="s">
        <v>113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23"/>
    </row>
    <row r="31" ht="14.25" spans="1:22">
      <c r="A31" s="330" t="s">
        <v>114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ht="15" spans="1:22">
      <c r="A32" s="140" t="s">
        <v>115</v>
      </c>
      <c r="B32" s="141"/>
      <c r="C32" s="259" t="s">
        <v>65</v>
      </c>
      <c r="D32" s="259" t="s">
        <v>66</v>
      </c>
      <c r="E32" s="333" t="s">
        <v>116</v>
      </c>
      <c r="F32" s="334"/>
      <c r="G32" s="334"/>
      <c r="H32" s="334"/>
      <c r="I32" s="334"/>
      <c r="J32" s="334"/>
      <c r="K32" s="335"/>
    </row>
    <row r="33" ht="15" spans="1:11">
      <c r="A33" s="336" t="s">
        <v>117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36"/>
    </row>
    <row r="34" ht="21" customHeight="1" spans="1:11">
      <c r="A34" s="337" t="s">
        <v>118</v>
      </c>
      <c r="B34" s="338"/>
      <c r="C34" s="338"/>
      <c r="D34" s="338"/>
      <c r="E34" s="338"/>
      <c r="F34" s="338"/>
      <c r="G34" s="338"/>
      <c r="H34" s="338"/>
      <c r="I34" s="338"/>
      <c r="J34" s="338">
        <v>1</v>
      </c>
      <c r="K34" s="339"/>
    </row>
    <row r="35" ht="21" customHeight="1" spans="1:11">
      <c r="A35" s="340" t="s">
        <v>119</v>
      </c>
      <c r="B35" s="341"/>
      <c r="C35" s="341"/>
      <c r="D35" s="341"/>
      <c r="E35" s="341"/>
      <c r="F35" s="341"/>
      <c r="G35" s="341"/>
      <c r="H35" s="341"/>
      <c r="I35" s="341"/>
      <c r="J35" s="338">
        <v>1</v>
      </c>
      <c r="K35" s="342"/>
    </row>
    <row r="36" ht="21" customHeight="1" spans="1:11">
      <c r="A36" s="340" t="s">
        <v>120</v>
      </c>
      <c r="B36" s="341"/>
      <c r="C36" s="341"/>
      <c r="D36" s="341"/>
      <c r="E36" s="341"/>
      <c r="F36" s="341"/>
      <c r="G36" s="341"/>
      <c r="H36" s="341"/>
      <c r="I36" s="341"/>
      <c r="J36" s="338">
        <v>1</v>
      </c>
      <c r="K36" s="342"/>
    </row>
    <row r="37" ht="21" customHeight="1" spans="1:11">
      <c r="A37" s="340"/>
      <c r="B37" s="341"/>
      <c r="C37" s="341"/>
      <c r="D37" s="341"/>
      <c r="E37" s="341"/>
      <c r="F37" s="341"/>
      <c r="G37" s="341"/>
      <c r="H37" s="341"/>
      <c r="I37" s="341"/>
      <c r="J37" s="338"/>
      <c r="K37" s="342"/>
    </row>
    <row r="38" ht="21" customHeight="1" spans="1:11">
      <c r="A38" s="340"/>
      <c r="B38" s="341"/>
      <c r="C38" s="341"/>
      <c r="D38" s="341"/>
      <c r="E38" s="341"/>
      <c r="F38" s="341"/>
      <c r="G38" s="341"/>
      <c r="H38" s="341"/>
      <c r="I38" s="341"/>
      <c r="J38" s="338"/>
      <c r="K38" s="342"/>
    </row>
    <row r="39" ht="21" customHeight="1" spans="1:11">
      <c r="A39" s="343"/>
      <c r="B39" s="344"/>
      <c r="C39" s="344"/>
      <c r="D39" s="344"/>
      <c r="E39" s="344"/>
      <c r="F39" s="344"/>
      <c r="G39" s="344"/>
      <c r="H39" s="344"/>
      <c r="I39" s="344"/>
      <c r="J39" s="344"/>
      <c r="K39" s="345"/>
    </row>
    <row r="40" ht="21" customHeight="1" spans="1:11">
      <c r="A40" s="343"/>
      <c r="B40" s="344"/>
      <c r="C40" s="344"/>
      <c r="D40" s="344"/>
      <c r="E40" s="344"/>
      <c r="F40" s="344"/>
      <c r="G40" s="344"/>
      <c r="H40" s="344"/>
      <c r="I40" s="344"/>
      <c r="J40" s="344"/>
      <c r="K40" s="345"/>
    </row>
    <row r="41" ht="15" spans="1:11">
      <c r="A41" s="346" t="s">
        <v>121</v>
      </c>
      <c r="B41" s="347"/>
      <c r="C41" s="347"/>
      <c r="D41" s="347"/>
      <c r="E41" s="347"/>
      <c r="F41" s="347"/>
      <c r="G41" s="347"/>
      <c r="H41" s="347"/>
      <c r="I41" s="347"/>
      <c r="J41" s="347"/>
      <c r="K41" s="348"/>
    </row>
    <row r="42" ht="15" spans="1:11">
      <c r="A42" s="282" t="s">
        <v>122</v>
      </c>
      <c r="B42" s="283"/>
      <c r="C42" s="283"/>
      <c r="D42" s="283"/>
      <c r="E42" s="283"/>
      <c r="F42" s="283"/>
      <c r="G42" s="283"/>
      <c r="H42" s="283"/>
      <c r="I42" s="283"/>
      <c r="J42" s="283"/>
      <c r="K42" s="284"/>
    </row>
    <row r="43" ht="14.25" spans="1:11">
      <c r="A43" s="293" t="s">
        <v>123</v>
      </c>
      <c r="B43" s="287" t="s">
        <v>94</v>
      </c>
      <c r="C43" s="287" t="s">
        <v>95</v>
      </c>
      <c r="D43" s="287" t="s">
        <v>87</v>
      </c>
      <c r="E43" s="295" t="s">
        <v>124</v>
      </c>
      <c r="F43" s="287" t="s">
        <v>94</v>
      </c>
      <c r="G43" s="287" t="s">
        <v>95</v>
      </c>
      <c r="H43" s="287" t="s">
        <v>87</v>
      </c>
      <c r="I43" s="295" t="s">
        <v>125</v>
      </c>
      <c r="J43" s="287" t="s">
        <v>94</v>
      </c>
      <c r="K43" s="290" t="s">
        <v>95</v>
      </c>
    </row>
    <row r="44" ht="14.25" spans="1:11">
      <c r="A44" s="297" t="s">
        <v>86</v>
      </c>
      <c r="B44" s="259" t="s">
        <v>94</v>
      </c>
      <c r="C44" s="259" t="s">
        <v>95</v>
      </c>
      <c r="D44" s="259" t="s">
        <v>87</v>
      </c>
      <c r="E44" s="299" t="s">
        <v>93</v>
      </c>
      <c r="F44" s="259" t="s">
        <v>94</v>
      </c>
      <c r="G44" s="259" t="s">
        <v>95</v>
      </c>
      <c r="H44" s="259" t="s">
        <v>87</v>
      </c>
      <c r="I44" s="299" t="s">
        <v>104</v>
      </c>
      <c r="J44" s="259" t="s">
        <v>94</v>
      </c>
      <c r="K44" s="260" t="s">
        <v>95</v>
      </c>
    </row>
    <row r="45" ht="15" spans="1:11">
      <c r="A45" s="273" t="s">
        <v>97</v>
      </c>
      <c r="B45" s="274"/>
      <c r="C45" s="274"/>
      <c r="D45" s="274"/>
      <c r="E45" s="274"/>
      <c r="F45" s="274"/>
      <c r="G45" s="274"/>
      <c r="H45" s="274"/>
      <c r="I45" s="274"/>
      <c r="J45" s="274"/>
      <c r="K45" s="292"/>
    </row>
    <row r="46" ht="15" spans="1:11">
      <c r="A46" s="336" t="s">
        <v>126</v>
      </c>
      <c r="B46" s="336"/>
      <c r="C46" s="336"/>
      <c r="D46" s="336"/>
      <c r="E46" s="336"/>
      <c r="F46" s="336"/>
      <c r="G46" s="336"/>
      <c r="H46" s="336"/>
      <c r="I46" s="336"/>
      <c r="J46" s="336"/>
      <c r="K46" s="336"/>
    </row>
    <row r="47" ht="15" spans="1:11">
      <c r="A47" s="349"/>
      <c r="B47" s="350"/>
      <c r="C47" s="350"/>
      <c r="D47" s="350"/>
      <c r="E47" s="350"/>
      <c r="F47" s="350"/>
      <c r="G47" s="350"/>
      <c r="H47" s="350"/>
      <c r="I47" s="350"/>
      <c r="J47" s="350"/>
      <c r="K47" s="351"/>
    </row>
    <row r="48" ht="15" spans="1:11">
      <c r="A48" s="352" t="s">
        <v>127</v>
      </c>
      <c r="B48" s="353" t="s">
        <v>128</v>
      </c>
      <c r="C48" s="353"/>
      <c r="D48" s="354" t="s">
        <v>129</v>
      </c>
      <c r="E48" s="355" t="s">
        <v>130</v>
      </c>
      <c r="F48" s="356" t="s">
        <v>131</v>
      </c>
      <c r="G48" s="357">
        <v>46001</v>
      </c>
      <c r="H48" s="358" t="s">
        <v>132</v>
      </c>
      <c r="I48" s="359"/>
      <c r="J48" s="360" t="s">
        <v>133</v>
      </c>
      <c r="K48" s="361"/>
    </row>
    <row r="49" ht="15" spans="1:11">
      <c r="A49" s="336" t="s">
        <v>134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36"/>
    </row>
    <row r="50" ht="15" spans="1:11">
      <c r="A50" s="362" t="s">
        <v>135</v>
      </c>
      <c r="B50" s="363"/>
      <c r="C50" s="363"/>
      <c r="D50" s="363"/>
      <c r="E50" s="363"/>
      <c r="F50" s="363"/>
      <c r="G50" s="363"/>
      <c r="H50" s="363"/>
      <c r="I50" s="363"/>
      <c r="J50" s="363"/>
      <c r="K50" s="364"/>
    </row>
    <row r="51" ht="15" spans="1:11">
      <c r="A51" s="352" t="s">
        <v>127</v>
      </c>
      <c r="B51" s="353" t="s">
        <v>128</v>
      </c>
      <c r="C51" s="353"/>
      <c r="D51" s="354" t="s">
        <v>129</v>
      </c>
      <c r="E51" s="355" t="s">
        <v>130</v>
      </c>
      <c r="F51" s="356" t="s">
        <v>131</v>
      </c>
      <c r="G51" s="357">
        <v>46001</v>
      </c>
      <c r="H51" s="358" t="s">
        <v>132</v>
      </c>
      <c r="I51" s="359"/>
      <c r="J51" s="360" t="s">
        <v>133</v>
      </c>
      <c r="K51" s="361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4"/>
  <sheetViews>
    <sheetView workbookViewId="0">
      <selection activeCell="L20" sqref="L20"/>
    </sheetView>
  </sheetViews>
  <sheetFormatPr defaultColWidth="9" defaultRowHeight="14.25"/>
  <cols>
    <col min="1" max="1" width="19.875" style="65" customWidth="1"/>
    <col min="2" max="2" width="9.75" style="65" customWidth="1"/>
    <col min="3" max="3" width="9.75" style="67" customWidth="1"/>
    <col min="4" max="5" width="9.75" style="65" customWidth="1"/>
    <col min="6" max="6" width="10.625" style="65" customWidth="1"/>
    <col min="7" max="7" width="9.75" style="65" customWidth="1"/>
    <col min="8" max="8" width="4.125" style="200" customWidth="1"/>
    <col min="9" max="9" width="10.75" style="65" customWidth="1"/>
    <col min="10" max="10" width="9.75" style="65" customWidth="1"/>
    <col min="11" max="11" width="12.875" style="201" customWidth="1"/>
    <col min="12" max="12" width="11.5" style="65" customWidth="1"/>
    <col min="13" max="13" width="9.75" style="201" customWidth="1"/>
    <col min="14" max="14" width="9.75" style="65" customWidth="1"/>
    <col min="15" max="15" width="9.75" style="68" customWidth="1"/>
    <col min="16" max="253" width="9" style="65"/>
    <col min="254" max="16377" width="9" style="69"/>
  </cols>
  <sheetData>
    <row r="1" s="65" customFormat="1" ht="29" customHeight="1" spans="1:256">
      <c r="A1" s="70" t="s">
        <v>136</v>
      </c>
      <c r="B1" s="71"/>
      <c r="C1" s="72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3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  <c r="IV1" s="69"/>
    </row>
    <row r="2" s="65" customFormat="1" ht="20" customHeight="1" spans="1:256">
      <c r="A2" s="74" t="s">
        <v>61</v>
      </c>
      <c r="B2" s="75" t="str">
        <f>首期!B4</f>
        <v>QAUUAO84312</v>
      </c>
      <c r="C2" s="76"/>
      <c r="D2" s="77" t="s">
        <v>68</v>
      </c>
      <c r="E2" s="77"/>
      <c r="F2" s="77"/>
      <c r="G2" s="78"/>
      <c r="H2" s="202"/>
      <c r="I2" s="74" t="s">
        <v>56</v>
      </c>
      <c r="J2" s="80" t="s">
        <v>57</v>
      </c>
      <c r="K2" s="80"/>
      <c r="L2" s="80"/>
      <c r="M2" s="80"/>
      <c r="N2" s="203"/>
      <c r="O2" s="81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</row>
    <row r="3" s="65" customFormat="1" ht="17.25" spans="1:256">
      <c r="A3" s="82" t="s">
        <v>137</v>
      </c>
      <c r="B3" s="83" t="s">
        <v>138</v>
      </c>
      <c r="C3" s="84"/>
      <c r="D3" s="83"/>
      <c r="E3" s="83"/>
      <c r="F3" s="83"/>
      <c r="G3" s="85"/>
      <c r="H3" s="204"/>
      <c r="I3" s="205" t="s">
        <v>139</v>
      </c>
      <c r="J3" s="206"/>
      <c r="K3" s="206"/>
      <c r="L3" s="206"/>
      <c r="M3" s="206"/>
      <c r="N3" s="207"/>
      <c r="O3" s="8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</row>
    <row r="4" s="65" customFormat="1" ht="17.25" spans="1:256">
      <c r="A4" s="82"/>
      <c r="B4" s="90"/>
      <c r="C4" s="90"/>
      <c r="D4" s="90"/>
      <c r="E4" s="90"/>
      <c r="F4" s="90"/>
      <c r="G4" s="91"/>
      <c r="H4" s="208"/>
      <c r="I4" s="209"/>
      <c r="J4" s="210" t="s">
        <v>140</v>
      </c>
      <c r="K4" s="211">
        <v>140</v>
      </c>
      <c r="L4" s="211">
        <v>140</v>
      </c>
      <c r="M4" s="211"/>
      <c r="N4" s="211"/>
      <c r="O4" s="212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</row>
    <row r="5" s="65" customFormat="1" ht="21" customHeight="1" spans="1:256">
      <c r="A5" s="82"/>
      <c r="B5" s="93" t="s">
        <v>141</v>
      </c>
      <c r="C5" s="93" t="s">
        <v>142</v>
      </c>
      <c r="D5" s="93" t="s">
        <v>143</v>
      </c>
      <c r="E5" s="93" t="s">
        <v>144</v>
      </c>
      <c r="F5" s="93" t="s">
        <v>145</v>
      </c>
      <c r="G5" s="95" t="s">
        <v>146</v>
      </c>
      <c r="H5" s="213"/>
      <c r="I5" s="214"/>
      <c r="J5" s="215"/>
      <c r="K5" s="216" t="s">
        <v>147</v>
      </c>
      <c r="L5" s="216" t="s">
        <v>148</v>
      </c>
      <c r="M5" s="215"/>
      <c r="N5" s="215"/>
      <c r="O5" s="85"/>
      <c r="P5" s="69"/>
      <c r="Q5" s="69"/>
      <c r="X5" s="215" t="s">
        <v>149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</row>
    <row r="6" s="65" customFormat="1" ht="24" customHeight="1" spans="1:256">
      <c r="A6" s="99" t="s">
        <v>150</v>
      </c>
      <c r="B6" s="100">
        <f t="shared" ref="B6:B8" si="0">C6-4</f>
        <v>38</v>
      </c>
      <c r="C6" s="100">
        <v>42</v>
      </c>
      <c r="D6" s="100">
        <f>C6+4</f>
        <v>46</v>
      </c>
      <c r="E6" s="100">
        <f>D6+4</f>
        <v>50</v>
      </c>
      <c r="F6" s="100">
        <f>E6+4</f>
        <v>54</v>
      </c>
      <c r="G6" s="101">
        <f>F6+2</f>
        <v>56</v>
      </c>
      <c r="H6" s="217"/>
      <c r="I6" s="218"/>
      <c r="J6" s="219"/>
      <c r="K6" s="220" t="s">
        <v>151</v>
      </c>
      <c r="L6" s="219" t="s">
        <v>152</v>
      </c>
      <c r="M6" s="219"/>
      <c r="N6" s="219"/>
      <c r="O6" s="221"/>
      <c r="P6" s="69"/>
      <c r="Q6" s="69"/>
      <c r="X6" s="215" t="s">
        <v>153</v>
      </c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  <c r="IU6" s="69"/>
      <c r="IV6" s="69"/>
    </row>
    <row r="7" s="65" customFormat="1" ht="24" customHeight="1" spans="1:256">
      <c r="A7" s="99" t="s">
        <v>154</v>
      </c>
      <c r="B7" s="100">
        <f t="shared" si="0"/>
        <v>94</v>
      </c>
      <c r="C7" s="100">
        <v>98</v>
      </c>
      <c r="D7" s="100">
        <f t="shared" ref="D7:G7" si="1">C7+4</f>
        <v>102</v>
      </c>
      <c r="E7" s="100">
        <f t="shared" si="1"/>
        <v>106</v>
      </c>
      <c r="F7" s="100">
        <f t="shared" si="1"/>
        <v>110</v>
      </c>
      <c r="G7" s="101">
        <f t="shared" si="1"/>
        <v>114</v>
      </c>
      <c r="H7" s="217"/>
      <c r="I7" s="222"/>
      <c r="J7" s="220"/>
      <c r="K7" s="220" t="s">
        <v>155</v>
      </c>
      <c r="L7" s="219" t="s">
        <v>151</v>
      </c>
      <c r="M7" s="220"/>
      <c r="N7" s="220"/>
      <c r="O7" s="223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  <c r="IU7" s="69"/>
      <c r="IV7" s="69"/>
    </row>
    <row r="8" s="65" customFormat="1" ht="24" customHeight="1" spans="1:256">
      <c r="A8" s="99" t="s">
        <v>156</v>
      </c>
      <c r="B8" s="100">
        <f t="shared" si="0"/>
        <v>84</v>
      </c>
      <c r="C8" s="100">
        <v>88</v>
      </c>
      <c r="D8" s="100">
        <f t="shared" ref="D8:G8" si="2">C8+4</f>
        <v>92</v>
      </c>
      <c r="E8" s="100">
        <f t="shared" si="2"/>
        <v>96</v>
      </c>
      <c r="F8" s="100">
        <f t="shared" si="2"/>
        <v>100</v>
      </c>
      <c r="G8" s="101">
        <f t="shared" si="2"/>
        <v>104</v>
      </c>
      <c r="H8" s="217"/>
      <c r="I8" s="222"/>
      <c r="J8" s="220"/>
      <c r="K8" s="220" t="s">
        <v>157</v>
      </c>
      <c r="L8" s="219" t="s">
        <v>151</v>
      </c>
      <c r="M8" s="220"/>
      <c r="N8" s="220"/>
      <c r="O8" s="223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  <c r="IU8" s="69"/>
      <c r="IV8" s="69"/>
    </row>
    <row r="9" s="65" customFormat="1" ht="24" customHeight="1" spans="1:256">
      <c r="A9" s="99" t="s">
        <v>158</v>
      </c>
      <c r="B9" s="100">
        <f>C9-1.5</f>
        <v>43</v>
      </c>
      <c r="C9" s="100">
        <v>44.5</v>
      </c>
      <c r="D9" s="100">
        <f>C9+1.5</f>
        <v>46</v>
      </c>
      <c r="E9" s="100">
        <f>D9+1.5</f>
        <v>47.5</v>
      </c>
      <c r="F9" s="100">
        <f>E9+1.5</f>
        <v>49</v>
      </c>
      <c r="G9" s="101">
        <f>F9+1</f>
        <v>50</v>
      </c>
      <c r="H9" s="217"/>
      <c r="I9" s="222"/>
      <c r="J9" s="220"/>
      <c r="K9" s="220" t="s">
        <v>157</v>
      </c>
      <c r="L9" s="220" t="s">
        <v>157</v>
      </c>
      <c r="M9" s="220"/>
      <c r="N9" s="220"/>
      <c r="O9" s="223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</row>
    <row r="10" s="65" customFormat="1" ht="24" customHeight="1" spans="1:256">
      <c r="A10" s="99" t="s">
        <v>159</v>
      </c>
      <c r="B10" s="100">
        <f>C10-1.5</f>
        <v>43</v>
      </c>
      <c r="C10" s="100">
        <v>44.5</v>
      </c>
      <c r="D10" s="100">
        <f>C10+1.5</f>
        <v>46</v>
      </c>
      <c r="E10" s="100">
        <f>D10+1.8</f>
        <v>47.8</v>
      </c>
      <c r="F10" s="100">
        <f>E10+1.8</f>
        <v>49.6</v>
      </c>
      <c r="G10" s="101">
        <f>F10+1.2</f>
        <v>50.8</v>
      </c>
      <c r="H10" s="217"/>
      <c r="I10" s="222"/>
      <c r="J10" s="220"/>
      <c r="K10" s="220" t="s">
        <v>160</v>
      </c>
      <c r="L10" s="220" t="s">
        <v>155</v>
      </c>
      <c r="M10" s="220"/>
      <c r="N10" s="220"/>
      <c r="O10" s="223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  <c r="IV10" s="69"/>
    </row>
    <row r="11" s="65" customFormat="1" ht="24" customHeight="1" spans="1:256">
      <c r="A11" s="99" t="s">
        <v>161</v>
      </c>
      <c r="B11" s="100">
        <f>C11-3.4</f>
        <v>37.4</v>
      </c>
      <c r="C11" s="100">
        <v>40.8</v>
      </c>
      <c r="D11" s="100">
        <f>C11+3.4</f>
        <v>44.2</v>
      </c>
      <c r="E11" s="100">
        <f>D11+3.4</f>
        <v>47.6</v>
      </c>
      <c r="F11" s="100">
        <f>E11+3.4</f>
        <v>51</v>
      </c>
      <c r="G11" s="101">
        <f>F11+1.7</f>
        <v>52.7</v>
      </c>
      <c r="H11" s="217"/>
      <c r="I11" s="222"/>
      <c r="J11" s="220"/>
      <c r="K11" s="220" t="s">
        <v>162</v>
      </c>
      <c r="L11" s="220" t="s">
        <v>163</v>
      </c>
      <c r="M11" s="220"/>
      <c r="N11" s="220"/>
      <c r="O11" s="223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</row>
    <row r="12" s="65" customFormat="1" ht="24" customHeight="1" spans="1:256">
      <c r="A12" s="99" t="s">
        <v>164</v>
      </c>
      <c r="B12" s="100">
        <f>C12-0.8</f>
        <v>16.6</v>
      </c>
      <c r="C12" s="100">
        <v>17.4</v>
      </c>
      <c r="D12" s="100">
        <f>C12+0.8</f>
        <v>18.2</v>
      </c>
      <c r="E12" s="100">
        <f>D12+1.2</f>
        <v>19.4</v>
      </c>
      <c r="F12" s="100">
        <f>E12+1.2</f>
        <v>20.6</v>
      </c>
      <c r="G12" s="101">
        <f>F12+0.8</f>
        <v>21.4</v>
      </c>
      <c r="H12" s="224"/>
      <c r="I12" s="222"/>
      <c r="J12" s="220"/>
      <c r="K12" s="220" t="s">
        <v>157</v>
      </c>
      <c r="L12" s="220" t="s">
        <v>160</v>
      </c>
      <c r="M12" s="220"/>
      <c r="N12" s="220"/>
      <c r="O12" s="223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</row>
    <row r="13" s="65" customFormat="1" ht="24" customHeight="1" spans="1:256">
      <c r="A13" s="99" t="s">
        <v>165</v>
      </c>
      <c r="B13" s="100">
        <f>C13-0.65</f>
        <v>14.85</v>
      </c>
      <c r="C13" s="100">
        <v>15.5</v>
      </c>
      <c r="D13" s="100">
        <f>C13+0.65</f>
        <v>16.15</v>
      </c>
      <c r="E13" s="100">
        <f>D13+0.9</f>
        <v>17.05</v>
      </c>
      <c r="F13" s="100">
        <f>E13+0.9</f>
        <v>17.95</v>
      </c>
      <c r="G13" s="101">
        <f>F13+0.65</f>
        <v>18.6</v>
      </c>
      <c r="H13" s="224"/>
      <c r="I13" s="222"/>
      <c r="J13" s="220"/>
      <c r="K13" s="220" t="s">
        <v>160</v>
      </c>
      <c r="L13" s="220" t="s">
        <v>160</v>
      </c>
      <c r="M13" s="220"/>
      <c r="N13" s="220"/>
      <c r="O13" s="223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</row>
    <row r="14" s="65" customFormat="1" ht="24" customHeight="1" spans="1:256">
      <c r="A14" s="99" t="s">
        <v>166</v>
      </c>
      <c r="B14" s="100">
        <f>C14-0.2</f>
        <v>15.2</v>
      </c>
      <c r="C14" s="100">
        <v>15.4</v>
      </c>
      <c r="D14" s="100">
        <f>C14+0.2</f>
        <v>15.6</v>
      </c>
      <c r="E14" s="100">
        <f>D14+0.4</f>
        <v>16</v>
      </c>
      <c r="F14" s="100">
        <f>E14+0.4</f>
        <v>16.4</v>
      </c>
      <c r="G14" s="101">
        <f>F14+0.2</f>
        <v>16.6</v>
      </c>
      <c r="H14" s="224"/>
      <c r="I14" s="222"/>
      <c r="J14" s="220"/>
      <c r="K14" s="220" t="s">
        <v>157</v>
      </c>
      <c r="L14" s="220" t="s">
        <v>157</v>
      </c>
      <c r="M14" s="220"/>
      <c r="N14" s="220"/>
      <c r="O14" s="223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</row>
    <row r="15" s="65" customFormat="1" ht="24" customHeight="1" spans="1:256">
      <c r="A15" s="99" t="s">
        <v>167</v>
      </c>
      <c r="B15" s="100">
        <f>C15-0.2</f>
        <v>8.3</v>
      </c>
      <c r="C15" s="100">
        <v>8.5</v>
      </c>
      <c r="D15" s="100">
        <f>C15+0.2</f>
        <v>8.7</v>
      </c>
      <c r="E15" s="100">
        <f>D15+0.4</f>
        <v>9.1</v>
      </c>
      <c r="F15" s="100">
        <f>E15+0.4</f>
        <v>9.5</v>
      </c>
      <c r="G15" s="101">
        <f>F15+0.2</f>
        <v>9.7</v>
      </c>
      <c r="H15" s="224"/>
      <c r="I15" s="222"/>
      <c r="J15" s="220"/>
      <c r="K15" s="220" t="s">
        <v>157</v>
      </c>
      <c r="L15" s="220" t="s">
        <v>162</v>
      </c>
      <c r="M15" s="220"/>
      <c r="N15" s="220"/>
      <c r="O15" s="223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s="65" customFormat="1" ht="24" customHeight="1" spans="1:256">
      <c r="A16" s="104" t="s">
        <v>168</v>
      </c>
      <c r="B16" s="100">
        <v>6</v>
      </c>
      <c r="C16" s="100">
        <v>6</v>
      </c>
      <c r="D16" s="100">
        <v>6</v>
      </c>
      <c r="E16" s="100">
        <v>6</v>
      </c>
      <c r="F16" s="100">
        <v>6</v>
      </c>
      <c r="G16" s="101">
        <v>6</v>
      </c>
      <c r="H16" s="224"/>
      <c r="I16" s="222"/>
      <c r="J16" s="220"/>
      <c r="K16" s="220" t="s">
        <v>157</v>
      </c>
      <c r="L16" s="220" t="s">
        <v>157</v>
      </c>
      <c r="M16" s="220"/>
      <c r="N16" s="220"/>
      <c r="O16" s="223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</row>
    <row r="17" s="65" customFormat="1" ht="24" customHeight="1" spans="1:256">
      <c r="A17" s="99" t="s">
        <v>169</v>
      </c>
      <c r="B17" s="100">
        <f>C17-0.5</f>
        <v>30.5</v>
      </c>
      <c r="C17" s="100">
        <v>31</v>
      </c>
      <c r="D17" s="100">
        <f>C17+0.8</f>
        <v>31.8</v>
      </c>
      <c r="E17" s="100">
        <f>D17+0.8</f>
        <v>32.6</v>
      </c>
      <c r="F17" s="100">
        <f>E17+0.8</f>
        <v>33.4</v>
      </c>
      <c r="G17" s="101">
        <f>F17+0.5</f>
        <v>33.9</v>
      </c>
      <c r="H17" s="224"/>
      <c r="I17" s="222"/>
      <c r="J17" s="220"/>
      <c r="K17" s="220" t="s">
        <v>170</v>
      </c>
      <c r="L17" s="220" t="s">
        <v>157</v>
      </c>
      <c r="M17" s="220"/>
      <c r="N17" s="220"/>
      <c r="O17" s="223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</row>
    <row r="18" s="65" customFormat="1" ht="24" customHeight="1" spans="1:256">
      <c r="A18" s="99" t="s">
        <v>171</v>
      </c>
      <c r="B18" s="100">
        <f>C18-0.75</f>
        <v>22.25</v>
      </c>
      <c r="C18" s="100">
        <v>23</v>
      </c>
      <c r="D18" s="100">
        <f>C18+0.75</f>
        <v>23.75</v>
      </c>
      <c r="E18" s="100">
        <f>D18+0.75</f>
        <v>24.5</v>
      </c>
      <c r="F18" s="100">
        <f>E18+0.75</f>
        <v>25.25</v>
      </c>
      <c r="G18" s="101">
        <f>F18+0.5</f>
        <v>25.75</v>
      </c>
      <c r="H18" s="224"/>
      <c r="I18" s="222"/>
      <c r="J18" s="220"/>
      <c r="K18" s="220" t="s">
        <v>157</v>
      </c>
      <c r="L18" s="220" t="s">
        <v>157</v>
      </c>
      <c r="M18" s="220"/>
      <c r="N18" s="220"/>
      <c r="O18" s="223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</row>
    <row r="19" s="65" customFormat="1" ht="24" customHeight="1" spans="1:256">
      <c r="A19" s="225" t="s">
        <v>172</v>
      </c>
      <c r="B19" s="226">
        <v>5</v>
      </c>
      <c r="C19" s="226">
        <v>5</v>
      </c>
      <c r="D19" s="226">
        <v>5</v>
      </c>
      <c r="E19" s="226">
        <v>5</v>
      </c>
      <c r="F19" s="226">
        <v>5</v>
      </c>
      <c r="G19" s="227">
        <v>5</v>
      </c>
      <c r="H19" s="224"/>
      <c r="I19" s="222"/>
      <c r="J19" s="220"/>
      <c r="K19" s="220" t="s">
        <v>157</v>
      </c>
      <c r="L19" s="220" t="s">
        <v>157</v>
      </c>
      <c r="M19" s="220"/>
      <c r="N19" s="220"/>
      <c r="O19" s="223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</row>
    <row r="20" s="65" customFormat="1" ht="24" customHeight="1" spans="1:256">
      <c r="A20" s="228"/>
      <c r="B20" s="14"/>
      <c r="C20" s="14"/>
      <c r="D20" s="14"/>
      <c r="E20" s="14"/>
      <c r="F20" s="14"/>
      <c r="G20" s="229"/>
      <c r="H20" s="224"/>
      <c r="I20" s="222"/>
      <c r="J20" s="220"/>
      <c r="K20" s="220"/>
      <c r="L20" s="220"/>
      <c r="M20" s="220"/>
      <c r="N20" s="220"/>
      <c r="O20" s="223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="65" customFormat="1" ht="24" customHeight="1" spans="1:256">
      <c r="A21" s="230"/>
      <c r="B21" s="231"/>
      <c r="C21" s="232"/>
      <c r="D21" s="232"/>
      <c r="E21" s="233"/>
      <c r="F21" s="232"/>
      <c r="G21" s="234"/>
      <c r="H21" s="224"/>
      <c r="I21" s="235"/>
      <c r="J21" s="236"/>
      <c r="K21" s="236"/>
      <c r="L21" s="236"/>
      <c r="M21" s="236"/>
      <c r="N21" s="236"/>
      <c r="O21" s="237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="65" customFormat="1" ht="24" customHeight="1" spans="1:256">
      <c r="A22" s="238"/>
      <c r="B22" s="239"/>
      <c r="C22" s="239"/>
      <c r="D22" s="239"/>
      <c r="E22" s="239"/>
      <c r="F22" s="240"/>
      <c r="H22" s="200"/>
      <c r="K22" s="201"/>
      <c r="M22" s="201"/>
      <c r="O22" s="73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</row>
    <row r="23" s="65" customFormat="1" spans="1:256">
      <c r="A23" s="117" t="s">
        <v>173</v>
      </c>
      <c r="B23" s="117"/>
      <c r="C23" s="118"/>
      <c r="H23" s="200"/>
      <c r="K23" s="201"/>
      <c r="M23" s="201"/>
      <c r="O23" s="73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</row>
    <row r="24" s="65" customFormat="1" spans="1:256">
      <c r="C24" s="67"/>
      <c r="E24" s="119" t="s">
        <v>174</v>
      </c>
      <c r="F24" s="241">
        <v>46001</v>
      </c>
      <c r="H24" s="200"/>
      <c r="I24" s="119" t="s">
        <v>175</v>
      </c>
      <c r="J24" s="119" t="s">
        <v>130</v>
      </c>
      <c r="K24" s="201"/>
      <c r="M24" s="242" t="s">
        <v>176</v>
      </c>
      <c r="N24" s="117" t="s">
        <v>133</v>
      </c>
      <c r="O24" s="73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</row>
  </sheetData>
  <mergeCells count="7">
    <mergeCell ref="A1:N1"/>
    <mergeCell ref="B2:C2"/>
    <mergeCell ref="D2:F2"/>
    <mergeCell ref="J2:N2"/>
    <mergeCell ref="B3:F3"/>
    <mergeCell ref="I3:N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31" workbookViewId="0">
      <selection activeCell="B5" sqref="B5:C5"/>
    </sheetView>
  </sheetViews>
  <sheetFormatPr defaultColWidth="10.125" defaultRowHeight="14.25"/>
  <cols>
    <col min="1" max="1" width="9.625" style="123" customWidth="1"/>
    <col min="2" max="2" width="11.125" style="123" customWidth="1"/>
    <col min="3" max="3" width="9.125" style="123" customWidth="1"/>
    <col min="4" max="4" width="9.5" style="123" customWidth="1"/>
    <col min="5" max="5" width="12.75" style="123" customWidth="1"/>
    <col min="6" max="6" width="10.375" style="123" customWidth="1"/>
    <col min="7" max="7" width="9.5" style="123" customWidth="1"/>
    <col min="8" max="8" width="9.125" style="123" customWidth="1"/>
    <col min="9" max="9" width="8.125" style="123" customWidth="1"/>
    <col min="10" max="10" width="10.5" style="123" customWidth="1"/>
    <col min="11" max="11" width="12.125" style="123" customWidth="1"/>
    <col min="12" max="16384" width="10.125" style="123"/>
  </cols>
  <sheetData>
    <row r="1" ht="23.25" spans="1:11">
      <c r="A1" s="124" t="s">
        <v>177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ht="18" customHeight="1" spans="1:11">
      <c r="A2" s="125" t="s">
        <v>53</v>
      </c>
      <c r="B2" s="126" t="s">
        <v>54</v>
      </c>
      <c r="C2" s="126"/>
      <c r="D2" s="127" t="s">
        <v>61</v>
      </c>
      <c r="E2" s="128" t="str">
        <f>首期!B4</f>
        <v>QAUUAO84312</v>
      </c>
      <c r="F2" s="129" t="s">
        <v>178</v>
      </c>
      <c r="G2" s="130" t="str">
        <f>首期!B5</f>
        <v>儿童连帽卫衣</v>
      </c>
      <c r="H2" s="130"/>
      <c r="I2" s="131" t="s">
        <v>56</v>
      </c>
      <c r="J2" s="130" t="s">
        <v>57</v>
      </c>
      <c r="K2" s="132"/>
    </row>
    <row r="3" ht="18" customHeight="1" spans="1:11">
      <c r="A3" s="133" t="s">
        <v>74</v>
      </c>
      <c r="B3" s="134">
        <v>1064</v>
      </c>
      <c r="C3" s="134"/>
      <c r="D3" s="135" t="s">
        <v>179</v>
      </c>
      <c r="E3" s="136">
        <v>46016</v>
      </c>
      <c r="F3" s="137"/>
      <c r="G3" s="137"/>
      <c r="H3" s="138" t="s">
        <v>180</v>
      </c>
      <c r="I3" s="138"/>
      <c r="J3" s="138"/>
      <c r="K3" s="139"/>
    </row>
    <row r="4" ht="18" customHeight="1" spans="1:11">
      <c r="A4" s="140" t="s">
        <v>71</v>
      </c>
      <c r="B4" s="134">
        <v>2</v>
      </c>
      <c r="C4" s="134">
        <v>6</v>
      </c>
      <c r="D4" s="141" t="s">
        <v>181</v>
      </c>
      <c r="E4" s="137" t="s">
        <v>182</v>
      </c>
      <c r="F4" s="137"/>
      <c r="G4" s="137"/>
      <c r="H4" s="141" t="s">
        <v>183</v>
      </c>
      <c r="I4" s="141"/>
      <c r="J4" s="142" t="s">
        <v>65</v>
      </c>
      <c r="K4" s="143" t="s">
        <v>66</v>
      </c>
    </row>
    <row r="5" ht="18" customHeight="1" spans="1:11">
      <c r="A5" s="140" t="s">
        <v>184</v>
      </c>
      <c r="B5" s="134">
        <v>1</v>
      </c>
      <c r="C5" s="134"/>
      <c r="D5" s="135" t="s">
        <v>185</v>
      </c>
      <c r="E5" s="135"/>
      <c r="F5" s="135" t="s">
        <v>186</v>
      </c>
      <c r="G5" s="135"/>
      <c r="H5" s="141" t="s">
        <v>187</v>
      </c>
      <c r="I5" s="141"/>
      <c r="J5" s="142" t="s">
        <v>65</v>
      </c>
      <c r="K5" s="143" t="s">
        <v>66</v>
      </c>
    </row>
    <row r="6" ht="18" customHeight="1" spans="1:11">
      <c r="A6" s="144" t="s">
        <v>188</v>
      </c>
      <c r="B6" s="145">
        <v>80</v>
      </c>
      <c r="C6" s="145"/>
      <c r="D6" s="146" t="s">
        <v>189</v>
      </c>
      <c r="E6" s="147"/>
      <c r="F6" s="148">
        <v>1064</v>
      </c>
      <c r="G6" s="146"/>
      <c r="H6" s="149" t="s">
        <v>190</v>
      </c>
      <c r="I6" s="149"/>
      <c r="J6" s="148" t="s">
        <v>65</v>
      </c>
      <c r="K6" s="150" t="s">
        <v>66</v>
      </c>
    </row>
    <row r="7" ht="18" customHeight="1" spans="1:11">
      <c r="A7" s="151"/>
      <c r="B7" s="152"/>
      <c r="C7" s="152"/>
      <c r="D7" s="151"/>
      <c r="E7" s="152"/>
      <c r="F7" s="153"/>
      <c r="G7" s="151"/>
      <c r="H7" s="153"/>
      <c r="I7" s="152"/>
      <c r="J7" s="152"/>
      <c r="K7" s="152"/>
    </row>
    <row r="8" ht="18" customHeight="1" spans="1:11">
      <c r="A8" s="154" t="s">
        <v>191</v>
      </c>
      <c r="B8" s="155" t="s">
        <v>192</v>
      </c>
      <c r="C8" s="155" t="s">
        <v>193</v>
      </c>
      <c r="D8" s="155" t="s">
        <v>194</v>
      </c>
      <c r="E8" s="155" t="s">
        <v>195</v>
      </c>
      <c r="F8" s="155" t="s">
        <v>196</v>
      </c>
      <c r="G8" s="156" t="s">
        <v>197</v>
      </c>
      <c r="H8" s="157"/>
      <c r="I8" s="157"/>
      <c r="J8" s="157"/>
      <c r="K8" s="158"/>
    </row>
    <row r="9" ht="18" customHeight="1" spans="1:11">
      <c r="A9" s="140" t="s">
        <v>198</v>
      </c>
      <c r="B9" s="141"/>
      <c r="C9" s="142" t="s">
        <v>65</v>
      </c>
      <c r="D9" s="142" t="s">
        <v>66</v>
      </c>
      <c r="E9" s="135" t="s">
        <v>199</v>
      </c>
      <c r="F9" s="159" t="s">
        <v>135</v>
      </c>
      <c r="G9" s="160"/>
      <c r="H9" s="161"/>
      <c r="I9" s="161"/>
      <c r="J9" s="161"/>
      <c r="K9" s="162"/>
    </row>
    <row r="10" ht="18" customHeight="1" spans="1:11">
      <c r="A10" s="140" t="s">
        <v>200</v>
      </c>
      <c r="B10" s="141"/>
      <c r="C10" s="142" t="s">
        <v>65</v>
      </c>
      <c r="D10" s="142" t="s">
        <v>66</v>
      </c>
      <c r="E10" s="135" t="s">
        <v>201</v>
      </c>
      <c r="F10" s="159" t="s">
        <v>202</v>
      </c>
      <c r="G10" s="160" t="s">
        <v>203</v>
      </c>
      <c r="H10" s="161"/>
      <c r="I10" s="161"/>
      <c r="J10" s="161"/>
      <c r="K10" s="162"/>
    </row>
    <row r="11" ht="18" customHeight="1" spans="1:11">
      <c r="A11" s="163" t="s">
        <v>204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5"/>
    </row>
    <row r="12" ht="18" customHeight="1" spans="1:11">
      <c r="A12" s="133" t="s">
        <v>88</v>
      </c>
      <c r="B12" s="142" t="s">
        <v>84</v>
      </c>
      <c r="C12" s="142" t="s">
        <v>85</v>
      </c>
      <c r="D12" s="159"/>
      <c r="E12" s="135" t="s">
        <v>86</v>
      </c>
      <c r="F12" s="142" t="s">
        <v>84</v>
      </c>
      <c r="G12" s="142" t="s">
        <v>85</v>
      </c>
      <c r="H12" s="142"/>
      <c r="I12" s="135" t="s">
        <v>205</v>
      </c>
      <c r="J12" s="142" t="s">
        <v>84</v>
      </c>
      <c r="K12" s="143" t="s">
        <v>85</v>
      </c>
    </row>
    <row r="13" ht="18" customHeight="1" spans="1:11">
      <c r="A13" s="133" t="s">
        <v>91</v>
      </c>
      <c r="B13" s="142" t="s">
        <v>84</v>
      </c>
      <c r="C13" s="142" t="s">
        <v>85</v>
      </c>
      <c r="D13" s="159"/>
      <c r="E13" s="135" t="s">
        <v>96</v>
      </c>
      <c r="F13" s="142" t="s">
        <v>84</v>
      </c>
      <c r="G13" s="142" t="s">
        <v>85</v>
      </c>
      <c r="H13" s="142"/>
      <c r="I13" s="135" t="s">
        <v>206</v>
      </c>
      <c r="J13" s="142" t="s">
        <v>84</v>
      </c>
      <c r="K13" s="143" t="s">
        <v>85</v>
      </c>
    </row>
    <row r="14" ht="18" customHeight="1" spans="1:11">
      <c r="A14" s="144" t="s">
        <v>207</v>
      </c>
      <c r="B14" s="148" t="s">
        <v>84</v>
      </c>
      <c r="C14" s="148" t="s">
        <v>85</v>
      </c>
      <c r="D14" s="147"/>
      <c r="E14" s="146" t="s">
        <v>208</v>
      </c>
      <c r="F14" s="148" t="s">
        <v>84</v>
      </c>
      <c r="G14" s="148" t="s">
        <v>85</v>
      </c>
      <c r="H14" s="148"/>
      <c r="I14" s="146" t="s">
        <v>209</v>
      </c>
      <c r="J14" s="148" t="s">
        <v>84</v>
      </c>
      <c r="K14" s="150" t="s">
        <v>85</v>
      </c>
    </row>
    <row r="15" ht="18" customHeight="1" spans="1:11">
      <c r="A15" s="151"/>
      <c r="B15" s="166"/>
      <c r="C15" s="166"/>
      <c r="D15" s="152"/>
      <c r="E15" s="151"/>
      <c r="F15" s="166"/>
      <c r="G15" s="166"/>
      <c r="H15" s="166"/>
      <c r="I15" s="151"/>
      <c r="J15" s="166"/>
      <c r="K15" s="166"/>
    </row>
    <row r="16" s="121" customFormat="1" ht="18" customHeight="1" spans="1:11">
      <c r="A16" s="125" t="s">
        <v>210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7"/>
    </row>
    <row r="17" ht="18" customHeight="1" spans="1:11">
      <c r="A17" s="140" t="s">
        <v>211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68"/>
    </row>
    <row r="18" ht="18" customHeight="1" spans="1:11">
      <c r="A18" s="140" t="s">
        <v>212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68"/>
    </row>
    <row r="19" ht="22" customHeight="1" spans="1:11">
      <c r="A19" s="169"/>
      <c r="B19" s="142"/>
      <c r="C19" s="142"/>
      <c r="D19" s="142"/>
      <c r="E19" s="142"/>
      <c r="F19" s="142"/>
      <c r="G19" s="142"/>
      <c r="H19" s="142"/>
      <c r="I19" s="142"/>
      <c r="J19" s="142"/>
      <c r="K19" s="143"/>
    </row>
    <row r="20" ht="22" customHeight="1" spans="1:11">
      <c r="A20" s="170"/>
      <c r="B20" s="171"/>
      <c r="C20" s="171"/>
      <c r="D20" s="171"/>
      <c r="E20" s="171"/>
      <c r="F20" s="171"/>
      <c r="G20" s="171"/>
      <c r="H20" s="171"/>
      <c r="I20" s="171"/>
      <c r="J20" s="171"/>
      <c r="K20" s="172"/>
    </row>
    <row r="21" ht="22" customHeight="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172"/>
    </row>
    <row r="22" ht="22" customHeight="1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172"/>
    </row>
    <row r="23" ht="22" customHeight="1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175"/>
    </row>
    <row r="24" ht="18" customHeight="1" spans="1:11">
      <c r="A24" s="140" t="s">
        <v>115</v>
      </c>
      <c r="B24" s="141"/>
      <c r="C24" s="142" t="s">
        <v>65</v>
      </c>
      <c r="D24" s="142" t="s">
        <v>66</v>
      </c>
      <c r="E24" s="138"/>
      <c r="F24" s="138"/>
      <c r="G24" s="138"/>
      <c r="H24" s="138"/>
      <c r="I24" s="138"/>
      <c r="J24" s="138"/>
      <c r="K24" s="139"/>
    </row>
    <row r="25" ht="18" customHeight="1" spans="1:11">
      <c r="A25" s="176" t="s">
        <v>213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8"/>
    </row>
    <row r="26" ht="1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ht="20" customHeight="1" spans="1:11">
      <c r="A27" s="180" t="s">
        <v>214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8"/>
    </row>
    <row r="28" ht="23" customHeight="1" spans="1:11">
      <c r="A28" s="181" t="s">
        <v>215</v>
      </c>
      <c r="B28" s="182"/>
      <c r="C28" s="182"/>
      <c r="D28" s="182"/>
      <c r="E28" s="182"/>
      <c r="F28" s="182"/>
      <c r="G28" s="182"/>
      <c r="H28" s="182"/>
      <c r="I28" s="182"/>
      <c r="J28" s="182">
        <v>2</v>
      </c>
      <c r="K28" s="183"/>
    </row>
    <row r="29" ht="23" customHeight="1" spans="1:11">
      <c r="A29" s="181" t="s">
        <v>216</v>
      </c>
      <c r="B29" s="182"/>
      <c r="C29" s="182"/>
      <c r="D29" s="182"/>
      <c r="E29" s="182"/>
      <c r="F29" s="182"/>
      <c r="G29" s="182"/>
      <c r="H29" s="182"/>
      <c r="I29" s="182"/>
      <c r="J29" s="182">
        <v>1</v>
      </c>
      <c r="K29" s="184"/>
    </row>
    <row r="30" ht="23" customHeight="1" spans="1:11">
      <c r="A30" s="181"/>
      <c r="B30" s="182"/>
      <c r="C30" s="182"/>
      <c r="D30" s="182"/>
      <c r="E30" s="182"/>
      <c r="F30" s="182"/>
      <c r="G30" s="182"/>
      <c r="H30" s="182"/>
      <c r="I30" s="182"/>
      <c r="J30" s="182"/>
      <c r="K30" s="184"/>
    </row>
    <row r="31" ht="23" customHeight="1" spans="1:11">
      <c r="A31" s="185"/>
      <c r="B31" s="186"/>
      <c r="C31" s="186"/>
      <c r="D31" s="186"/>
      <c r="E31" s="186"/>
      <c r="F31" s="186"/>
      <c r="G31" s="186"/>
      <c r="H31" s="186"/>
      <c r="I31" s="186"/>
      <c r="J31" s="182">
        <v>4</v>
      </c>
      <c r="K31" s="184"/>
    </row>
    <row r="32" ht="23" customHeight="1" spans="1:11">
      <c r="A32" s="185"/>
      <c r="B32" s="186"/>
      <c r="C32" s="186"/>
      <c r="D32" s="186"/>
      <c r="E32" s="186"/>
      <c r="F32" s="186"/>
      <c r="G32" s="186"/>
      <c r="H32" s="186"/>
      <c r="I32" s="186"/>
      <c r="J32" s="182"/>
      <c r="K32" s="184"/>
    </row>
    <row r="33" ht="23" customHeight="1" spans="1:13">
      <c r="A33" s="185"/>
      <c r="B33" s="186"/>
      <c r="C33" s="186"/>
      <c r="D33" s="186"/>
      <c r="E33" s="186"/>
      <c r="F33" s="186"/>
      <c r="G33" s="186"/>
      <c r="H33" s="186"/>
      <c r="I33" s="186"/>
      <c r="J33" s="186"/>
      <c r="K33" s="184"/>
    </row>
    <row r="34" ht="23" customHeight="1" spans="1:13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ht="23" customHeight="1" spans="1:13">
      <c r="A35" s="187"/>
      <c r="B35" s="171"/>
      <c r="C35" s="171"/>
      <c r="D35" s="171"/>
      <c r="E35" s="171"/>
      <c r="F35" s="171"/>
      <c r="G35" s="171"/>
      <c r="H35" s="171"/>
      <c r="I35" s="171"/>
      <c r="J35" s="171"/>
      <c r="K35" s="172"/>
    </row>
    <row r="36" ht="23" customHeight="1" spans="1:13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190"/>
    </row>
    <row r="37" ht="18.75" customHeight="1" spans="1:13">
      <c r="A37" s="191" t="s">
        <v>217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="122" customFormat="1" ht="18.75" customHeight="1" spans="1:13">
      <c r="A38" s="140" t="s">
        <v>218</v>
      </c>
      <c r="B38" s="141"/>
      <c r="C38" s="141"/>
      <c r="D38" s="138" t="s">
        <v>219</v>
      </c>
      <c r="E38" s="138"/>
      <c r="F38" s="194" t="s">
        <v>220</v>
      </c>
      <c r="G38" s="195"/>
      <c r="H38" s="141" t="s">
        <v>221</v>
      </c>
      <c r="I38" s="141"/>
      <c r="J38" s="141" t="s">
        <v>222</v>
      </c>
      <c r="K38" s="168"/>
    </row>
    <row r="39" ht="18.75" customHeight="1" spans="1:13">
      <c r="A39" s="140" t="s">
        <v>116</v>
      </c>
      <c r="B39" s="141" t="s">
        <v>223</v>
      </c>
      <c r="C39" s="141"/>
      <c r="D39" s="141"/>
      <c r="E39" s="141"/>
      <c r="F39" s="141"/>
      <c r="G39" s="141"/>
      <c r="H39" s="141"/>
      <c r="I39" s="141"/>
      <c r="J39" s="141"/>
      <c r="K39" s="168"/>
      <c r="M39" s="122"/>
    </row>
    <row r="40" ht="24" customHeight="1" spans="1:13">
      <c r="A40" s="140"/>
      <c r="B40" s="141"/>
      <c r="C40" s="141"/>
      <c r="D40" s="141"/>
      <c r="E40" s="141"/>
      <c r="F40" s="141"/>
      <c r="G40" s="141"/>
      <c r="H40" s="141"/>
      <c r="I40" s="141"/>
      <c r="J40" s="141"/>
      <c r="K40" s="168"/>
    </row>
    <row r="41" ht="24" customHeight="1" spans="1:13">
      <c r="A41" s="140"/>
      <c r="B41" s="141"/>
      <c r="C41" s="141"/>
      <c r="D41" s="141"/>
      <c r="E41" s="141"/>
      <c r="F41" s="141"/>
      <c r="G41" s="141"/>
      <c r="H41" s="141"/>
      <c r="I41" s="141"/>
      <c r="J41" s="141"/>
      <c r="K41" s="168"/>
    </row>
    <row r="42" ht="32.1" customHeight="1" spans="1:13">
      <c r="A42" s="144" t="s">
        <v>127</v>
      </c>
      <c r="B42" s="196" t="s">
        <v>224</v>
      </c>
      <c r="C42" s="196"/>
      <c r="D42" s="146" t="s">
        <v>225</v>
      </c>
      <c r="E42" s="147" t="s">
        <v>130</v>
      </c>
      <c r="F42" s="146" t="s">
        <v>131</v>
      </c>
      <c r="G42" s="197">
        <v>46010</v>
      </c>
      <c r="H42" s="198" t="s">
        <v>132</v>
      </c>
      <c r="I42" s="198"/>
      <c r="J42" s="196" t="s">
        <v>133</v>
      </c>
      <c r="K42" s="199"/>
    </row>
    <row r="43" ht="16.5" customHeight="1"/>
    <row r="44" ht="16.5" customHeight="1"/>
    <row r="45" ht="16.5" customHeight="1"/>
  </sheetData>
  <mergeCells count="48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1"/>
  <sheetViews>
    <sheetView workbookViewId="0">
      <selection activeCell="A18" sqref="$A18:$XFD18"/>
    </sheetView>
  </sheetViews>
  <sheetFormatPr defaultColWidth="9" defaultRowHeight="14.25"/>
  <cols>
    <col min="1" max="1" width="13.625" style="65" customWidth="1"/>
    <col min="2" max="2" width="8.5" style="65" customWidth="1"/>
    <col min="3" max="3" width="8.5" style="67" customWidth="1"/>
    <col min="4" max="7" width="8.5" style="65" customWidth="1"/>
    <col min="8" max="8" width="2.75" style="65" customWidth="1"/>
    <col min="9" max="13" width="15.625" style="65" customWidth="1"/>
    <col min="14" max="14" width="15.625" style="68" customWidth="1"/>
    <col min="15" max="252" width="9" style="65"/>
    <col min="253" max="16384" width="9" style="69"/>
  </cols>
  <sheetData>
    <row r="1" s="65" customFormat="1" ht="29" customHeight="1" spans="1:255">
      <c r="A1" s="70" t="s">
        <v>136</v>
      </c>
      <c r="B1" s="71"/>
      <c r="C1" s="72"/>
      <c r="D1" s="71"/>
      <c r="E1" s="71"/>
      <c r="F1" s="71"/>
      <c r="G1" s="71"/>
      <c r="H1" s="71"/>
      <c r="I1" s="71"/>
      <c r="J1" s="71"/>
      <c r="K1" s="71"/>
      <c r="L1" s="71"/>
      <c r="M1" s="71"/>
      <c r="N1" s="73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</row>
    <row r="2" s="65" customFormat="1" ht="20" customHeight="1" spans="1:255">
      <c r="A2" s="74" t="s">
        <v>61</v>
      </c>
      <c r="B2" s="75" t="str">
        <f>首期!B4</f>
        <v>QAUUAO84312</v>
      </c>
      <c r="C2" s="76"/>
      <c r="D2" s="77" t="s">
        <v>68</v>
      </c>
      <c r="E2" s="77"/>
      <c r="F2" s="77"/>
      <c r="G2" s="78"/>
      <c r="H2" s="79"/>
      <c r="I2" s="74" t="s">
        <v>56</v>
      </c>
      <c r="J2" s="80" t="s">
        <v>57</v>
      </c>
      <c r="K2" s="80"/>
      <c r="L2" s="80"/>
      <c r="M2" s="80"/>
      <c r="N2" s="81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</row>
    <row r="3" s="65" customFormat="1" ht="17.25" spans="1:255">
      <c r="A3" s="82" t="s">
        <v>137</v>
      </c>
      <c r="B3" s="83" t="s">
        <v>138</v>
      </c>
      <c r="C3" s="84"/>
      <c r="D3" s="83"/>
      <c r="E3" s="83"/>
      <c r="F3" s="83"/>
      <c r="G3" s="85"/>
      <c r="H3" s="86"/>
      <c r="I3" s="87"/>
      <c r="J3" s="88"/>
      <c r="K3" s="88"/>
      <c r="L3" s="88"/>
      <c r="M3" s="88"/>
      <c r="N3" s="8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</row>
    <row r="4" s="65" customFormat="1" ht="15" spans="1:255">
      <c r="A4" s="82"/>
      <c r="B4" s="90"/>
      <c r="C4" s="90"/>
      <c r="D4" s="90"/>
      <c r="E4" s="90"/>
      <c r="F4" s="90"/>
      <c r="G4" s="91"/>
      <c r="H4" s="86"/>
      <c r="I4" s="92" t="s">
        <v>141</v>
      </c>
      <c r="J4" s="93" t="s">
        <v>142</v>
      </c>
      <c r="K4" s="93" t="s">
        <v>143</v>
      </c>
      <c r="L4" s="93" t="s">
        <v>144</v>
      </c>
      <c r="M4" s="93" t="s">
        <v>145</v>
      </c>
      <c r="N4" s="94" t="s">
        <v>146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</row>
    <row r="5" s="65" customFormat="1" spans="1:255">
      <c r="A5" s="82"/>
      <c r="B5" s="93" t="s">
        <v>141</v>
      </c>
      <c r="C5" s="93" t="s">
        <v>142</v>
      </c>
      <c r="D5" s="93" t="s">
        <v>143</v>
      </c>
      <c r="E5" s="93" t="s">
        <v>144</v>
      </c>
      <c r="F5" s="93" t="s">
        <v>145</v>
      </c>
      <c r="G5" s="95" t="s">
        <v>146</v>
      </c>
      <c r="H5" s="86"/>
      <c r="I5" s="96" t="s">
        <v>110</v>
      </c>
      <c r="J5" s="97" t="s">
        <v>226</v>
      </c>
      <c r="K5" s="96" t="s">
        <v>110</v>
      </c>
      <c r="L5" s="97" t="s">
        <v>226</v>
      </c>
      <c r="M5" s="96" t="s">
        <v>110</v>
      </c>
      <c r="N5" s="98" t="s">
        <v>226</v>
      </c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</row>
    <row r="6" s="66" customFormat="1" ht="25" customHeight="1" spans="1:255">
      <c r="A6" s="99" t="s">
        <v>150</v>
      </c>
      <c r="B6" s="100">
        <f t="shared" ref="B6:B8" si="0">C6-4</f>
        <v>38</v>
      </c>
      <c r="C6" s="100">
        <v>42</v>
      </c>
      <c r="D6" s="100">
        <f>C6+4</f>
        <v>46</v>
      </c>
      <c r="E6" s="100">
        <f>D6+4</f>
        <v>50</v>
      </c>
      <c r="F6" s="100">
        <f>E6+4</f>
        <v>54</v>
      </c>
      <c r="G6" s="101">
        <f>F6+2</f>
        <v>56</v>
      </c>
      <c r="H6" s="102"/>
      <c r="I6" s="96" t="s">
        <v>227</v>
      </c>
      <c r="J6" s="97" t="s">
        <v>227</v>
      </c>
      <c r="K6" s="97" t="s">
        <v>228</v>
      </c>
      <c r="L6" s="97" t="s">
        <v>229</v>
      </c>
      <c r="M6" s="97" t="s">
        <v>227</v>
      </c>
      <c r="N6" s="98" t="s">
        <v>230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</row>
    <row r="7" s="66" customFormat="1" ht="25" customHeight="1" spans="1:255">
      <c r="A7" s="99" t="s">
        <v>154</v>
      </c>
      <c r="B7" s="100">
        <f t="shared" si="0"/>
        <v>94</v>
      </c>
      <c r="C7" s="100">
        <v>98</v>
      </c>
      <c r="D7" s="100">
        <f t="shared" ref="D7:G7" si="1">C7+4</f>
        <v>102</v>
      </c>
      <c r="E7" s="100">
        <f t="shared" si="1"/>
        <v>106</v>
      </c>
      <c r="F7" s="100">
        <f t="shared" si="1"/>
        <v>110</v>
      </c>
      <c r="G7" s="101">
        <f t="shared" si="1"/>
        <v>114</v>
      </c>
      <c r="H7" s="102"/>
      <c r="I7" s="96" t="s">
        <v>231</v>
      </c>
      <c r="J7" s="97" t="s">
        <v>227</v>
      </c>
      <c r="K7" s="97" t="s">
        <v>232</v>
      </c>
      <c r="L7" s="97" t="s">
        <v>233</v>
      </c>
      <c r="M7" s="97" t="s">
        <v>234</v>
      </c>
      <c r="N7" s="98" t="s">
        <v>235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</row>
    <row r="8" s="66" customFormat="1" ht="25" customHeight="1" spans="1:255">
      <c r="A8" s="99" t="s">
        <v>156</v>
      </c>
      <c r="B8" s="100">
        <f t="shared" si="0"/>
        <v>84</v>
      </c>
      <c r="C8" s="100">
        <v>88</v>
      </c>
      <c r="D8" s="100">
        <f t="shared" ref="D8:G8" si="2">C8+4</f>
        <v>92</v>
      </c>
      <c r="E8" s="100">
        <f t="shared" si="2"/>
        <v>96</v>
      </c>
      <c r="F8" s="100">
        <f t="shared" si="2"/>
        <v>100</v>
      </c>
      <c r="G8" s="101">
        <f t="shared" si="2"/>
        <v>104</v>
      </c>
      <c r="H8" s="102"/>
      <c r="I8" s="96" t="s">
        <v>236</v>
      </c>
      <c r="J8" s="97" t="s">
        <v>237</v>
      </c>
      <c r="K8" s="97" t="s">
        <v>238</v>
      </c>
      <c r="L8" s="97" t="s">
        <v>239</v>
      </c>
      <c r="M8" s="97" t="s">
        <v>236</v>
      </c>
      <c r="N8" s="98" t="s">
        <v>240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</row>
    <row r="9" s="66" customFormat="1" ht="25" customHeight="1" spans="1:255">
      <c r="A9" s="99" t="s">
        <v>158</v>
      </c>
      <c r="B9" s="100">
        <f>C9-1.5</f>
        <v>43</v>
      </c>
      <c r="C9" s="100">
        <v>44.5</v>
      </c>
      <c r="D9" s="100">
        <f>C9+1.5</f>
        <v>46</v>
      </c>
      <c r="E9" s="100">
        <f>D9+1.5</f>
        <v>47.5</v>
      </c>
      <c r="F9" s="100">
        <f>E9+1.5</f>
        <v>49</v>
      </c>
      <c r="G9" s="101">
        <f>F9+1</f>
        <v>50</v>
      </c>
      <c r="H9" s="102"/>
      <c r="I9" s="96" t="s">
        <v>241</v>
      </c>
      <c r="J9" s="97" t="s">
        <v>241</v>
      </c>
      <c r="K9" s="97" t="s">
        <v>241</v>
      </c>
      <c r="L9" s="97" t="s">
        <v>241</v>
      </c>
      <c r="M9" s="97" t="s">
        <v>241</v>
      </c>
      <c r="N9" s="98" t="s">
        <v>241</v>
      </c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</row>
    <row r="10" s="66" customFormat="1" ht="25" customHeight="1" spans="1:255">
      <c r="A10" s="99" t="s">
        <v>159</v>
      </c>
      <c r="B10" s="100">
        <f>C10-1.5</f>
        <v>43</v>
      </c>
      <c r="C10" s="100">
        <v>44.5</v>
      </c>
      <c r="D10" s="100">
        <f>C10+1.5</f>
        <v>46</v>
      </c>
      <c r="E10" s="100">
        <f>D10+1.8</f>
        <v>47.8</v>
      </c>
      <c r="F10" s="100">
        <f>E10+1.8</f>
        <v>49.6</v>
      </c>
      <c r="G10" s="101">
        <f>F10+1.2</f>
        <v>50.8</v>
      </c>
      <c r="H10" s="102"/>
      <c r="I10" s="96" t="s">
        <v>242</v>
      </c>
      <c r="J10" s="97" t="s">
        <v>241</v>
      </c>
      <c r="K10" s="97" t="s">
        <v>243</v>
      </c>
      <c r="L10" s="97" t="s">
        <v>244</v>
      </c>
      <c r="M10" s="97" t="s">
        <v>245</v>
      </c>
      <c r="N10" s="98" t="s">
        <v>246</v>
      </c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  <c r="IU10" s="103"/>
    </row>
    <row r="11" s="66" customFormat="1" ht="25" customHeight="1" spans="1:255">
      <c r="A11" s="99" t="s">
        <v>161</v>
      </c>
      <c r="B11" s="100">
        <f>C11-3.4</f>
        <v>37.4</v>
      </c>
      <c r="C11" s="100">
        <v>40.8</v>
      </c>
      <c r="D11" s="100">
        <f>C11+3.4</f>
        <v>44.2</v>
      </c>
      <c r="E11" s="100">
        <f>D11+3.4</f>
        <v>47.6</v>
      </c>
      <c r="F11" s="100">
        <f>E11+3.4</f>
        <v>51</v>
      </c>
      <c r="G11" s="101">
        <f>F11+1.7</f>
        <v>52.7</v>
      </c>
      <c r="H11" s="102"/>
      <c r="I11" s="96" t="s">
        <v>247</v>
      </c>
      <c r="J11" s="97" t="s">
        <v>248</v>
      </c>
      <c r="K11" s="97" t="s">
        <v>247</v>
      </c>
      <c r="L11" s="97" t="s">
        <v>246</v>
      </c>
      <c r="M11" s="97" t="s">
        <v>249</v>
      </c>
      <c r="N11" s="98" t="s">
        <v>250</v>
      </c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103"/>
      <c r="EG11" s="103"/>
      <c r="EH11" s="103"/>
      <c r="EI11" s="103"/>
      <c r="EJ11" s="103"/>
      <c r="EK11" s="103"/>
      <c r="EL11" s="103"/>
      <c r="EM11" s="103"/>
      <c r="EN11" s="103"/>
      <c r="EO11" s="103"/>
      <c r="EP11" s="103"/>
      <c r="EQ11" s="103"/>
      <c r="ER11" s="103"/>
      <c r="ES11" s="103"/>
      <c r="ET11" s="103"/>
      <c r="EU11" s="103"/>
      <c r="EV11" s="103"/>
      <c r="EW11" s="103"/>
      <c r="EX11" s="103"/>
      <c r="EY11" s="103"/>
      <c r="EZ11" s="103"/>
      <c r="FA11" s="103"/>
      <c r="FB11" s="103"/>
      <c r="FC11" s="103"/>
      <c r="FD11" s="103"/>
      <c r="FE11" s="103"/>
      <c r="FF11" s="103"/>
      <c r="FG11" s="103"/>
      <c r="FH11" s="103"/>
      <c r="FI11" s="103"/>
      <c r="FJ11" s="103"/>
      <c r="FK11" s="103"/>
      <c r="FL11" s="103"/>
      <c r="FM11" s="103"/>
      <c r="FN11" s="103"/>
      <c r="FO11" s="103"/>
      <c r="FP11" s="103"/>
      <c r="FQ11" s="103"/>
      <c r="FR11" s="103"/>
      <c r="FS11" s="103"/>
      <c r="FT11" s="103"/>
      <c r="FU11" s="103"/>
      <c r="FV11" s="103"/>
      <c r="FW11" s="103"/>
      <c r="FX11" s="103"/>
      <c r="FY11" s="103"/>
      <c r="FZ11" s="103"/>
      <c r="GA11" s="103"/>
      <c r="GB11" s="103"/>
      <c r="GC11" s="103"/>
      <c r="GD11" s="103"/>
      <c r="GE11" s="103"/>
      <c r="GF11" s="103"/>
      <c r="GG11" s="103"/>
      <c r="GH11" s="103"/>
      <c r="GI11" s="103"/>
      <c r="GJ11" s="103"/>
      <c r="GK11" s="103"/>
      <c r="GL11" s="103"/>
      <c r="GM11" s="103"/>
      <c r="GN11" s="103"/>
      <c r="GO11" s="103"/>
      <c r="GP11" s="103"/>
      <c r="GQ11" s="103"/>
      <c r="GR11" s="103"/>
      <c r="GS11" s="103"/>
      <c r="GT11" s="103"/>
      <c r="GU11" s="103"/>
      <c r="GV11" s="103"/>
      <c r="GW11" s="103"/>
      <c r="GX11" s="103"/>
      <c r="GY11" s="103"/>
      <c r="GZ11" s="103"/>
      <c r="HA11" s="103"/>
      <c r="HB11" s="103"/>
      <c r="HC11" s="103"/>
      <c r="HD11" s="103"/>
      <c r="HE11" s="103"/>
      <c r="HF11" s="103"/>
      <c r="HG11" s="103"/>
      <c r="HH11" s="103"/>
      <c r="HI11" s="103"/>
      <c r="HJ11" s="103"/>
      <c r="HK11" s="103"/>
      <c r="HL11" s="103"/>
      <c r="HM11" s="103"/>
      <c r="HN11" s="103"/>
      <c r="HO11" s="103"/>
      <c r="HP11" s="103"/>
      <c r="HQ11" s="103"/>
      <c r="HR11" s="103"/>
      <c r="HS11" s="103"/>
      <c r="HT11" s="103"/>
      <c r="HU11" s="103"/>
      <c r="HV11" s="103"/>
      <c r="HW11" s="103"/>
      <c r="HX11" s="103"/>
      <c r="HY11" s="103"/>
      <c r="HZ11" s="103"/>
      <c r="IA11" s="103"/>
      <c r="IB11" s="103"/>
      <c r="IC11" s="103"/>
      <c r="ID11" s="103"/>
      <c r="IE11" s="103"/>
      <c r="IF11" s="103"/>
      <c r="IG11" s="103"/>
      <c r="IH11" s="103"/>
      <c r="II11" s="103"/>
      <c r="IJ11" s="103"/>
      <c r="IK11" s="103"/>
      <c r="IL11" s="103"/>
      <c r="IM11" s="103"/>
      <c r="IN11" s="103"/>
      <c r="IO11" s="103"/>
      <c r="IP11" s="103"/>
      <c r="IQ11" s="103"/>
      <c r="IR11" s="103"/>
      <c r="IS11" s="103"/>
      <c r="IT11" s="103"/>
      <c r="IU11" s="103"/>
    </row>
    <row r="12" s="66" customFormat="1" ht="25" customHeight="1" spans="1:255">
      <c r="A12" s="99" t="s">
        <v>164</v>
      </c>
      <c r="B12" s="100">
        <f>C12-0.8</f>
        <v>16.6</v>
      </c>
      <c r="C12" s="100">
        <v>17.4</v>
      </c>
      <c r="D12" s="100">
        <f>C12+0.8</f>
        <v>18.2</v>
      </c>
      <c r="E12" s="100">
        <f>D12+1.2</f>
        <v>19.4</v>
      </c>
      <c r="F12" s="100">
        <f>E12+1.2</f>
        <v>20.6</v>
      </c>
      <c r="G12" s="101">
        <f>F12+0.8</f>
        <v>21.4</v>
      </c>
      <c r="H12" s="102"/>
      <c r="I12" s="96" t="s">
        <v>241</v>
      </c>
      <c r="J12" s="97" t="s">
        <v>241</v>
      </c>
      <c r="K12" s="97" t="s">
        <v>241</v>
      </c>
      <c r="L12" s="97" t="s">
        <v>241</v>
      </c>
      <c r="M12" s="97" t="s">
        <v>241</v>
      </c>
      <c r="N12" s="98" t="s">
        <v>241</v>
      </c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/>
      <c r="DH12" s="103"/>
      <c r="DI12" s="103"/>
      <c r="DJ12" s="103"/>
      <c r="DK12" s="103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F12" s="103"/>
      <c r="HG12" s="103"/>
      <c r="HH12" s="103"/>
      <c r="HI12" s="103"/>
      <c r="HJ12" s="103"/>
      <c r="HK12" s="103"/>
      <c r="HL12" s="103"/>
      <c r="HM12" s="103"/>
      <c r="HN12" s="103"/>
      <c r="HO12" s="103"/>
      <c r="HP12" s="103"/>
      <c r="HQ12" s="103"/>
      <c r="HR12" s="103"/>
      <c r="HS12" s="103"/>
      <c r="HT12" s="103"/>
      <c r="HU12" s="103"/>
      <c r="HV12" s="103"/>
      <c r="HW12" s="103"/>
      <c r="HX12" s="103"/>
      <c r="HY12" s="103"/>
      <c r="HZ12" s="103"/>
      <c r="IA12" s="103"/>
      <c r="IB12" s="103"/>
      <c r="IC12" s="103"/>
      <c r="ID12" s="103"/>
      <c r="IE12" s="103"/>
      <c r="IF12" s="103"/>
      <c r="IG12" s="103"/>
      <c r="IH12" s="103"/>
      <c r="II12" s="103"/>
      <c r="IJ12" s="103"/>
      <c r="IK12" s="103"/>
      <c r="IL12" s="103"/>
      <c r="IM12" s="103"/>
      <c r="IN12" s="103"/>
      <c r="IO12" s="103"/>
      <c r="IP12" s="103"/>
      <c r="IQ12" s="103"/>
      <c r="IR12" s="103"/>
      <c r="IS12" s="103"/>
      <c r="IT12" s="103"/>
      <c r="IU12" s="103"/>
    </row>
    <row r="13" s="66" customFormat="1" ht="25" customHeight="1" spans="1:255">
      <c r="A13" s="99" t="s">
        <v>165</v>
      </c>
      <c r="B13" s="100">
        <f>C13-0.65</f>
        <v>14.85</v>
      </c>
      <c r="C13" s="100">
        <v>15.5</v>
      </c>
      <c r="D13" s="100">
        <f>C13+0.65</f>
        <v>16.15</v>
      </c>
      <c r="E13" s="100">
        <f>D13+0.9</f>
        <v>17.05</v>
      </c>
      <c r="F13" s="100">
        <f>E13+0.9</f>
        <v>17.95</v>
      </c>
      <c r="G13" s="101">
        <f>F13+0.65</f>
        <v>18.6</v>
      </c>
      <c r="H13" s="102"/>
      <c r="I13" s="96" t="s">
        <v>229</v>
      </c>
      <c r="J13" s="97" t="s">
        <v>241</v>
      </c>
      <c r="K13" s="97" t="s">
        <v>241</v>
      </c>
      <c r="L13" s="97" t="s">
        <v>243</v>
      </c>
      <c r="M13" s="97" t="s">
        <v>235</v>
      </c>
      <c r="N13" s="98" t="s">
        <v>229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/>
      <c r="CW13" s="103"/>
      <c r="CX13" s="103"/>
      <c r="CY13" s="103"/>
      <c r="CZ13" s="103"/>
      <c r="DA13" s="103"/>
      <c r="DB13" s="103"/>
      <c r="DC13" s="103"/>
      <c r="DD13" s="103"/>
      <c r="DE13" s="103"/>
      <c r="DF13" s="103"/>
      <c r="DG13" s="103"/>
      <c r="DH13" s="103"/>
      <c r="DI13" s="103"/>
      <c r="DJ13" s="103"/>
      <c r="DK13" s="103"/>
      <c r="DL13" s="103"/>
      <c r="DM13" s="103"/>
      <c r="DN13" s="103"/>
      <c r="DO13" s="103"/>
      <c r="DP13" s="103"/>
      <c r="DQ13" s="103"/>
      <c r="DR13" s="103"/>
      <c r="DS13" s="103"/>
      <c r="DT13" s="103"/>
      <c r="DU13" s="103"/>
      <c r="DV13" s="103"/>
      <c r="DW13" s="103"/>
      <c r="DX13" s="103"/>
      <c r="DY13" s="103"/>
      <c r="DZ13" s="103"/>
      <c r="EA13" s="103"/>
      <c r="EB13" s="103"/>
      <c r="EC13" s="103"/>
      <c r="ED13" s="103"/>
      <c r="EE13" s="103"/>
      <c r="EF13" s="103"/>
      <c r="EG13" s="103"/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3"/>
      <c r="EY13" s="103"/>
      <c r="EZ13" s="103"/>
      <c r="FA13" s="103"/>
      <c r="FB13" s="103"/>
      <c r="FC13" s="103"/>
      <c r="FD13" s="103"/>
      <c r="FE13" s="103"/>
      <c r="FF13" s="103"/>
      <c r="FG13" s="103"/>
      <c r="FH13" s="103"/>
      <c r="FI13" s="103"/>
      <c r="FJ13" s="103"/>
      <c r="FK13" s="103"/>
      <c r="FL13" s="103"/>
      <c r="FM13" s="103"/>
      <c r="FN13" s="103"/>
      <c r="FO13" s="103"/>
      <c r="FP13" s="103"/>
      <c r="FQ13" s="103"/>
      <c r="FR13" s="103"/>
      <c r="FS13" s="103"/>
      <c r="FT13" s="103"/>
      <c r="FU13" s="103"/>
      <c r="FV13" s="103"/>
      <c r="FW13" s="103"/>
      <c r="FX13" s="103"/>
      <c r="FY13" s="103"/>
      <c r="FZ13" s="103"/>
      <c r="GA13" s="103"/>
      <c r="GB13" s="103"/>
      <c r="GC13" s="103"/>
      <c r="GD13" s="103"/>
      <c r="GE13" s="103"/>
      <c r="GF13" s="103"/>
      <c r="GG13" s="103"/>
      <c r="GH13" s="103"/>
      <c r="GI13" s="103"/>
      <c r="GJ13" s="103"/>
      <c r="GK13" s="103"/>
      <c r="GL13" s="103"/>
      <c r="GM13" s="103"/>
      <c r="GN13" s="103"/>
      <c r="GO13" s="103"/>
      <c r="GP13" s="103"/>
      <c r="GQ13" s="103"/>
      <c r="GR13" s="103"/>
      <c r="GS13" s="103"/>
      <c r="GT13" s="103"/>
      <c r="GU13" s="103"/>
      <c r="GV13" s="103"/>
      <c r="GW13" s="103"/>
      <c r="GX13" s="103"/>
      <c r="GY13" s="103"/>
      <c r="GZ13" s="103"/>
      <c r="HA13" s="103"/>
      <c r="HB13" s="103"/>
      <c r="HC13" s="103"/>
      <c r="HD13" s="103"/>
      <c r="HE13" s="103"/>
      <c r="HF13" s="103"/>
      <c r="HG13" s="103"/>
      <c r="HH13" s="103"/>
      <c r="HI13" s="103"/>
      <c r="HJ13" s="103"/>
      <c r="HK13" s="103"/>
      <c r="HL13" s="103"/>
      <c r="HM13" s="103"/>
      <c r="HN13" s="103"/>
      <c r="HO13" s="103"/>
      <c r="HP13" s="103"/>
      <c r="HQ13" s="103"/>
      <c r="HR13" s="103"/>
      <c r="HS13" s="103"/>
      <c r="HT13" s="103"/>
      <c r="HU13" s="103"/>
      <c r="HV13" s="103"/>
      <c r="HW13" s="103"/>
      <c r="HX13" s="103"/>
      <c r="HY13" s="103"/>
      <c r="HZ13" s="103"/>
      <c r="IA13" s="103"/>
      <c r="IB13" s="103"/>
      <c r="IC13" s="103"/>
      <c r="ID13" s="103"/>
      <c r="IE13" s="103"/>
      <c r="IF13" s="103"/>
      <c r="IG13" s="103"/>
      <c r="IH13" s="103"/>
      <c r="II13" s="103"/>
      <c r="IJ13" s="103"/>
      <c r="IK13" s="103"/>
      <c r="IL13" s="103"/>
      <c r="IM13" s="103"/>
      <c r="IN13" s="103"/>
      <c r="IO13" s="103"/>
      <c r="IP13" s="103"/>
      <c r="IQ13" s="103"/>
      <c r="IR13" s="103"/>
      <c r="IS13" s="103"/>
      <c r="IT13" s="103"/>
      <c r="IU13" s="103"/>
    </row>
    <row r="14" s="66" customFormat="1" ht="25" customHeight="1" spans="1:255">
      <c r="A14" s="99" t="s">
        <v>167</v>
      </c>
      <c r="B14" s="100">
        <f>C14-0.2</f>
        <v>8.3</v>
      </c>
      <c r="C14" s="100">
        <v>8.5</v>
      </c>
      <c r="D14" s="100">
        <f>C14+0.2</f>
        <v>8.7</v>
      </c>
      <c r="E14" s="100">
        <f>D14+0.4</f>
        <v>9.1</v>
      </c>
      <c r="F14" s="100">
        <f>E14+0.4</f>
        <v>9.5</v>
      </c>
      <c r="G14" s="101">
        <f>F14+0.2</f>
        <v>9.7</v>
      </c>
      <c r="H14" s="102"/>
      <c r="I14" s="96" t="s">
        <v>246</v>
      </c>
      <c r="J14" s="97" t="s">
        <v>241</v>
      </c>
      <c r="K14" s="97" t="s">
        <v>241</v>
      </c>
      <c r="L14" s="97" t="s">
        <v>241</v>
      </c>
      <c r="M14" s="97" t="s">
        <v>241</v>
      </c>
      <c r="N14" s="98" t="s">
        <v>241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3"/>
      <c r="DF14" s="103"/>
      <c r="DG14" s="103"/>
      <c r="DH14" s="103"/>
      <c r="DI14" s="103"/>
      <c r="DJ14" s="103"/>
      <c r="DK14" s="103"/>
      <c r="DL14" s="103"/>
      <c r="DM14" s="103"/>
      <c r="DN14" s="103"/>
      <c r="DO14" s="103"/>
      <c r="DP14" s="103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3"/>
      <c r="EY14" s="103"/>
      <c r="EZ14" s="103"/>
      <c r="FA14" s="103"/>
      <c r="FB14" s="103"/>
      <c r="FC14" s="103"/>
      <c r="FD14" s="103"/>
      <c r="FE14" s="103"/>
      <c r="FF14" s="103"/>
      <c r="FG14" s="103"/>
      <c r="FH14" s="103"/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3"/>
      <c r="GW14" s="103"/>
      <c r="GX14" s="103"/>
      <c r="GY14" s="103"/>
      <c r="GZ14" s="103"/>
      <c r="HA14" s="103"/>
      <c r="HB14" s="103"/>
      <c r="HC14" s="103"/>
      <c r="HD14" s="103"/>
      <c r="HE14" s="103"/>
      <c r="HF14" s="103"/>
      <c r="HG14" s="103"/>
      <c r="HH14" s="103"/>
      <c r="HI14" s="103"/>
      <c r="HJ14" s="103"/>
      <c r="HK14" s="103"/>
      <c r="HL14" s="103"/>
      <c r="HM14" s="103"/>
      <c r="HN14" s="103"/>
      <c r="HO14" s="103"/>
      <c r="HP14" s="103"/>
      <c r="HQ14" s="103"/>
      <c r="HR14" s="103"/>
      <c r="HS14" s="103"/>
      <c r="HT14" s="103"/>
      <c r="HU14" s="103"/>
      <c r="HV14" s="103"/>
      <c r="HW14" s="103"/>
      <c r="HX14" s="103"/>
      <c r="HY14" s="103"/>
      <c r="HZ14" s="103"/>
      <c r="IA14" s="103"/>
      <c r="IB14" s="103"/>
      <c r="IC14" s="103"/>
      <c r="ID14" s="103"/>
      <c r="IE14" s="103"/>
      <c r="IF14" s="103"/>
      <c r="IG14" s="103"/>
      <c r="IH14" s="103"/>
      <c r="II14" s="103"/>
      <c r="IJ14" s="103"/>
      <c r="IK14" s="103"/>
      <c r="IL14" s="103"/>
      <c r="IM14" s="103"/>
      <c r="IN14" s="103"/>
      <c r="IO14" s="103"/>
      <c r="IP14" s="103"/>
      <c r="IQ14" s="103"/>
      <c r="IR14" s="103"/>
      <c r="IS14" s="103"/>
      <c r="IT14" s="103"/>
      <c r="IU14" s="103"/>
    </row>
    <row r="15" s="66" customFormat="1" ht="25" customHeight="1" spans="1:255">
      <c r="A15" s="104" t="s">
        <v>168</v>
      </c>
      <c r="B15" s="100">
        <v>6</v>
      </c>
      <c r="C15" s="100">
        <v>6</v>
      </c>
      <c r="D15" s="100">
        <v>6</v>
      </c>
      <c r="E15" s="100">
        <v>6</v>
      </c>
      <c r="F15" s="100">
        <v>6</v>
      </c>
      <c r="G15" s="101">
        <v>6</v>
      </c>
      <c r="H15" s="102"/>
      <c r="I15" s="96" t="s">
        <v>241</v>
      </c>
      <c r="J15" s="97" t="s">
        <v>241</v>
      </c>
      <c r="K15" s="97" t="s">
        <v>241</v>
      </c>
      <c r="L15" s="97" t="s">
        <v>241</v>
      </c>
      <c r="M15" s="97" t="s">
        <v>241</v>
      </c>
      <c r="N15" s="98" t="s">
        <v>241</v>
      </c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U15" s="103"/>
      <c r="EV15" s="103"/>
      <c r="EW15" s="103"/>
      <c r="EX15" s="103"/>
      <c r="EY15" s="103"/>
      <c r="EZ15" s="103"/>
      <c r="FA15" s="103"/>
      <c r="FB15" s="103"/>
      <c r="FC15" s="103"/>
      <c r="FD15" s="103"/>
      <c r="FE15" s="103"/>
      <c r="FF15" s="103"/>
      <c r="FG15" s="103"/>
      <c r="FH15" s="103"/>
      <c r="FI15" s="103"/>
      <c r="FJ15" s="103"/>
      <c r="FK15" s="103"/>
      <c r="FL15" s="103"/>
      <c r="FM15" s="103"/>
      <c r="FN15" s="103"/>
      <c r="FO15" s="103"/>
      <c r="FP15" s="103"/>
      <c r="FQ15" s="103"/>
      <c r="FR15" s="103"/>
      <c r="FS15" s="103"/>
      <c r="FT15" s="103"/>
      <c r="FU15" s="103"/>
      <c r="FV15" s="103"/>
      <c r="FW15" s="103"/>
      <c r="FX15" s="103"/>
      <c r="FY15" s="103"/>
      <c r="FZ15" s="103"/>
      <c r="GA15" s="103"/>
      <c r="GB15" s="103"/>
      <c r="GC15" s="103"/>
      <c r="GD15" s="103"/>
      <c r="GE15" s="103"/>
      <c r="GF15" s="103"/>
      <c r="GG15" s="103"/>
      <c r="GH15" s="103"/>
      <c r="GI15" s="103"/>
      <c r="GJ15" s="103"/>
      <c r="GK15" s="103"/>
      <c r="GL15" s="103"/>
      <c r="GM15" s="103"/>
      <c r="GN15" s="103"/>
      <c r="GO15" s="103"/>
      <c r="GP15" s="103"/>
      <c r="GQ15" s="103"/>
      <c r="GR15" s="103"/>
      <c r="GS15" s="103"/>
      <c r="GT15" s="103"/>
      <c r="GU15" s="103"/>
      <c r="GV15" s="103"/>
      <c r="GW15" s="103"/>
      <c r="GX15" s="103"/>
      <c r="GY15" s="103"/>
      <c r="GZ15" s="103"/>
      <c r="HA15" s="103"/>
      <c r="HB15" s="103"/>
      <c r="HC15" s="103"/>
      <c r="HD15" s="103"/>
      <c r="HE15" s="103"/>
      <c r="HF15" s="103"/>
      <c r="HG15" s="103"/>
      <c r="HH15" s="103"/>
      <c r="HI15" s="103"/>
      <c r="HJ15" s="103"/>
      <c r="HK15" s="103"/>
      <c r="HL15" s="103"/>
      <c r="HM15" s="103"/>
      <c r="HN15" s="103"/>
      <c r="HO15" s="103"/>
      <c r="HP15" s="103"/>
      <c r="HQ15" s="103"/>
      <c r="HR15" s="103"/>
      <c r="HS15" s="103"/>
      <c r="HT15" s="103"/>
      <c r="HU15" s="103"/>
      <c r="HV15" s="103"/>
      <c r="HW15" s="103"/>
      <c r="HX15" s="103"/>
      <c r="HY15" s="103"/>
      <c r="HZ15" s="103"/>
      <c r="IA15" s="103"/>
      <c r="IB15" s="103"/>
      <c r="IC15" s="103"/>
      <c r="ID15" s="103"/>
      <c r="IE15" s="103"/>
      <c r="IF15" s="103"/>
      <c r="IG15" s="103"/>
      <c r="IH15" s="103"/>
      <c r="II15" s="103"/>
      <c r="IJ15" s="103"/>
      <c r="IK15" s="103"/>
      <c r="IL15" s="103"/>
      <c r="IM15" s="103"/>
      <c r="IN15" s="103"/>
      <c r="IO15" s="103"/>
      <c r="IP15" s="103"/>
      <c r="IQ15" s="103"/>
      <c r="IR15" s="103"/>
      <c r="IS15" s="103"/>
      <c r="IT15" s="103"/>
      <c r="IU15" s="103"/>
    </row>
    <row r="16" s="66" customFormat="1" ht="25" customHeight="1" spans="1:255">
      <c r="A16" s="99" t="s">
        <v>169</v>
      </c>
      <c r="B16" s="100">
        <f>C16-0.5</f>
        <v>30.5</v>
      </c>
      <c r="C16" s="100">
        <v>31</v>
      </c>
      <c r="D16" s="100">
        <f>C16+0.8</f>
        <v>31.8</v>
      </c>
      <c r="E16" s="100">
        <f>D16+0.8</f>
        <v>32.6</v>
      </c>
      <c r="F16" s="100">
        <f>E16+0.8</f>
        <v>33.4</v>
      </c>
      <c r="G16" s="101">
        <f>F16+0.5</f>
        <v>33.9</v>
      </c>
      <c r="H16" s="102"/>
      <c r="I16" s="96" t="s">
        <v>241</v>
      </c>
      <c r="J16" s="97" t="s">
        <v>241</v>
      </c>
      <c r="K16" s="97" t="s">
        <v>241</v>
      </c>
      <c r="L16" s="97" t="s">
        <v>241</v>
      </c>
      <c r="M16" s="97" t="s">
        <v>241</v>
      </c>
      <c r="N16" s="98" t="s">
        <v>241</v>
      </c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/>
      <c r="DF16" s="103"/>
      <c r="DG16" s="103"/>
      <c r="DH16" s="103"/>
      <c r="DI16" s="103"/>
      <c r="DJ16" s="103"/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/>
      <c r="EV16" s="103"/>
      <c r="EW16" s="103"/>
      <c r="EX16" s="103"/>
      <c r="EY16" s="103"/>
      <c r="EZ16" s="103"/>
      <c r="FA16" s="103"/>
      <c r="FB16" s="103"/>
      <c r="FC16" s="103"/>
      <c r="FD16" s="103"/>
      <c r="FE16" s="103"/>
      <c r="FF16" s="103"/>
      <c r="FG16" s="103"/>
      <c r="FH16" s="103"/>
      <c r="FI16" s="103"/>
      <c r="FJ16" s="103"/>
      <c r="FK16" s="103"/>
      <c r="FL16" s="103"/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3"/>
      <c r="GW16" s="103"/>
      <c r="GX16" s="103"/>
      <c r="GY16" s="103"/>
      <c r="GZ16" s="103"/>
      <c r="HA16" s="103"/>
      <c r="HB16" s="103"/>
      <c r="HC16" s="103"/>
      <c r="HD16" s="103"/>
      <c r="HE16" s="103"/>
      <c r="HF16" s="103"/>
      <c r="HG16" s="103"/>
      <c r="HH16" s="103"/>
      <c r="HI16" s="103"/>
      <c r="HJ16" s="103"/>
      <c r="HK16" s="103"/>
      <c r="HL16" s="103"/>
      <c r="HM16" s="103"/>
      <c r="HN16" s="103"/>
      <c r="HO16" s="103"/>
      <c r="HP16" s="103"/>
      <c r="HQ16" s="103"/>
      <c r="HR16" s="103"/>
      <c r="HS16" s="103"/>
      <c r="HT16" s="103"/>
      <c r="HU16" s="103"/>
      <c r="HV16" s="103"/>
      <c r="HW16" s="103"/>
      <c r="HX16" s="103"/>
      <c r="HY16" s="103"/>
      <c r="HZ16" s="103"/>
      <c r="IA16" s="103"/>
      <c r="IB16" s="103"/>
      <c r="IC16" s="103"/>
      <c r="ID16" s="103"/>
      <c r="IE16" s="103"/>
      <c r="IF16" s="103"/>
      <c r="IG16" s="103"/>
      <c r="IH16" s="103"/>
      <c r="II16" s="103"/>
      <c r="IJ16" s="103"/>
      <c r="IK16" s="103"/>
      <c r="IL16" s="103"/>
      <c r="IM16" s="103"/>
      <c r="IN16" s="103"/>
      <c r="IO16" s="103"/>
      <c r="IP16" s="103"/>
      <c r="IQ16" s="103"/>
      <c r="IR16" s="103"/>
      <c r="IS16" s="103"/>
      <c r="IT16" s="103"/>
      <c r="IU16" s="103"/>
    </row>
    <row r="17" s="66" customFormat="1" ht="25" customHeight="1" spans="1:255">
      <c r="A17" s="99" t="s">
        <v>171</v>
      </c>
      <c r="B17" s="100">
        <f>C17-0.75</f>
        <v>22.25</v>
      </c>
      <c r="C17" s="100">
        <v>23</v>
      </c>
      <c r="D17" s="100">
        <f>C17+0.75</f>
        <v>23.75</v>
      </c>
      <c r="E17" s="100">
        <f>D17+0.75</f>
        <v>24.5</v>
      </c>
      <c r="F17" s="100">
        <f>E17+0.75</f>
        <v>25.25</v>
      </c>
      <c r="G17" s="101">
        <f>F17+0.5</f>
        <v>25.75</v>
      </c>
      <c r="H17" s="102"/>
      <c r="I17" s="96" t="s">
        <v>241</v>
      </c>
      <c r="J17" s="97" t="s">
        <v>241</v>
      </c>
      <c r="K17" s="97" t="s">
        <v>241</v>
      </c>
      <c r="L17" s="97" t="s">
        <v>241</v>
      </c>
      <c r="M17" s="97" t="s">
        <v>241</v>
      </c>
      <c r="N17" s="98" t="s">
        <v>241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3"/>
      <c r="IP17" s="103"/>
      <c r="IQ17" s="103"/>
      <c r="IR17" s="103"/>
      <c r="IS17" s="103"/>
      <c r="IT17" s="103"/>
      <c r="IU17" s="103"/>
    </row>
    <row r="18" s="66" customFormat="1" ht="25" customHeight="1" spans="1:255">
      <c r="A18" s="105"/>
      <c r="B18" s="106"/>
      <c r="C18" s="106"/>
      <c r="D18" s="106"/>
      <c r="E18" s="106"/>
      <c r="F18" s="106"/>
      <c r="G18" s="107"/>
      <c r="H18" s="108"/>
      <c r="I18" s="109"/>
      <c r="J18" s="110"/>
      <c r="K18" s="110"/>
      <c r="L18" s="110"/>
      <c r="M18" s="110"/>
      <c r="N18" s="111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  <c r="DH18" s="103"/>
      <c r="DI18" s="103"/>
      <c r="DJ18" s="103"/>
      <c r="DK18" s="103"/>
      <c r="DL18" s="103"/>
      <c r="DM18" s="103"/>
      <c r="DN18" s="103"/>
      <c r="DO18" s="103"/>
      <c r="DP18" s="103"/>
      <c r="DQ18" s="103"/>
      <c r="DR18" s="103"/>
      <c r="DS18" s="103"/>
      <c r="DT18" s="103"/>
      <c r="DU18" s="103"/>
      <c r="DV18" s="103"/>
      <c r="DW18" s="103"/>
      <c r="DX18" s="103"/>
      <c r="DY18" s="103"/>
      <c r="DZ18" s="103"/>
      <c r="EA18" s="103"/>
      <c r="EB18" s="103"/>
      <c r="EC18" s="103"/>
      <c r="ED18" s="103"/>
      <c r="EE18" s="103"/>
      <c r="EF18" s="103"/>
      <c r="EG18" s="103"/>
      <c r="EH18" s="103"/>
      <c r="EI18" s="103"/>
      <c r="EJ18" s="103"/>
      <c r="EK18" s="103"/>
      <c r="EL18" s="103"/>
      <c r="EM18" s="103"/>
      <c r="EN18" s="103"/>
      <c r="EO18" s="103"/>
      <c r="EP18" s="103"/>
      <c r="EQ18" s="103"/>
      <c r="ER18" s="103"/>
      <c r="ES18" s="103"/>
      <c r="ET18" s="103"/>
      <c r="EU18" s="103"/>
      <c r="EV18" s="103"/>
      <c r="EW18" s="103"/>
      <c r="EX18" s="103"/>
      <c r="EY18" s="103"/>
      <c r="EZ18" s="103"/>
      <c r="FA18" s="103"/>
      <c r="FB18" s="103"/>
      <c r="FC18" s="103"/>
      <c r="FD18" s="103"/>
      <c r="FE18" s="103"/>
      <c r="FF18" s="103"/>
      <c r="FG18" s="103"/>
      <c r="FH18" s="103"/>
      <c r="FI18" s="103"/>
      <c r="FJ18" s="103"/>
      <c r="FK18" s="103"/>
      <c r="FL18" s="103"/>
      <c r="FM18" s="103"/>
      <c r="FN18" s="103"/>
      <c r="FO18" s="103"/>
      <c r="FP18" s="103"/>
      <c r="FQ18" s="103"/>
      <c r="FR18" s="103"/>
      <c r="FS18" s="103"/>
      <c r="FT18" s="103"/>
      <c r="FU18" s="103"/>
      <c r="FV18" s="103"/>
      <c r="FW18" s="103"/>
      <c r="FX18" s="103"/>
      <c r="FY18" s="103"/>
      <c r="FZ18" s="103"/>
      <c r="GA18" s="103"/>
      <c r="GB18" s="103"/>
      <c r="GC18" s="103"/>
      <c r="GD18" s="103"/>
      <c r="GE18" s="103"/>
      <c r="GF18" s="103"/>
      <c r="GG18" s="103"/>
      <c r="GH18" s="103"/>
      <c r="GI18" s="103"/>
      <c r="GJ18" s="103"/>
      <c r="GK18" s="103"/>
      <c r="GL18" s="103"/>
      <c r="GM18" s="103"/>
      <c r="GN18" s="103"/>
      <c r="GO18" s="103"/>
      <c r="GP18" s="103"/>
      <c r="GQ18" s="103"/>
      <c r="GR18" s="103"/>
      <c r="GS18" s="103"/>
      <c r="GT18" s="103"/>
      <c r="GU18" s="103"/>
      <c r="GV18" s="103"/>
      <c r="GW18" s="103"/>
      <c r="GX18" s="103"/>
      <c r="GY18" s="103"/>
      <c r="GZ18" s="103"/>
      <c r="HA18" s="103"/>
      <c r="HB18" s="103"/>
      <c r="HC18" s="103"/>
      <c r="HD18" s="103"/>
      <c r="HE18" s="103"/>
      <c r="HF18" s="103"/>
      <c r="HG18" s="103"/>
      <c r="HH18" s="103"/>
      <c r="HI18" s="103"/>
      <c r="HJ18" s="103"/>
      <c r="HK18" s="103"/>
      <c r="HL18" s="103"/>
      <c r="HM18" s="103"/>
      <c r="HN18" s="103"/>
      <c r="HO18" s="103"/>
      <c r="HP18" s="103"/>
      <c r="HQ18" s="103"/>
      <c r="HR18" s="103"/>
      <c r="HS18" s="103"/>
      <c r="HT18" s="103"/>
      <c r="HU18" s="103"/>
      <c r="HV18" s="103"/>
      <c r="HW18" s="103"/>
      <c r="HX18" s="103"/>
      <c r="HY18" s="103"/>
      <c r="HZ18" s="103"/>
      <c r="IA18" s="103"/>
      <c r="IB18" s="103"/>
      <c r="IC18" s="103"/>
      <c r="ID18" s="103"/>
      <c r="IE18" s="103"/>
      <c r="IF18" s="103"/>
      <c r="IG18" s="103"/>
      <c r="IH18" s="103"/>
      <c r="II18" s="103"/>
      <c r="IJ18" s="103"/>
      <c r="IK18" s="103"/>
      <c r="IL18" s="103"/>
      <c r="IM18" s="103"/>
      <c r="IN18" s="103"/>
      <c r="IO18" s="103"/>
      <c r="IP18" s="103"/>
      <c r="IQ18" s="103"/>
      <c r="IR18" s="103"/>
      <c r="IS18" s="103"/>
      <c r="IT18" s="103"/>
      <c r="IU18" s="103"/>
    </row>
    <row r="19" s="66" customFormat="1" ht="25" customHeight="1" spans="1:255">
      <c r="A19" s="112"/>
      <c r="B19" s="113"/>
      <c r="C19" s="113"/>
      <c r="D19" s="113"/>
      <c r="E19" s="113"/>
      <c r="F19" s="113"/>
      <c r="G19" s="113"/>
      <c r="H19" s="114"/>
      <c r="I19" s="115"/>
      <c r="J19" s="115"/>
      <c r="K19" s="115"/>
      <c r="L19" s="115"/>
      <c r="M19" s="115"/>
      <c r="N19" s="116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03"/>
      <c r="DY19" s="103"/>
      <c r="DZ19" s="103"/>
      <c r="EA19" s="103"/>
      <c r="EB19" s="103"/>
      <c r="EC19" s="103"/>
      <c r="ED19" s="103"/>
      <c r="EE19" s="103"/>
      <c r="EF19" s="103"/>
      <c r="EG19" s="103"/>
      <c r="EH19" s="103"/>
      <c r="EI19" s="103"/>
      <c r="EJ19" s="103"/>
      <c r="EK19" s="103"/>
      <c r="EL19" s="103"/>
      <c r="EM19" s="103"/>
      <c r="EN19" s="103"/>
      <c r="EO19" s="103"/>
      <c r="EP19" s="103"/>
      <c r="EQ19" s="103"/>
      <c r="ER19" s="103"/>
      <c r="ES19" s="103"/>
      <c r="ET19" s="103"/>
      <c r="EU19" s="103"/>
      <c r="EV19" s="103"/>
      <c r="EW19" s="103"/>
      <c r="EX19" s="103"/>
      <c r="EY19" s="103"/>
      <c r="EZ19" s="103"/>
      <c r="FA19" s="103"/>
      <c r="FB19" s="103"/>
      <c r="FC19" s="103"/>
      <c r="FD19" s="103"/>
      <c r="FE19" s="103"/>
      <c r="FF19" s="103"/>
      <c r="FG19" s="103"/>
      <c r="FH19" s="103"/>
      <c r="FI19" s="103"/>
      <c r="FJ19" s="103"/>
      <c r="FK19" s="103"/>
      <c r="FL19" s="103"/>
      <c r="FM19" s="103"/>
      <c r="FN19" s="103"/>
      <c r="FO19" s="103"/>
      <c r="FP19" s="103"/>
      <c r="FQ19" s="103"/>
      <c r="FR19" s="103"/>
      <c r="FS19" s="103"/>
      <c r="FT19" s="103"/>
      <c r="FU19" s="103"/>
      <c r="FV19" s="103"/>
      <c r="FW19" s="103"/>
      <c r="FX19" s="103"/>
      <c r="FY19" s="103"/>
      <c r="FZ19" s="103"/>
      <c r="GA19" s="103"/>
      <c r="GB19" s="103"/>
      <c r="GC19" s="103"/>
      <c r="GD19" s="103"/>
      <c r="GE19" s="103"/>
      <c r="GF19" s="103"/>
      <c r="GG19" s="103"/>
      <c r="GH19" s="103"/>
      <c r="GI19" s="103"/>
      <c r="GJ19" s="103"/>
      <c r="GK19" s="103"/>
      <c r="GL19" s="103"/>
      <c r="GM19" s="103"/>
      <c r="GN19" s="103"/>
      <c r="GO19" s="103"/>
      <c r="GP19" s="103"/>
      <c r="GQ19" s="103"/>
      <c r="GR19" s="103"/>
      <c r="GS19" s="103"/>
      <c r="GT19" s="103"/>
      <c r="GU19" s="103"/>
      <c r="GV19" s="103"/>
      <c r="GW19" s="103"/>
      <c r="GX19" s="103"/>
      <c r="GY19" s="103"/>
      <c r="GZ19" s="103"/>
      <c r="HA19" s="103"/>
      <c r="HB19" s="103"/>
      <c r="HC19" s="103"/>
      <c r="HD19" s="103"/>
      <c r="HE19" s="103"/>
      <c r="HF19" s="103"/>
      <c r="HG19" s="103"/>
      <c r="HH19" s="103"/>
      <c r="HI19" s="103"/>
      <c r="HJ19" s="103"/>
      <c r="HK19" s="103"/>
      <c r="HL19" s="103"/>
      <c r="HM19" s="103"/>
      <c r="HN19" s="103"/>
      <c r="HO19" s="103"/>
      <c r="HP19" s="103"/>
      <c r="HQ19" s="103"/>
      <c r="HR19" s="103"/>
      <c r="HS19" s="103"/>
      <c r="HT19" s="103"/>
      <c r="HU19" s="103"/>
      <c r="HV19" s="103"/>
      <c r="HW19" s="103"/>
      <c r="HX19" s="103"/>
      <c r="HY19" s="103"/>
      <c r="HZ19" s="103"/>
      <c r="IA19" s="103"/>
      <c r="IB19" s="103"/>
      <c r="IC19" s="103"/>
      <c r="ID19" s="103"/>
      <c r="IE19" s="103"/>
      <c r="IF19" s="103"/>
      <c r="IG19" s="103"/>
      <c r="IH19" s="103"/>
      <c r="II19" s="103"/>
      <c r="IJ19" s="103"/>
      <c r="IK19" s="103"/>
      <c r="IL19" s="103"/>
      <c r="IM19" s="103"/>
      <c r="IN19" s="103"/>
      <c r="IO19" s="103"/>
      <c r="IP19" s="103"/>
      <c r="IQ19" s="103"/>
      <c r="IR19" s="103"/>
      <c r="IS19" s="103"/>
      <c r="IT19" s="103"/>
      <c r="IU19" s="103"/>
    </row>
    <row r="20" s="65" customFormat="1" ht="20" customHeight="1" spans="1:255">
      <c r="A20" s="117" t="s">
        <v>251</v>
      </c>
      <c r="B20" s="117"/>
      <c r="C20" s="118"/>
      <c r="N20" s="73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</row>
    <row r="21" s="65" customFormat="1" ht="20" customHeight="1" spans="1:255">
      <c r="C21" s="67"/>
      <c r="I21" s="119" t="s">
        <v>174</v>
      </c>
      <c r="J21" s="120">
        <v>45981</v>
      </c>
      <c r="K21" s="119" t="s">
        <v>175</v>
      </c>
      <c r="L21" s="119" t="s">
        <v>130</v>
      </c>
      <c r="M21" s="119" t="s">
        <v>176</v>
      </c>
      <c r="N21" s="73" t="s">
        <v>133</v>
      </c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</row>
  </sheetData>
  <mergeCells count="8">
    <mergeCell ref="A1:M1"/>
    <mergeCell ref="B2:C2"/>
    <mergeCell ref="D2:F2"/>
    <mergeCell ref="J2:M2"/>
    <mergeCell ref="B3:F3"/>
    <mergeCell ref="I3:M3"/>
    <mergeCell ref="A3:A5"/>
    <mergeCell ref="H2:H18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80" zoomScaleNormal="80" workbookViewId="0">
      <selection activeCell="H14" sqref="H14"/>
    </sheetView>
  </sheetViews>
  <sheetFormatPr defaultColWidth="9" defaultRowHeight="14.25"/>
  <cols>
    <col min="1" max="1" width="7" customWidth="1"/>
    <col min="2" max="2" width="12.125" customWidth="1"/>
    <col min="3" max="3" width="22.125" customWidth="1"/>
    <col min="4" max="4" width="12.375" customWidth="1"/>
    <col min="5" max="5" width="2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5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268</v>
      </c>
      <c r="J3" s="4" t="s">
        <v>268</v>
      </c>
      <c r="K3" s="4" t="s">
        <v>268</v>
      </c>
      <c r="L3" s="4" t="s">
        <v>268</v>
      </c>
      <c r="M3" s="4" t="s">
        <v>268</v>
      </c>
      <c r="N3" s="8"/>
      <c r="O3" s="8"/>
    </row>
    <row r="4" ht="40" customHeight="1" spans="1:15">
      <c r="A4" s="11">
        <v>1</v>
      </c>
      <c r="B4" s="26" t="s">
        <v>269</v>
      </c>
      <c r="C4" s="27" t="s">
        <v>270</v>
      </c>
      <c r="D4" s="28" t="s">
        <v>110</v>
      </c>
      <c r="E4" s="29" t="s">
        <v>62</v>
      </c>
      <c r="F4" s="25" t="s">
        <v>271</v>
      </c>
      <c r="G4" s="32" t="s">
        <v>65</v>
      </c>
      <c r="H4" s="32" t="s">
        <v>65</v>
      </c>
      <c r="I4" s="14">
        <v>2</v>
      </c>
      <c r="J4" s="14">
        <v>2</v>
      </c>
      <c r="K4" s="14">
        <v>1</v>
      </c>
      <c r="L4" s="14">
        <v>0</v>
      </c>
      <c r="M4" s="14">
        <v>0</v>
      </c>
      <c r="N4" s="14">
        <v>5</v>
      </c>
      <c r="O4" s="11"/>
    </row>
    <row r="5" ht="40" customHeight="1" spans="1:15">
      <c r="A5" s="11">
        <v>2</v>
      </c>
      <c r="B5" s="26" t="s">
        <v>272</v>
      </c>
      <c r="C5" s="27" t="s">
        <v>270</v>
      </c>
      <c r="D5" s="28" t="s">
        <v>273</v>
      </c>
      <c r="E5" s="29" t="s">
        <v>62</v>
      </c>
      <c r="F5" s="25" t="s">
        <v>271</v>
      </c>
      <c r="G5" s="32" t="s">
        <v>65</v>
      </c>
      <c r="H5" s="32" t="s">
        <v>65</v>
      </c>
      <c r="I5" s="14">
        <v>2</v>
      </c>
      <c r="J5" s="14">
        <v>1</v>
      </c>
      <c r="K5" s="14">
        <v>3</v>
      </c>
      <c r="L5" s="14">
        <v>0</v>
      </c>
      <c r="M5" s="14">
        <v>0</v>
      </c>
      <c r="N5" s="14">
        <v>6</v>
      </c>
      <c r="O5" s="11"/>
    </row>
    <row r="6" ht="25" customHeight="1" spans="1:15">
      <c r="A6" s="11"/>
      <c r="B6" s="34"/>
      <c r="C6" s="34"/>
      <c r="D6" s="34"/>
      <c r="E6" s="34"/>
      <c r="F6" s="34"/>
      <c r="G6" s="11"/>
      <c r="H6" s="11"/>
      <c r="I6" s="64"/>
      <c r="J6" s="64"/>
      <c r="K6" s="64"/>
      <c r="L6" s="64"/>
      <c r="M6" s="11"/>
      <c r="N6" s="11"/>
      <c r="O6" s="11"/>
    </row>
    <row r="7" ht="25" customHeight="1" spans="1:15">
      <c r="A7" s="11"/>
      <c r="B7" s="34"/>
      <c r="C7" s="34"/>
      <c r="D7" s="34"/>
      <c r="E7" s="34"/>
      <c r="F7" s="34"/>
      <c r="G7" s="11"/>
      <c r="H7" s="11"/>
      <c r="I7" s="64"/>
      <c r="J7" s="64"/>
      <c r="K7" s="64"/>
      <c r="L7" s="64"/>
      <c r="M7" s="11"/>
      <c r="N7" s="11"/>
      <c r="O7" s="12"/>
    </row>
    <row r="8" s="2" customFormat="1" ht="34" customHeight="1" spans="1:15">
      <c r="A8" s="18" t="s">
        <v>274</v>
      </c>
      <c r="B8" s="19"/>
      <c r="C8" s="19"/>
      <c r="D8" s="20"/>
      <c r="E8" s="21"/>
      <c r="F8" s="40"/>
      <c r="G8" s="40"/>
      <c r="H8" s="40"/>
      <c r="I8" s="35"/>
      <c r="J8" s="18" t="s">
        <v>275</v>
      </c>
      <c r="K8" s="19"/>
      <c r="L8" s="19"/>
      <c r="M8" s="20"/>
      <c r="N8" s="19"/>
      <c r="O8" s="22"/>
    </row>
    <row r="9" ht="66" customHeight="1" spans="1:15">
      <c r="A9" s="23" t="s">
        <v>276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K16" sqref="K16"/>
    </sheetView>
  </sheetViews>
  <sheetFormatPr defaultColWidth="9" defaultRowHeight="14.25" outlineLevelRow="7"/>
  <cols>
    <col min="1" max="1" width="7" customWidth="1"/>
    <col min="2" max="2" width="11.4" customWidth="1"/>
    <col min="3" max="3" width="12.125" customWidth="1"/>
    <col min="4" max="4" width="18.8" customWidth="1"/>
    <col min="5" max="5" width="12.125" customWidth="1"/>
    <col min="6" max="6" width="19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278</v>
      </c>
      <c r="H2" s="4"/>
      <c r="I2" s="4" t="s">
        <v>279</v>
      </c>
      <c r="J2" s="4"/>
      <c r="K2" s="6" t="s">
        <v>280</v>
      </c>
      <c r="L2" s="57" t="s">
        <v>281</v>
      </c>
      <c r="M2" s="7" t="s">
        <v>282</v>
      </c>
    </row>
    <row r="3" s="1" customFormat="1" ht="16.5" spans="1:13">
      <c r="A3" s="4"/>
      <c r="B3" s="8"/>
      <c r="C3" s="8"/>
      <c r="D3" s="8"/>
      <c r="E3" s="8"/>
      <c r="F3" s="8"/>
      <c r="G3" s="4" t="s">
        <v>283</v>
      </c>
      <c r="H3" s="4" t="s">
        <v>284</v>
      </c>
      <c r="I3" s="4" t="s">
        <v>283</v>
      </c>
      <c r="J3" s="4" t="s">
        <v>284</v>
      </c>
      <c r="K3" s="9"/>
      <c r="L3" s="58"/>
      <c r="M3" s="10"/>
    </row>
    <row r="4" s="56" customFormat="1" ht="30" customHeight="1" spans="1:13">
      <c r="A4" s="59">
        <v>1</v>
      </c>
      <c r="B4" s="25" t="s">
        <v>271</v>
      </c>
      <c r="C4" s="26" t="s">
        <v>269</v>
      </c>
      <c r="D4" s="27" t="s">
        <v>270</v>
      </c>
      <c r="E4" s="28" t="s">
        <v>110</v>
      </c>
      <c r="F4" s="29" t="s">
        <v>62</v>
      </c>
      <c r="G4" s="60">
        <v>-0.02</v>
      </c>
      <c r="H4" s="61">
        <v>-0.02</v>
      </c>
      <c r="I4" s="61">
        <v>-0.03</v>
      </c>
      <c r="J4" s="61">
        <v>-0.03</v>
      </c>
      <c r="K4" s="59"/>
      <c r="L4" s="59"/>
      <c r="M4" s="59" t="s">
        <v>285</v>
      </c>
    </row>
    <row r="5" ht="30" customHeight="1" spans="1:13">
      <c r="A5" s="59">
        <v>2</v>
      </c>
      <c r="B5" s="25" t="s">
        <v>271</v>
      </c>
      <c r="C5" s="26" t="s">
        <v>272</v>
      </c>
      <c r="D5" s="27" t="s">
        <v>270</v>
      </c>
      <c r="E5" s="28" t="s">
        <v>273</v>
      </c>
      <c r="F5" s="29" t="s">
        <v>62</v>
      </c>
      <c r="G5" s="60">
        <v>-0.02</v>
      </c>
      <c r="H5" s="61">
        <v>-0.02</v>
      </c>
      <c r="I5" s="61">
        <v>-0.03</v>
      </c>
      <c r="J5" s="61">
        <v>-0.02</v>
      </c>
      <c r="K5" s="12"/>
      <c r="L5" s="12"/>
      <c r="M5" s="59" t="s">
        <v>285</v>
      </c>
    </row>
    <row r="6" ht="30" customHeight="1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="2" customFormat="1" ht="18.75" spans="1:13">
      <c r="A7" s="18" t="s">
        <v>286</v>
      </c>
      <c r="B7" s="19"/>
      <c r="C7" s="19"/>
      <c r="D7" s="19"/>
      <c r="E7" s="20"/>
      <c r="F7" s="21"/>
      <c r="G7" s="35"/>
      <c r="H7" s="18" t="s">
        <v>275</v>
      </c>
      <c r="I7" s="19"/>
      <c r="J7" s="19"/>
      <c r="K7" s="20"/>
      <c r="L7" s="62"/>
      <c r="M7" s="22"/>
    </row>
    <row r="8" ht="16.5" spans="1:13">
      <c r="A8" s="63" t="s">
        <v>287</v>
      </c>
      <c r="B8" s="6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G11" sqref="G11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289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1" t="s">
        <v>290</v>
      </c>
      <c r="H2" s="42"/>
      <c r="I2" s="43"/>
      <c r="J2" s="41" t="s">
        <v>291</v>
      </c>
      <c r="K2" s="42"/>
      <c r="L2" s="43"/>
      <c r="M2" s="41" t="s">
        <v>292</v>
      </c>
      <c r="N2" s="42"/>
      <c r="O2" s="43"/>
      <c r="P2" s="41" t="s">
        <v>293</v>
      </c>
      <c r="Q2" s="42"/>
      <c r="R2" s="43"/>
      <c r="S2" s="42" t="s">
        <v>294</v>
      </c>
      <c r="T2" s="42"/>
      <c r="U2" s="43"/>
      <c r="V2" s="37" t="s">
        <v>295</v>
      </c>
      <c r="W2" s="37" t="s">
        <v>267</v>
      </c>
    </row>
    <row r="3" s="1" customFormat="1" ht="16.5" spans="1:23">
      <c r="A3" s="8"/>
      <c r="B3" s="44"/>
      <c r="C3" s="44"/>
      <c r="D3" s="44"/>
      <c r="E3" s="44"/>
      <c r="F3" s="44"/>
      <c r="G3" s="4" t="s">
        <v>296</v>
      </c>
      <c r="H3" s="4" t="s">
        <v>67</v>
      </c>
      <c r="I3" s="4" t="s">
        <v>258</v>
      </c>
      <c r="J3" s="4" t="s">
        <v>296</v>
      </c>
      <c r="K3" s="4" t="s">
        <v>67</v>
      </c>
      <c r="L3" s="4" t="s">
        <v>258</v>
      </c>
      <c r="M3" s="4" t="s">
        <v>296</v>
      </c>
      <c r="N3" s="4" t="s">
        <v>67</v>
      </c>
      <c r="O3" s="4" t="s">
        <v>258</v>
      </c>
      <c r="P3" s="4" t="s">
        <v>296</v>
      </c>
      <c r="Q3" s="4" t="s">
        <v>67</v>
      </c>
      <c r="R3" s="4" t="s">
        <v>258</v>
      </c>
      <c r="S3" s="4" t="s">
        <v>296</v>
      </c>
      <c r="T3" s="4" t="s">
        <v>67</v>
      </c>
      <c r="U3" s="4" t="s">
        <v>258</v>
      </c>
      <c r="V3" s="45"/>
      <c r="W3" s="45"/>
    </row>
    <row r="4" ht="18.75" spans="1:23">
      <c r="A4" s="46" t="s">
        <v>297</v>
      </c>
      <c r="B4" s="46" t="s">
        <v>271</v>
      </c>
      <c r="C4" s="26" t="s">
        <v>269</v>
      </c>
      <c r="D4" s="27" t="s">
        <v>270</v>
      </c>
      <c r="E4" s="28" t="s">
        <v>110</v>
      </c>
      <c r="F4" s="29" t="s">
        <v>62</v>
      </c>
      <c r="G4" s="47" t="s">
        <v>298</v>
      </c>
      <c r="H4" s="11"/>
      <c r="I4" s="48" t="s">
        <v>299</v>
      </c>
      <c r="J4" s="47" t="s">
        <v>300</v>
      </c>
      <c r="K4" s="11"/>
      <c r="L4" s="48" t="s">
        <v>301</v>
      </c>
      <c r="M4" s="11"/>
      <c r="N4" s="11"/>
      <c r="O4" s="48"/>
      <c r="P4" s="11"/>
      <c r="Q4" s="11"/>
      <c r="R4" s="48"/>
      <c r="S4" s="11"/>
      <c r="T4" s="11"/>
      <c r="U4" s="11"/>
      <c r="V4" s="11" t="s">
        <v>302</v>
      </c>
      <c r="W4" s="11"/>
    </row>
    <row r="5" ht="18.75" spans="1:23">
      <c r="A5" s="49"/>
      <c r="B5" s="49"/>
      <c r="C5" s="26" t="s">
        <v>272</v>
      </c>
      <c r="D5" s="27" t="s">
        <v>270</v>
      </c>
      <c r="E5" s="28" t="s">
        <v>273</v>
      </c>
      <c r="F5" s="29" t="s">
        <v>62</v>
      </c>
      <c r="G5" s="41" t="s">
        <v>303</v>
      </c>
      <c r="H5" s="42"/>
      <c r="I5" s="43"/>
      <c r="J5" s="41" t="s">
        <v>304</v>
      </c>
      <c r="K5" s="42"/>
      <c r="L5" s="43"/>
      <c r="M5" s="41" t="s">
        <v>305</v>
      </c>
      <c r="N5" s="42"/>
      <c r="O5" s="43"/>
      <c r="P5" s="41" t="s">
        <v>306</v>
      </c>
      <c r="Q5" s="42"/>
      <c r="R5" s="43"/>
      <c r="S5" s="42" t="s">
        <v>307</v>
      </c>
      <c r="T5" s="42"/>
      <c r="U5" s="43"/>
      <c r="V5" s="11"/>
      <c r="W5" s="11"/>
    </row>
    <row r="6" ht="16.5" spans="1:23">
      <c r="A6" s="49"/>
      <c r="B6" s="49"/>
      <c r="C6" s="34"/>
      <c r="D6" s="34"/>
      <c r="E6" s="34"/>
      <c r="F6" s="34"/>
      <c r="G6" s="4" t="s">
        <v>296</v>
      </c>
      <c r="H6" s="4" t="s">
        <v>67</v>
      </c>
      <c r="I6" s="4" t="s">
        <v>258</v>
      </c>
      <c r="J6" s="4" t="s">
        <v>296</v>
      </c>
      <c r="K6" s="4" t="s">
        <v>67</v>
      </c>
      <c r="L6" s="4" t="s">
        <v>258</v>
      </c>
      <c r="M6" s="4" t="s">
        <v>296</v>
      </c>
      <c r="N6" s="4" t="s">
        <v>67</v>
      </c>
      <c r="O6" s="4" t="s">
        <v>258</v>
      </c>
      <c r="P6" s="4" t="s">
        <v>296</v>
      </c>
      <c r="Q6" s="4" t="s">
        <v>67</v>
      </c>
      <c r="R6" s="4" t="s">
        <v>258</v>
      </c>
      <c r="S6" s="4" t="s">
        <v>296</v>
      </c>
      <c r="T6" s="4" t="s">
        <v>67</v>
      </c>
      <c r="U6" s="4" t="s">
        <v>258</v>
      </c>
      <c r="V6" s="11"/>
      <c r="W6" s="11"/>
    </row>
    <row r="7" spans="1:23">
      <c r="A7" s="50"/>
      <c r="B7" s="50"/>
      <c r="C7" s="34"/>
      <c r="D7" s="34"/>
      <c r="E7" s="34"/>
      <c r="F7" s="34"/>
      <c r="G7" s="48" t="s">
        <v>308</v>
      </c>
      <c r="H7" s="48"/>
      <c r="I7" s="48" t="s">
        <v>309</v>
      </c>
      <c r="J7" s="48" t="s">
        <v>310</v>
      </c>
      <c r="K7" s="48"/>
      <c r="L7" s="48" t="s">
        <v>311</v>
      </c>
      <c r="M7" s="48"/>
      <c r="N7" s="48"/>
      <c r="O7" s="48"/>
      <c r="P7" s="48"/>
      <c r="Q7" s="11"/>
      <c r="R7" s="11"/>
      <c r="S7" s="11"/>
      <c r="T7" s="11"/>
      <c r="U7" s="11"/>
      <c r="V7" s="11"/>
      <c r="W7" s="11"/>
    </row>
    <row r="8" spans="1:23">
      <c r="A8" s="46"/>
      <c r="B8" s="46"/>
      <c r="C8" s="51"/>
      <c r="D8" s="46"/>
      <c r="E8" s="52"/>
      <c r="F8" s="5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 t="s">
        <v>302</v>
      </c>
      <c r="W8" s="11"/>
    </row>
    <row r="9" ht="27" customHeight="1" spans="1:23">
      <c r="A9" s="50"/>
      <c r="B9" s="50"/>
      <c r="C9" s="50"/>
      <c r="D9" s="50"/>
      <c r="E9" s="53"/>
      <c r="F9" s="5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54"/>
      <c r="B10" s="54"/>
      <c r="C10" s="54"/>
      <c r="D10" s="54"/>
      <c r="E10" s="54"/>
      <c r="F10" s="54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55"/>
      <c r="B11" s="55"/>
      <c r="C11" s="55"/>
      <c r="D11" s="55"/>
      <c r="E11" s="55"/>
      <c r="F11" s="55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4"/>
      <c r="B12" s="54"/>
      <c r="C12" s="54"/>
      <c r="D12" s="54"/>
      <c r="E12" s="54"/>
      <c r="F12" s="54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5"/>
      <c r="B13" s="55"/>
      <c r="C13" s="55"/>
      <c r="D13" s="55"/>
      <c r="E13" s="55"/>
      <c r="F13" s="5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4"/>
      <c r="B14" s="54"/>
      <c r="C14" s="54"/>
      <c r="D14" s="54"/>
      <c r="E14" s="54"/>
      <c r="F14" s="5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55"/>
      <c r="B15" s="55"/>
      <c r="C15" s="55"/>
      <c r="D15" s="55"/>
      <c r="E15" s="55"/>
      <c r="F15" s="55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2" customFormat="1" ht="18.75" spans="1:23">
      <c r="A17" s="18" t="s">
        <v>312</v>
      </c>
      <c r="B17" s="19"/>
      <c r="C17" s="19"/>
      <c r="D17" s="19"/>
      <c r="E17" s="20"/>
      <c r="F17" s="21"/>
      <c r="G17" s="35"/>
      <c r="H17" s="40"/>
      <c r="I17" s="40"/>
      <c r="J17" s="18" t="s">
        <v>275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ht="57" customHeight="1" spans="1:23">
      <c r="A18" s="23" t="s">
        <v>313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2025-12-24T12:22:15Z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