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海外" sheetId="5" r:id="rId7"/>
    <sheet name="验货尺寸表 (尾期海外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<sst xmlns="http://schemas.openxmlformats.org/spreadsheetml/2006/main" count="985" uniqueCount="369">
  <si>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</si>
  <si>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</si>
  <si>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</si>
  <si>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</si>
  <si>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</si>
  <si>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</si>
  <si>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</si>
  <si>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</si>
  <si>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</si>
  <si>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</si>
  <si>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</si>
  <si>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</si>
  <si>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</si>
  <si>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</si>
  <si>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</si>
  <si>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</si>
  <si>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</si>
  <si>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</si>
  <si>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</si>
  <si>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</si>
  <si>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</si>
  <si>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</si>
  <si>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</si>
  <si>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</si>
  <si>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</si>
  <si>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</si>
  <si>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</si>
  <si>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</si>
  <si>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</si>
  <si>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</si>
  <si>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</si>
  <si>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</si>
  <si>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</si>
  <si>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</si>
  <si>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</si>
  <si>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</si>
  <si>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</si>
  <si>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</si>
  <si>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</si>
  <si>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</si>
  <si>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</si>
  <si>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</si>
  <si>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</si>
  <si>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</si>
  <si>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</si>
  <si>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</si>
  <si>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</si>
  <si>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</si>
  <si>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</si>
  <si>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</si>
  <si>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</si>
  <si>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</si>
  <si>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</si>
  <si>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</si>
  <si>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</si>
  <si>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</si>
  <si>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</si>
  <si>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</si>
  <si>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</si>
  <si>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</si>
  <si>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</si>
  <si>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</si>
  <si>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TAJJAO82046</t>
  </si>
  <si>
    <t>合同交期</t>
  </si>
  <si>
    <t>2025/12/20-3/27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</si>
  <si>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</si>
  <si>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</si>
  <si>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</si>
  <si>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</si>
  <si>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</si>
  <si>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</si>
  <si>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</si>
  <si>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</si>
  <si>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</si>
  <si>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</si>
  <si>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</si>
  <si>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</si>
  <si>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</si>
  <si>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</si>
  <si>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</si>
  <si>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</si>
  <si>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</si>
  <si>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</si>
  <si>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</si>
  <si>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</si>
  <si>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</si>
  <si>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</si>
  <si>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</si>
  <si>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</si>
  <si>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</si>
  <si>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</si>
  <si>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</si>
  <si>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</si>
  <si>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</si>
  <si>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</si>
  <si>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</si>
  <si>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</si>
  <si>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</si>
  <si>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</si>
  <si>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</si>
  <si>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</si>
  <si>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</si>
  <si>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</si>
  <si>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</si>
  <si>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</si>
  <si>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</si>
  <si>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</si>
  <si>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</si>
  <si>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</si>
  <si>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</si>
  <si>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</si>
  <si>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</si>
  <si>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</si>
  <si>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</si>
  <si>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</si>
  <si>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</si>
  <si>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</si>
  <si>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</si>
  <si>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冰草蓝</t>
  </si>
  <si>
    <t>龙胆紫</t>
  </si>
  <si>
    <t>白色</t>
  </si>
  <si>
    <t>暗夜蓝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</si>
  <si>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</si>
  <si>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</si>
  <si>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</si>
  <si>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</si>
  <si>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</si>
  <si>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</si>
  <si>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1、领围不圆顺，缝骨明线接线</t>
  </si>
  <si>
    <t>2、袖口+脚边缝骨起角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</si>
  <si>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</si>
  <si>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</si>
  <si>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</si>
  <si>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</si>
  <si>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</si>
  <si>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</si>
  <si>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</si>
  <si>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</si>
  <si>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</si>
  <si>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</si>
  <si>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</si>
  <si>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</si>
  <si>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</si>
  <si>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</si>
  <si>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</si>
  <si>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</si>
  <si>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</si>
  <si>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</si>
  <si>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</si>
  <si>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</si>
  <si>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</si>
  <si>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</si>
  <si>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</si>
  <si>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</si>
  <si>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</si>
  <si>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</si>
  <si>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</si>
  <si>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</si>
  <si>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</si>
  <si>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</si>
  <si>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</si>
  <si>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-1</t>
  </si>
  <si>
    <t>胸围（后领下21cm）</t>
  </si>
  <si>
    <t>-1.5</t>
  </si>
  <si>
    <t>腰围</t>
  </si>
  <si>
    <t>+1</t>
  </si>
  <si>
    <t>-0.5</t>
  </si>
  <si>
    <t>摆围</t>
  </si>
  <si>
    <t>±0.5</t>
  </si>
  <si>
    <t>+0</t>
  </si>
  <si>
    <t>肩宽</t>
  </si>
  <si>
    <t>肩点短袖长</t>
  </si>
  <si>
    <t>±0.3</t>
  </si>
  <si>
    <t>袖肥/2（参考值）</t>
  </si>
  <si>
    <t>+0.4</t>
  </si>
  <si>
    <t>短袖口/2</t>
  </si>
  <si>
    <t>+0.2</t>
  </si>
  <si>
    <t>圆领T恤前领宽（不含领）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</si>
  <si>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</si>
  <si>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</si>
  <si>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</si>
  <si>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</si>
  <si>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</si>
  <si>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</si>
  <si>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</si>
  <si>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CGDD25111000064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</si>
  <si>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</si>
  <si>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</si>
  <si>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</si>
  <si>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</si>
  <si>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</si>
  <si>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</si>
  <si>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</si>
  <si>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</si>
  <si>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</si>
  <si>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</si>
  <si>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3、冚脚起扭，不平服</t>
  </si>
  <si>
    <t>【整改的严重缺陷及整改复核时间】</t>
  </si>
  <si>
    <t>以上问题车间已整改</t>
  </si>
  <si>
    <t>洗前/洗后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</si>
  <si>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</si>
  <si>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</si>
  <si>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</si>
  <si>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</si>
  <si>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</si>
  <si>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</si>
  <si>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</si>
  <si>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</si>
  <si>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</si>
  <si>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</si>
  <si>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</si>
  <si>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</si>
  <si>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</si>
  <si>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</si>
  <si>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</si>
  <si>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</si>
  <si>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</si>
  <si>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</si>
  <si>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</si>
  <si>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</si>
  <si>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</si>
  <si>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采购凭证编号：CGDD25111000063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</si>
  <si>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</si>
  <si>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</si>
  <si>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</si>
  <si>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</si>
  <si>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</si>
  <si>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</si>
  <si>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</si>
  <si>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</si>
  <si>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</si>
  <si>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</si>
  <si>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</si>
  <si>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</si>
  <si>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</si>
  <si>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</si>
  <si>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</si>
  <si>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</si>
  <si>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</si>
  <si>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</si>
  <si>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1、领圈不圆顺，领捆条偏短</t>
  </si>
  <si>
    <t>2、污渍和线头没有清理干净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</si>
  <si>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</si>
  <si>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</si>
  <si>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</si>
  <si>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</si>
  <si>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</si>
  <si>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</si>
  <si>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</si>
  <si>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走货362件，抽查50件，发现2件不良品，已按照以上提出的问题点改正，可以出货</t>
  </si>
  <si>
    <t>服装QC部门</t>
  </si>
  <si>
    <t>检验人</t>
  </si>
  <si>
    <t>+0.3 +0.3 +0.5</t>
  </si>
  <si>
    <t>+0 +0 +0</t>
  </si>
  <si>
    <t>-0.4 +0 +0</t>
  </si>
  <si>
    <t>+0 +0 -0.3</t>
  </si>
  <si>
    <t>+1 +1 +0.8</t>
  </si>
  <si>
    <t>+1 +1.5 +1</t>
  </si>
  <si>
    <t>+1 +1 +1.5</t>
  </si>
  <si>
    <t>+1 +1 +1</t>
  </si>
  <si>
    <t>+2 +1 +1.5</t>
  </si>
  <si>
    <t>+1 +0 +0</t>
  </si>
  <si>
    <t>+1 +0 +1</t>
  </si>
  <si>
    <t>+0 +0 -0.5</t>
  </si>
  <si>
    <t>+0 +0 +1</t>
  </si>
  <si>
    <t>-1 +0 +0</t>
  </si>
  <si>
    <t>+1  +0.5 +0.5</t>
  </si>
  <si>
    <t>+1 +1 +0.5</t>
  </si>
  <si>
    <t>+0.5 +0.3 +1</t>
  </si>
  <si>
    <t>+0.5 +0.5 +0.5</t>
  </si>
  <si>
    <t>+0.5 +0.6 +0.5</t>
  </si>
  <si>
    <t>+0.3 +0.5 +0.5</t>
  </si>
  <si>
    <t>+0.7 +1 +0.3</t>
  </si>
  <si>
    <t>+0.8 +1 +1</t>
  </si>
  <si>
    <t>+1 +0.3 +0.5</t>
  </si>
  <si>
    <t>+1 +0.8 +0.5</t>
  </si>
  <si>
    <t>+0.3 +0.3 +0.3</t>
  </si>
  <si>
    <t>+0.2 +0.3 +0.3</t>
  </si>
  <si>
    <t>+0.3 +0 +0.5</t>
  </si>
  <si>
    <t>+0.5 +0.5 +0</t>
  </si>
  <si>
    <t>+0.5 +0 +0</t>
  </si>
  <si>
    <t>+1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</si>
  <si>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</si>
  <si>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</si>
  <si>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</si>
  <si>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</si>
  <si>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</si>
  <si>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</si>
  <si>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</si>
  <si>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</si>
  <si>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</si>
  <si>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</si>
  <si>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</si>
  <si>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</si>
  <si>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</si>
  <si>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</si>
  <si>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</si>
  <si>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</si>
  <si>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单导面料</t>
  </si>
  <si>
    <t>黑色</t>
  </si>
  <si>
    <t>TAJJAO81045/82046</t>
  </si>
  <si>
    <t>东丽</t>
  </si>
  <si>
    <t>YES</t>
  </si>
  <si>
    <t>蓝岩黑</t>
  </si>
  <si>
    <t>制表时间：2025/11/15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</si>
  <si>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</si>
  <si>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</si>
  <si>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</si>
  <si>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</si>
  <si>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</si>
  <si>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</si>
  <si>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</si>
  <si>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</si>
  <si>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</si>
  <si>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</si>
  <si>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</si>
  <si>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</si>
  <si>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</si>
  <si>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</si>
  <si>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</si>
  <si>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</si>
  <si>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</si>
  <si>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</si>
  <si>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</si>
  <si>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</si>
  <si>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</si>
  <si>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</si>
  <si>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</si>
  <si>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泰丰</t>
  </si>
  <si>
    <t>TOREAD硅胶菱形烫标</t>
  </si>
  <si>
    <t>嘉美</t>
  </si>
  <si>
    <t>无互染</t>
  </si>
  <si>
    <t>物料6</t>
  </si>
  <si>
    <t>物料7</t>
  </si>
  <si>
    <t>物料8</t>
  </si>
  <si>
    <t>物料9</t>
  </si>
  <si>
    <t>物料10</t>
  </si>
  <si>
    <t>HIMEX组合反光烫标</t>
  </si>
  <si>
    <t>冠荣</t>
  </si>
  <si>
    <t>HIMEX TIEF-DRY</t>
  </si>
  <si>
    <t>制表时间：2025/11/25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</si>
  <si>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</si>
  <si>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</si>
  <si>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</si>
  <si>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</si>
  <si>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</si>
  <si>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</si>
  <si>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</si>
  <si>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</si>
  <si>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</si>
  <si>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</si>
  <si>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</si>
  <si>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</si>
  <si>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</si>
  <si>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</si>
  <si>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</si>
  <si>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</si>
  <si>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前幅+后幅烫标</t>
  </si>
  <si>
    <t>烫标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</si>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</sst>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8" borderId="7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9" applyNumberFormat="0" applyAlignment="0" applyProtection="0">
      <alignment vertical="center"/>
    </xf>
    <xf numFmtId="0" fontId="59" fillId="10" borderId="80" applyNumberFormat="0" applyAlignment="0" applyProtection="0">
      <alignment vertical="center"/>
    </xf>
    <xf numFmtId="0" fontId="60" fillId="10" borderId="79" applyNumberFormat="0" applyAlignment="0" applyProtection="0">
      <alignment vertical="center"/>
    </xf>
    <xf numFmtId="0" fontId="61" fillId="11" borderId="81" applyNumberFormat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9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5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/>
    </xf>
    <xf numFmtId="0" fontId="27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left" vertical="center"/>
    </xf>
    <xf numFmtId="179" fontId="30" fillId="0" borderId="2" xfId="0" applyNumberFormat="1" applyFont="1" applyFill="1" applyBorder="1" applyAlignment="1">
      <alignment horizontal="center" vertical="center"/>
    </xf>
    <xf numFmtId="179" fontId="31" fillId="0" borderId="2" xfId="0" applyNumberFormat="1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/>
    </xf>
    <xf numFmtId="180" fontId="30" fillId="0" borderId="2" xfId="0" applyNumberFormat="1" applyFont="1" applyFill="1" applyBorder="1" applyAlignment="1">
      <alignment horizontal="center" vertical="center"/>
    </xf>
    <xf numFmtId="0" fontId="32" fillId="0" borderId="16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33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8" fillId="0" borderId="2" xfId="51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49" fontId="23" fillId="0" borderId="17" xfId="54" applyNumberFormat="1" applyFont="1" applyFill="1" applyBorder="1" applyAlignment="1">
      <alignment horizontal="center" vertical="center"/>
    </xf>
    <xf numFmtId="0" fontId="39" fillId="0" borderId="2" xfId="49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17" fillId="0" borderId="21" xfId="53" applyNumberFormat="1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49" fontId="23" fillId="0" borderId="42" xfId="54" applyNumberFormat="1" applyFont="1" applyFill="1" applyBorder="1" applyAlignment="1">
      <alignment horizontal="center" vertical="center"/>
    </xf>
    <xf numFmtId="0" fontId="35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37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37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7" fillId="0" borderId="26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3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40" fillId="0" borderId="30" xfId="52" applyFont="1" applyBorder="1" applyAlignment="1">
      <alignment vertical="center"/>
    </xf>
    <xf numFmtId="0" fontId="41" fillId="0" borderId="48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1" fillId="0" borderId="28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37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37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37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37" fillId="0" borderId="55" xfId="52" applyFont="1" applyFill="1" applyBorder="1" applyAlignment="1">
      <alignment horizontal="left" vertical="center"/>
    </xf>
    <xf numFmtId="0" fontId="37" fillId="0" borderId="53" xfId="52" applyFont="1" applyFill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center" vertical="center"/>
    </xf>
    <xf numFmtId="0" fontId="37" fillId="0" borderId="58" xfId="52" applyFont="1" applyFill="1" applyBorder="1" applyAlignment="1">
      <alignment horizontal="center" vertical="center"/>
    </xf>
    <xf numFmtId="0" fontId="37" fillId="0" borderId="59" xfId="52" applyFont="1" applyFill="1" applyBorder="1" applyAlignment="1">
      <alignment horizontal="center" vertical="center"/>
    </xf>
    <xf numFmtId="0" fontId="37" fillId="0" borderId="30" xfId="52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1" fillId="3" borderId="64" xfId="0" applyFont="1" applyFill="1" applyBorder="1" applyAlignment="1">
      <alignment horizontal="center" vertical="center"/>
    </xf>
    <xf numFmtId="0" fontId="38" fillId="3" borderId="65" xfId="0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32" fillId="0" borderId="2" xfId="55" applyFont="1" applyFill="1" applyBorder="1" applyAlignment="1">
      <alignment horizontal="left"/>
    </xf>
    <xf numFmtId="179" fontId="38" fillId="0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2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37" fillId="0" borderId="55" xfId="52" applyFont="1" applyBorder="1" applyAlignment="1">
      <alignment horizontal="left" vertical="center"/>
    </xf>
    <xf numFmtId="0" fontId="37" fillId="0" borderId="53" xfId="52" applyFont="1" applyBorder="1" applyAlignment="1">
      <alignment horizontal="left" vertical="center"/>
    </xf>
    <xf numFmtId="0" fontId="37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3" fillId="0" borderId="68" xfId="5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4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37" fillId="0" borderId="55" xfId="0" applyFont="1" applyBorder="1" applyAlignment="1">
      <alignment horizontal="left" vertical="center"/>
    </xf>
    <xf numFmtId="0" fontId="37" fillId="0" borderId="53" xfId="0" applyFont="1" applyBorder="1" applyAlignment="1">
      <alignment horizontal="left" vertical="center"/>
    </xf>
    <xf numFmtId="0" fontId="37" fillId="0" borderId="56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7" xfId="52" applyFont="1" applyFill="1" applyBorder="1" applyAlignment="1">
      <alignment horizontal="left" vertical="center"/>
    </xf>
    <xf numFmtId="0" fontId="13" fillId="0" borderId="58" xfId="52" applyFont="1" applyFill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vertical="center"/>
    </xf>
    <xf numFmtId="0" fontId="21" fillId="0" borderId="70" xfId="52" applyFont="1" applyFill="1" applyBorder="1" applyAlignment="1">
      <alignment vertical="center"/>
    </xf>
    <xf numFmtId="0" fontId="21" fillId="0" borderId="71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37" fillId="0" borderId="43" xfId="52" applyFont="1" applyBorder="1" applyAlignment="1">
      <alignment vertical="center"/>
    </xf>
    <xf numFmtId="0" fontId="45" fillId="0" borderId="53" xfId="52" applyFont="1" applyBorder="1" applyAlignment="1">
      <alignment horizontal="center" vertical="center"/>
    </xf>
    <xf numFmtId="0" fontId="37" fillId="0" borderId="44" xfId="52" applyFont="1" applyBorder="1" applyAlignment="1">
      <alignment vertical="center"/>
    </xf>
    <xf numFmtId="0" fontId="21" fillId="0" borderId="72" xfId="52" applyFont="1" applyBorder="1" applyAlignment="1">
      <alignment vertical="center"/>
    </xf>
    <xf numFmtId="0" fontId="37" fillId="0" borderId="72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37" fillId="0" borderId="38" xfId="52" applyFont="1" applyBorder="1" applyAlignment="1">
      <alignment horizontal="center" vertical="center"/>
    </xf>
    <xf numFmtId="0" fontId="37" fillId="0" borderId="73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7" fillId="0" borderId="16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0" borderId="75" xfId="0" applyFont="1" applyBorder="1" applyAlignment="1">
      <alignment horizontal="center" vertical="center"/>
    </xf>
    <xf numFmtId="0" fontId="47" fillId="4" borderId="2" xfId="0" applyFont="1" applyFill="1" applyBorder="1"/>
    <xf numFmtId="0" fontId="47" fillId="0" borderId="17" xfId="0" applyFont="1" applyBorder="1"/>
    <xf numFmtId="0" fontId="0" fillId="0" borderId="16" xfId="0" applyBorder="1"/>
    <xf numFmtId="0" fontId="0" fillId="4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4" borderId="21" xfId="0" applyFill="1" applyBorder="1"/>
    <xf numFmtId="0" fontId="0" fillId="0" borderId="4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13335</xdr:rowOff>
    </xdr:from>
    <xdr:to>
      <xdr:col>8</xdr:col>
      <xdr:colOff>1162685</xdr:colOff>
      <xdr:row>3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01150" y="594360"/>
          <a:ext cx="10864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4</xdr:row>
      <xdr:rowOff>43815</xdr:rowOff>
    </xdr:from>
    <xdr:to>
      <xdr:col>8</xdr:col>
      <xdr:colOff>530860</xdr:colOff>
      <xdr:row>7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46870" y="986790"/>
          <a:ext cx="40894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601980</xdr:colOff>
      <xdr:row>4</xdr:row>
      <xdr:rowOff>74295</xdr:rowOff>
    </xdr:from>
    <xdr:to>
      <xdr:col>9</xdr:col>
      <xdr:colOff>434975</xdr:colOff>
      <xdr:row>6</xdr:row>
      <xdr:rowOff>59055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6930" y="1017270"/>
          <a:ext cx="1029335" cy="34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8.xml"/><Relationship Id="rId8" Type="http://schemas.openxmlformats.org/officeDocument/2006/relationships/ctrlProp" Target="../ctrlProps/ctrlProp207.xml"/><Relationship Id="rId7" Type="http://schemas.openxmlformats.org/officeDocument/2006/relationships/ctrlProp" Target="../ctrlProps/ctrlProp20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1" Type="http://schemas.openxmlformats.org/officeDocument/2006/relationships/ctrlProp" Target="../ctrlProps/ctrlProp240.xml"/><Relationship Id="rId40" Type="http://schemas.openxmlformats.org/officeDocument/2006/relationships/ctrlProp" Target="../ctrlProps/ctrlProp239.xml"/><Relationship Id="rId4" Type="http://schemas.openxmlformats.org/officeDocument/2006/relationships/ctrlProp" Target="../ctrlProps/ctrlProp203.xml"/><Relationship Id="rId39" Type="http://schemas.openxmlformats.org/officeDocument/2006/relationships/ctrlProp" Target="../ctrlProps/ctrlProp238.xml"/><Relationship Id="rId38" Type="http://schemas.openxmlformats.org/officeDocument/2006/relationships/ctrlProp" Target="../ctrlProps/ctrlProp237.xml"/><Relationship Id="rId37" Type="http://schemas.openxmlformats.org/officeDocument/2006/relationships/ctrlProp" Target="../ctrlProps/ctrlProp236.xml"/><Relationship Id="rId36" Type="http://schemas.openxmlformats.org/officeDocument/2006/relationships/ctrlProp" Target="../ctrlProps/ctrlProp235.xml"/><Relationship Id="rId35" Type="http://schemas.openxmlformats.org/officeDocument/2006/relationships/ctrlProp" Target="../ctrlProps/ctrlProp234.xml"/><Relationship Id="rId34" Type="http://schemas.openxmlformats.org/officeDocument/2006/relationships/ctrlProp" Target="../ctrlProps/ctrlProp233.xml"/><Relationship Id="rId33" Type="http://schemas.openxmlformats.org/officeDocument/2006/relationships/ctrlProp" Target="../ctrlProps/ctrlProp232.xml"/><Relationship Id="rId32" Type="http://schemas.openxmlformats.org/officeDocument/2006/relationships/ctrlProp" Target="../ctrlProps/ctrlProp231.xml"/><Relationship Id="rId31" Type="http://schemas.openxmlformats.org/officeDocument/2006/relationships/ctrlProp" Target="../ctrlProps/ctrlProp230.xml"/><Relationship Id="rId30" Type="http://schemas.openxmlformats.org/officeDocument/2006/relationships/ctrlProp" Target="../ctrlProps/ctrlProp229.xml"/><Relationship Id="rId3" Type="http://schemas.openxmlformats.org/officeDocument/2006/relationships/ctrlProp" Target="../ctrlProps/ctrlProp202.xml"/><Relationship Id="rId29" Type="http://schemas.openxmlformats.org/officeDocument/2006/relationships/ctrlProp" Target="../ctrlProps/ctrlProp228.xml"/><Relationship Id="rId28" Type="http://schemas.openxmlformats.org/officeDocument/2006/relationships/ctrlProp" Target="../ctrlProps/ctrlProp227.xml"/><Relationship Id="rId27" Type="http://schemas.openxmlformats.org/officeDocument/2006/relationships/ctrlProp" Target="../ctrlProps/ctrlProp226.xml"/><Relationship Id="rId26" Type="http://schemas.openxmlformats.org/officeDocument/2006/relationships/ctrlProp" Target="../ctrlProps/ctrlProp225.xml"/><Relationship Id="rId25" Type="http://schemas.openxmlformats.org/officeDocument/2006/relationships/ctrlProp" Target="../ctrlProps/ctrlProp224.xml"/><Relationship Id="rId24" Type="http://schemas.openxmlformats.org/officeDocument/2006/relationships/ctrlProp" Target="../ctrlProps/ctrlProp223.xml"/><Relationship Id="rId23" Type="http://schemas.openxmlformats.org/officeDocument/2006/relationships/ctrlProp" Target="../ctrlProps/ctrlProp222.xml"/><Relationship Id="rId22" Type="http://schemas.openxmlformats.org/officeDocument/2006/relationships/ctrlProp" Target="../ctrlProps/ctrlProp221.xml"/><Relationship Id="rId21" Type="http://schemas.openxmlformats.org/officeDocument/2006/relationships/ctrlProp" Target="../ctrlProps/ctrlProp220.xml"/><Relationship Id="rId20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8.xml"/><Relationship Id="rId18" Type="http://schemas.openxmlformats.org/officeDocument/2006/relationships/ctrlProp" Target="../ctrlProps/ctrlProp217.xml"/><Relationship Id="rId17" Type="http://schemas.openxmlformats.org/officeDocument/2006/relationships/ctrlProp" Target="../ctrlProps/ctrlProp216.xml"/><Relationship Id="rId16" Type="http://schemas.openxmlformats.org/officeDocument/2006/relationships/ctrlProp" Target="../ctrlProps/ctrlProp215.xml"/><Relationship Id="rId15" Type="http://schemas.openxmlformats.org/officeDocument/2006/relationships/ctrlProp" Target="../ctrlProps/ctrlProp214.xml"/><Relationship Id="rId14" Type="http://schemas.openxmlformats.org/officeDocument/2006/relationships/ctrlProp" Target="../ctrlProps/ctrlProp213.xml"/><Relationship Id="rId13" Type="http://schemas.openxmlformats.org/officeDocument/2006/relationships/ctrlProp" Target="../ctrlProps/ctrlProp212.xml"/><Relationship Id="rId12" Type="http://schemas.openxmlformats.org/officeDocument/2006/relationships/ctrlProp" Target="../ctrlProps/ctrlProp211.xml"/><Relationship Id="rId11" Type="http://schemas.openxmlformats.org/officeDocument/2006/relationships/ctrlProp" Target="../ctrlProps/ctrlProp210.xml"/><Relationship Id="rId10" Type="http://schemas.openxmlformats.org/officeDocument/2006/relationships/ctrlProp" Target="../ctrlProps/ctrlProp2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12">
        <v>1</v>
      </c>
      <c r="B2" s="461" t="s">
        <v>1</v>
      </c>
    </row>
    <row r="3" spans="1:2">
      <c r="A3" s="12">
        <v>2</v>
      </c>
      <c r="B3" s="461" t="s">
        <v>2</v>
      </c>
    </row>
    <row r="4" spans="1:2">
      <c r="A4" s="12">
        <v>3</v>
      </c>
      <c r="B4" s="461" t="s">
        <v>3</v>
      </c>
    </row>
    <row r="5" spans="1:2">
      <c r="A5" s="12">
        <v>4</v>
      </c>
      <c r="B5" s="461" t="s">
        <v>4</v>
      </c>
    </row>
    <row r="6" spans="1:2">
      <c r="A6" s="12">
        <v>5</v>
      </c>
      <c r="B6" s="461" t="s">
        <v>5</v>
      </c>
    </row>
    <row r="7" spans="1:2">
      <c r="A7" s="12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12">
        <v>1</v>
      </c>
      <c r="B10" s="465" t="s">
        <v>9</v>
      </c>
    </row>
    <row r="11" spans="1:2">
      <c r="A11" s="12">
        <v>2</v>
      </c>
      <c r="B11" s="461" t="s">
        <v>10</v>
      </c>
    </row>
    <row r="12" spans="1:2">
      <c r="A12" s="12">
        <v>3</v>
      </c>
      <c r="B12" s="463" t="s">
        <v>11</v>
      </c>
    </row>
    <row r="13" spans="1:2">
      <c r="A13" s="12">
        <v>4</v>
      </c>
      <c r="B13" s="461" t="s">
        <v>12</v>
      </c>
    </row>
    <row r="14" spans="1:2">
      <c r="A14" s="12">
        <v>5</v>
      </c>
      <c r="B14" s="461" t="s">
        <v>13</v>
      </c>
    </row>
    <row r="15" spans="1:2">
      <c r="A15" s="12">
        <v>6</v>
      </c>
      <c r="B15" s="461" t="s">
        <v>14</v>
      </c>
    </row>
    <row r="16" spans="1:2">
      <c r="A16" s="12">
        <v>7</v>
      </c>
      <c r="B16" s="461" t="s">
        <v>15</v>
      </c>
    </row>
    <row r="17" spans="1:2">
      <c r="A17" s="12">
        <v>8</v>
      </c>
      <c r="B17" s="461" t="s">
        <v>16</v>
      </c>
    </row>
    <row r="18" spans="1:2">
      <c r="A18" s="12">
        <v>9</v>
      </c>
      <c r="B18" s="461" t="s">
        <v>17</v>
      </c>
    </row>
    <row r="19" spans="1:2">
      <c r="A19" s="12"/>
      <c r="B19" s="461"/>
    </row>
    <row r="20" ht="20.25" spans="1:2">
      <c r="A20" s="459"/>
      <c r="B20" s="460" t="s">
        <v>18</v>
      </c>
    </row>
    <row r="21" spans="1:2">
      <c r="A21" s="12">
        <v>1</v>
      </c>
      <c r="B21" s="466" t="s">
        <v>19</v>
      </c>
    </row>
    <row r="22" spans="1:2">
      <c r="A22" s="12">
        <v>2</v>
      </c>
      <c r="B22" s="461" t="s">
        <v>20</v>
      </c>
    </row>
    <row r="23" spans="1:2">
      <c r="A23" s="12">
        <v>3</v>
      </c>
      <c r="B23" s="461" t="s">
        <v>21</v>
      </c>
    </row>
    <row r="24" spans="1:2">
      <c r="A24" s="12">
        <v>4</v>
      </c>
      <c r="B24" s="461" t="s">
        <v>22</v>
      </c>
    </row>
    <row r="25" spans="1:2">
      <c r="A25" s="12">
        <v>5</v>
      </c>
      <c r="B25" s="461" t="s">
        <v>23</v>
      </c>
    </row>
    <row r="26" spans="1:2">
      <c r="A26" s="12">
        <v>6</v>
      </c>
      <c r="B26" s="461" t="s">
        <v>24</v>
      </c>
    </row>
    <row r="27" spans="1:2">
      <c r="A27" s="12">
        <v>7</v>
      </c>
      <c r="B27" s="461" t="s">
        <v>25</v>
      </c>
    </row>
    <row r="28" spans="1:2">
      <c r="A28" s="12"/>
      <c r="B28" s="461"/>
    </row>
    <row r="29" ht="20.25" spans="1:2">
      <c r="A29" s="459"/>
      <c r="B29" s="460" t="s">
        <v>26</v>
      </c>
    </row>
    <row r="30" spans="1:2">
      <c r="A30" s="12">
        <v>1</v>
      </c>
      <c r="B30" s="466" t="s">
        <v>27</v>
      </c>
    </row>
    <row r="31" spans="1:2">
      <c r="A31" s="12">
        <v>2</v>
      </c>
      <c r="B31" s="461" t="s">
        <v>28</v>
      </c>
    </row>
    <row r="32" spans="1:2">
      <c r="A32" s="12">
        <v>3</v>
      </c>
      <c r="B32" s="461" t="s">
        <v>29</v>
      </c>
    </row>
    <row r="33" ht="28.5" spans="1:2">
      <c r="A33" s="12">
        <v>4</v>
      </c>
      <c r="B33" s="461" t="s">
        <v>30</v>
      </c>
    </row>
    <row r="34" spans="1:2">
      <c r="A34" s="12">
        <v>5</v>
      </c>
      <c r="B34" s="461" t="s">
        <v>31</v>
      </c>
    </row>
    <row r="35" spans="1:2">
      <c r="A35" s="12">
        <v>6</v>
      </c>
      <c r="B35" s="461" t="s">
        <v>32</v>
      </c>
    </row>
    <row r="36" spans="1:2">
      <c r="A36" s="12">
        <v>7</v>
      </c>
      <c r="B36" s="461" t="s">
        <v>33</v>
      </c>
    </row>
    <row r="37" spans="1:2">
      <c r="A37" s="12"/>
      <c r="B37" s="461"/>
    </row>
    <row r="39" spans="1:2">
      <c r="A39" s="467" t="s">
        <v>34</v>
      </c>
      <c r="B39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8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308</v>
      </c>
      <c r="H2" s="4"/>
      <c r="I2" s="4" t="s">
        <v>309</v>
      </c>
      <c r="J2" s="4"/>
      <c r="K2" s="6" t="s">
        <v>310</v>
      </c>
      <c r="L2" s="59" t="s">
        <v>311</v>
      </c>
      <c r="M2" s="7" t="s">
        <v>312</v>
      </c>
    </row>
    <row r="3" s="1" customFormat="1" ht="16.5" spans="1:13">
      <c r="A3" s="4"/>
      <c r="B3" s="8"/>
      <c r="C3" s="8"/>
      <c r="D3" s="8"/>
      <c r="E3" s="8"/>
      <c r="F3" s="8"/>
      <c r="G3" s="4" t="s">
        <v>313</v>
      </c>
      <c r="H3" s="4" t="s">
        <v>314</v>
      </c>
      <c r="I3" s="4" t="s">
        <v>313</v>
      </c>
      <c r="J3" s="4" t="s">
        <v>314</v>
      </c>
      <c r="K3" s="9"/>
      <c r="L3" s="60"/>
      <c r="M3" s="10"/>
    </row>
    <row r="4" ht="22" customHeight="1" spans="1:13">
      <c r="A4" s="61">
        <v>1</v>
      </c>
      <c r="B4" s="14" t="s">
        <v>301</v>
      </c>
      <c r="C4" s="22"/>
      <c r="D4" s="14" t="s">
        <v>298</v>
      </c>
      <c r="E4" s="14" t="s">
        <v>299</v>
      </c>
      <c r="F4" s="15" t="s">
        <v>300</v>
      </c>
      <c r="G4" s="62">
        <v>-0.01</v>
      </c>
      <c r="H4" s="62">
        <v>-0.01</v>
      </c>
      <c r="I4" s="62">
        <v>-0.01</v>
      </c>
      <c r="J4" s="62">
        <v>-0.01</v>
      </c>
      <c r="K4" s="63"/>
      <c r="L4" s="11"/>
      <c r="M4" s="11"/>
    </row>
    <row r="5" ht="22" customHeight="1" spans="1:13">
      <c r="A5" s="61">
        <v>2</v>
      </c>
      <c r="B5" s="14" t="s">
        <v>301</v>
      </c>
      <c r="C5" s="22"/>
      <c r="D5" s="14" t="s">
        <v>298</v>
      </c>
      <c r="E5" s="14" t="s">
        <v>120</v>
      </c>
      <c r="F5" s="15" t="s">
        <v>300</v>
      </c>
      <c r="G5" s="62">
        <v>-0.01</v>
      </c>
      <c r="H5" s="62">
        <v>-0.01</v>
      </c>
      <c r="I5" s="62">
        <v>-0.01</v>
      </c>
      <c r="J5" s="62">
        <v>-0.01</v>
      </c>
      <c r="K5" s="63"/>
      <c r="L5" s="11"/>
      <c r="M5" s="11"/>
    </row>
    <row r="6" ht="22" customHeight="1" spans="1:13">
      <c r="A6" s="61">
        <v>3</v>
      </c>
      <c r="B6" s="14" t="s">
        <v>301</v>
      </c>
      <c r="C6" s="22"/>
      <c r="D6" s="14" t="s">
        <v>298</v>
      </c>
      <c r="E6" s="14" t="s">
        <v>303</v>
      </c>
      <c r="F6" s="15" t="s">
        <v>300</v>
      </c>
      <c r="G6" s="62">
        <v>-0.01</v>
      </c>
      <c r="H6" s="62">
        <v>-0.01</v>
      </c>
      <c r="I6" s="62">
        <v>-0.01</v>
      </c>
      <c r="J6" s="62">
        <v>-0.01</v>
      </c>
      <c r="K6" s="63"/>
      <c r="L6" s="11"/>
      <c r="M6" s="11"/>
    </row>
    <row r="7" ht="22" customHeight="1" spans="1:13">
      <c r="A7" s="61">
        <v>4</v>
      </c>
      <c r="B7" s="14" t="s">
        <v>301</v>
      </c>
      <c r="C7" s="22"/>
      <c r="D7" s="14" t="s">
        <v>298</v>
      </c>
      <c r="E7" s="14" t="s">
        <v>118</v>
      </c>
      <c r="F7" s="15" t="s">
        <v>300</v>
      </c>
      <c r="G7" s="62">
        <v>-0.01</v>
      </c>
      <c r="H7" s="62">
        <v>-0.01</v>
      </c>
      <c r="I7" s="62">
        <v>-0.01</v>
      </c>
      <c r="J7" s="62">
        <v>-0.01</v>
      </c>
      <c r="K7" s="63"/>
      <c r="L7" s="11"/>
      <c r="M7" s="11"/>
    </row>
    <row r="8" ht="22" customHeight="1" spans="1:13">
      <c r="A8" s="61">
        <v>5</v>
      </c>
      <c r="B8" s="14" t="s">
        <v>301</v>
      </c>
      <c r="C8" s="22"/>
      <c r="D8" s="14" t="s">
        <v>298</v>
      </c>
      <c r="E8" s="14" t="s">
        <v>119</v>
      </c>
      <c r="F8" s="15" t="s">
        <v>300</v>
      </c>
      <c r="G8" s="62">
        <v>-0.01</v>
      </c>
      <c r="H8" s="62">
        <v>-0.01</v>
      </c>
      <c r="I8" s="62">
        <v>-0.01</v>
      </c>
      <c r="J8" s="62">
        <v>-0.01</v>
      </c>
      <c r="K8" s="63"/>
      <c r="L8" s="12"/>
      <c r="M8" s="12"/>
    </row>
    <row r="9" ht="22" customHeight="1" spans="1:13">
      <c r="A9" s="61"/>
      <c r="B9" s="64"/>
      <c r="C9" s="65"/>
      <c r="D9" s="65"/>
      <c r="E9" s="65"/>
      <c r="F9" s="66"/>
      <c r="G9" s="63"/>
      <c r="H9" s="67"/>
      <c r="I9" s="67"/>
      <c r="J9" s="67"/>
      <c r="K9" s="63"/>
      <c r="L9" s="12"/>
      <c r="M9" s="12"/>
    </row>
    <row r="10" s="2" customFormat="1" ht="18.75" spans="1:13">
      <c r="A10" s="25" t="s">
        <v>315</v>
      </c>
      <c r="B10" s="26"/>
      <c r="C10" s="26"/>
      <c r="D10" s="65"/>
      <c r="E10" s="27"/>
      <c r="F10" s="66"/>
      <c r="G10" s="37"/>
      <c r="H10" s="25" t="s">
        <v>305</v>
      </c>
      <c r="I10" s="26"/>
      <c r="J10" s="26"/>
      <c r="K10" s="27"/>
      <c r="L10" s="68"/>
      <c r="M10" s="29"/>
    </row>
    <row r="11" ht="84" customHeight="1" spans="1:13">
      <c r="A11" s="69" t="s">
        <v>316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D4" sqref="D4:F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4" t="s">
        <v>319</v>
      </c>
      <c r="H2" s="45"/>
      <c r="I2" s="46"/>
      <c r="J2" s="44" t="s">
        <v>320</v>
      </c>
      <c r="K2" s="45"/>
      <c r="L2" s="46"/>
      <c r="M2" s="44" t="s">
        <v>321</v>
      </c>
      <c r="N2" s="45"/>
      <c r="O2" s="46"/>
      <c r="P2" s="44" t="s">
        <v>322</v>
      </c>
      <c r="Q2" s="45"/>
      <c r="R2" s="46"/>
      <c r="S2" s="45" t="s">
        <v>323</v>
      </c>
      <c r="T2" s="45"/>
      <c r="U2" s="46"/>
      <c r="V2" s="39" t="s">
        <v>324</v>
      </c>
      <c r="W2" s="39" t="s">
        <v>297</v>
      </c>
    </row>
    <row r="3" s="1" customFormat="1" ht="16.5" spans="1:23">
      <c r="A3" s="8"/>
      <c r="B3" s="47"/>
      <c r="C3" s="47"/>
      <c r="D3" s="47"/>
      <c r="E3" s="47"/>
      <c r="F3" s="47"/>
      <c r="G3" s="4" t="s">
        <v>325</v>
      </c>
      <c r="H3" s="4" t="s">
        <v>68</v>
      </c>
      <c r="I3" s="4" t="s">
        <v>288</v>
      </c>
      <c r="J3" s="4" t="s">
        <v>325</v>
      </c>
      <c r="K3" s="4" t="s">
        <v>68</v>
      </c>
      <c r="L3" s="4" t="s">
        <v>288</v>
      </c>
      <c r="M3" s="4" t="s">
        <v>325</v>
      </c>
      <c r="N3" s="4" t="s">
        <v>68</v>
      </c>
      <c r="O3" s="4" t="s">
        <v>288</v>
      </c>
      <c r="P3" s="4" t="s">
        <v>325</v>
      </c>
      <c r="Q3" s="4" t="s">
        <v>68</v>
      </c>
      <c r="R3" s="4" t="s">
        <v>288</v>
      </c>
      <c r="S3" s="4" t="s">
        <v>325</v>
      </c>
      <c r="T3" s="4" t="s">
        <v>68</v>
      </c>
      <c r="U3" s="4" t="s">
        <v>288</v>
      </c>
      <c r="V3" s="48"/>
      <c r="W3" s="48"/>
    </row>
    <row r="4" ht="20" customHeight="1" spans="1:23">
      <c r="A4" s="32" t="s">
        <v>326</v>
      </c>
      <c r="B4" s="14" t="s">
        <v>301</v>
      </c>
      <c r="C4" s="22"/>
      <c r="D4" s="14" t="s">
        <v>298</v>
      </c>
      <c r="E4" s="14" t="s">
        <v>299</v>
      </c>
      <c r="F4" s="15" t="s">
        <v>300</v>
      </c>
      <c r="G4" s="49" t="s">
        <v>327</v>
      </c>
      <c r="H4" s="49"/>
      <c r="I4" s="49" t="s">
        <v>328</v>
      </c>
      <c r="J4" s="49" t="s">
        <v>329</v>
      </c>
      <c r="K4" s="50"/>
      <c r="L4" s="50" t="s">
        <v>330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331</v>
      </c>
      <c r="W4" s="11"/>
    </row>
    <row r="5" ht="20" customHeight="1" spans="1:23">
      <c r="A5" s="32" t="s">
        <v>326</v>
      </c>
      <c r="B5" s="14" t="s">
        <v>301</v>
      </c>
      <c r="C5" s="22"/>
      <c r="D5" s="14" t="s">
        <v>298</v>
      </c>
      <c r="E5" s="14" t="s">
        <v>120</v>
      </c>
      <c r="F5" s="15" t="s">
        <v>300</v>
      </c>
      <c r="G5" s="51" t="s">
        <v>332</v>
      </c>
      <c r="H5" s="52"/>
      <c r="I5" s="53"/>
      <c r="J5" s="51" t="s">
        <v>333</v>
      </c>
      <c r="K5" s="52"/>
      <c r="L5" s="53"/>
      <c r="M5" s="44" t="s">
        <v>334</v>
      </c>
      <c r="N5" s="45"/>
      <c r="O5" s="46"/>
      <c r="P5" s="44" t="s">
        <v>335</v>
      </c>
      <c r="Q5" s="45"/>
      <c r="R5" s="46"/>
      <c r="S5" s="45" t="s">
        <v>336</v>
      </c>
      <c r="T5" s="45"/>
      <c r="U5" s="46"/>
      <c r="V5" s="11"/>
      <c r="W5" s="11"/>
    </row>
    <row r="6" ht="20" customHeight="1" spans="1:23">
      <c r="A6" s="32" t="s">
        <v>326</v>
      </c>
      <c r="B6" s="14" t="s">
        <v>301</v>
      </c>
      <c r="C6" s="22"/>
      <c r="D6" s="14" t="s">
        <v>298</v>
      </c>
      <c r="E6" s="14" t="s">
        <v>303</v>
      </c>
      <c r="F6" s="15" t="s">
        <v>300</v>
      </c>
      <c r="G6" s="54" t="s">
        <v>325</v>
      </c>
      <c r="H6" s="54" t="s">
        <v>68</v>
      </c>
      <c r="I6" s="54" t="s">
        <v>288</v>
      </c>
      <c r="J6" s="54" t="s">
        <v>325</v>
      </c>
      <c r="K6" s="54" t="s">
        <v>68</v>
      </c>
      <c r="L6" s="54" t="s">
        <v>288</v>
      </c>
      <c r="M6" s="4" t="s">
        <v>325</v>
      </c>
      <c r="N6" s="4" t="s">
        <v>68</v>
      </c>
      <c r="O6" s="4" t="s">
        <v>288</v>
      </c>
      <c r="P6" s="4" t="s">
        <v>325</v>
      </c>
      <c r="Q6" s="4" t="s">
        <v>68</v>
      </c>
      <c r="R6" s="4" t="s">
        <v>288</v>
      </c>
      <c r="S6" s="4" t="s">
        <v>325</v>
      </c>
      <c r="T6" s="4" t="s">
        <v>68</v>
      </c>
      <c r="U6" s="4" t="s">
        <v>288</v>
      </c>
      <c r="V6" s="11"/>
      <c r="W6" s="11"/>
    </row>
    <row r="7" spans="1:23">
      <c r="A7" s="32" t="s">
        <v>326</v>
      </c>
      <c r="B7" s="14" t="s">
        <v>301</v>
      </c>
      <c r="C7" s="22"/>
      <c r="D7" s="14" t="s">
        <v>298</v>
      </c>
      <c r="E7" s="14" t="s">
        <v>118</v>
      </c>
      <c r="F7" s="15" t="s">
        <v>300</v>
      </c>
      <c r="G7" s="49" t="s">
        <v>337</v>
      </c>
      <c r="H7" s="11"/>
      <c r="I7" s="11" t="s">
        <v>338</v>
      </c>
      <c r="J7" s="49" t="s">
        <v>339</v>
      </c>
      <c r="K7" s="11"/>
      <c r="L7" s="11" t="s">
        <v>338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2" t="s">
        <v>326</v>
      </c>
      <c r="B8" s="14" t="s">
        <v>301</v>
      </c>
      <c r="C8" s="22"/>
      <c r="D8" s="14" t="s">
        <v>298</v>
      </c>
      <c r="E8" s="14" t="s">
        <v>119</v>
      </c>
      <c r="F8" s="15" t="s">
        <v>300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3" customFormat="1" ht="18" customHeight="1" spans="1:23">
      <c r="A9" s="34"/>
      <c r="B9" s="35"/>
      <c r="C9" s="22"/>
      <c r="D9" s="14"/>
      <c r="E9" s="22"/>
      <c r="F9" s="2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43" customFormat="1" ht="18" customHeight="1" spans="1:23">
      <c r="A10" s="34"/>
      <c r="B10" s="35"/>
      <c r="C10" s="22"/>
      <c r="D10" s="14"/>
      <c r="E10" s="22"/>
      <c r="F10" s="2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43" customFormat="1" ht="18" customHeight="1" spans="1:23">
      <c r="A11" s="34"/>
      <c r="B11" s="35"/>
      <c r="C11" s="55"/>
      <c r="D11" s="55"/>
      <c r="E11" s="55"/>
      <c r="F11" s="56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="43" customFormat="1" spans="1:23">
      <c r="A12" s="34"/>
      <c r="B12" s="35"/>
      <c r="C12" s="55"/>
      <c r="D12" s="55"/>
      <c r="E12" s="55"/>
      <c r="F12" s="56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="2" customFormat="1" ht="33" customHeight="1" spans="1:23">
      <c r="A13" s="25" t="s">
        <v>340</v>
      </c>
      <c r="B13" s="26"/>
      <c r="C13" s="26"/>
      <c r="D13" s="26"/>
      <c r="E13" s="27"/>
      <c r="F13" s="28"/>
      <c r="G13" s="37"/>
      <c r="H13" s="42"/>
      <c r="I13" s="42"/>
      <c r="J13" s="25" t="s">
        <v>305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6"/>
      <c r="W13" s="29"/>
    </row>
    <row r="14" ht="80" customHeight="1" spans="1:23">
      <c r="A14" s="57" t="s">
        <v>341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343</v>
      </c>
      <c r="B2" s="39" t="s">
        <v>284</v>
      </c>
      <c r="C2" s="39" t="s">
        <v>285</v>
      </c>
      <c r="D2" s="39" t="s">
        <v>286</v>
      </c>
      <c r="E2" s="39" t="s">
        <v>287</v>
      </c>
      <c r="F2" s="39" t="s">
        <v>288</v>
      </c>
      <c r="G2" s="38" t="s">
        <v>344</v>
      </c>
      <c r="H2" s="38" t="s">
        <v>345</v>
      </c>
      <c r="I2" s="38" t="s">
        <v>346</v>
      </c>
      <c r="J2" s="38" t="s">
        <v>345</v>
      </c>
      <c r="K2" s="38" t="s">
        <v>347</v>
      </c>
      <c r="L2" s="38" t="s">
        <v>345</v>
      </c>
      <c r="M2" s="39" t="s">
        <v>324</v>
      </c>
      <c r="N2" s="39" t="s">
        <v>297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0" t="s">
        <v>343</v>
      </c>
      <c r="B4" s="41" t="s">
        <v>348</v>
      </c>
      <c r="C4" s="41" t="s">
        <v>325</v>
      </c>
      <c r="D4" s="41" t="s">
        <v>286</v>
      </c>
      <c r="E4" s="39" t="s">
        <v>287</v>
      </c>
      <c r="F4" s="39" t="s">
        <v>288</v>
      </c>
      <c r="G4" s="38" t="s">
        <v>344</v>
      </c>
      <c r="H4" s="38" t="s">
        <v>345</v>
      </c>
      <c r="I4" s="38" t="s">
        <v>346</v>
      </c>
      <c r="J4" s="38" t="s">
        <v>345</v>
      </c>
      <c r="K4" s="38" t="s">
        <v>347</v>
      </c>
      <c r="L4" s="38" t="s">
        <v>345</v>
      </c>
      <c r="M4" s="39" t="s">
        <v>324</v>
      </c>
      <c r="N4" s="39" t="s">
        <v>297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5" t="s">
        <v>349</v>
      </c>
      <c r="B11" s="26"/>
      <c r="C11" s="26"/>
      <c r="D11" s="27"/>
      <c r="E11" s="28"/>
      <c r="F11" s="42"/>
      <c r="G11" s="37"/>
      <c r="H11" s="42"/>
      <c r="I11" s="25" t="s">
        <v>350</v>
      </c>
      <c r="J11" s="26"/>
      <c r="K11" s="26"/>
      <c r="L11" s="26"/>
      <c r="M11" s="26"/>
      <c r="N11" s="29"/>
    </row>
    <row r="12" ht="16.5" spans="1:14">
      <c r="A12" s="30" t="s">
        <v>351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324</v>
      </c>
      <c r="L2" s="5" t="s">
        <v>297</v>
      </c>
    </row>
    <row r="3" spans="1:12">
      <c r="A3" s="32" t="s">
        <v>326</v>
      </c>
      <c r="B3" s="14" t="s">
        <v>301</v>
      </c>
      <c r="C3" s="22"/>
      <c r="D3" s="14" t="s">
        <v>298</v>
      </c>
      <c r="E3" s="14" t="s">
        <v>299</v>
      </c>
      <c r="F3" s="15" t="s">
        <v>300</v>
      </c>
      <c r="G3" s="11" t="s">
        <v>357</v>
      </c>
      <c r="H3" s="11" t="s">
        <v>358</v>
      </c>
      <c r="I3" s="11"/>
      <c r="J3" s="11"/>
      <c r="K3" s="33" t="s">
        <v>359</v>
      </c>
      <c r="L3" s="11" t="s">
        <v>302</v>
      </c>
    </row>
    <row r="4" spans="1:12">
      <c r="A4" s="32" t="s">
        <v>326</v>
      </c>
      <c r="B4" s="14" t="s">
        <v>301</v>
      </c>
      <c r="C4" s="22"/>
      <c r="D4" s="14" t="s">
        <v>298</v>
      </c>
      <c r="E4" s="14" t="s">
        <v>120</v>
      </c>
      <c r="F4" s="15" t="s">
        <v>300</v>
      </c>
      <c r="G4" s="11" t="s">
        <v>357</v>
      </c>
      <c r="H4" s="11" t="s">
        <v>358</v>
      </c>
      <c r="I4" s="11"/>
      <c r="J4" s="11"/>
      <c r="K4" s="33" t="s">
        <v>359</v>
      </c>
      <c r="L4" s="11" t="s">
        <v>302</v>
      </c>
    </row>
    <row r="5" spans="1:12">
      <c r="A5" s="32" t="s">
        <v>326</v>
      </c>
      <c r="B5" s="14" t="s">
        <v>301</v>
      </c>
      <c r="C5" s="22"/>
      <c r="D5" s="14" t="s">
        <v>298</v>
      </c>
      <c r="E5" s="14" t="s">
        <v>303</v>
      </c>
      <c r="F5" s="15" t="s">
        <v>300</v>
      </c>
      <c r="G5" s="11" t="s">
        <v>357</v>
      </c>
      <c r="H5" s="11" t="s">
        <v>358</v>
      </c>
      <c r="I5" s="11"/>
      <c r="J5" s="11"/>
      <c r="K5" s="33" t="s">
        <v>359</v>
      </c>
      <c r="L5" s="11" t="s">
        <v>302</v>
      </c>
    </row>
    <row r="6" spans="1:12">
      <c r="A6" s="32" t="s">
        <v>326</v>
      </c>
      <c r="B6" s="14" t="s">
        <v>301</v>
      </c>
      <c r="C6" s="22"/>
      <c r="D6" s="14" t="s">
        <v>298</v>
      </c>
      <c r="E6" s="14" t="s">
        <v>118</v>
      </c>
      <c r="F6" s="15" t="s">
        <v>300</v>
      </c>
      <c r="G6" s="11" t="s">
        <v>357</v>
      </c>
      <c r="H6" s="11" t="s">
        <v>358</v>
      </c>
      <c r="I6" s="11"/>
      <c r="J6" s="11"/>
      <c r="K6" s="33" t="s">
        <v>359</v>
      </c>
      <c r="L6" s="11" t="s">
        <v>302</v>
      </c>
    </row>
    <row r="7" spans="1:12">
      <c r="A7" s="32" t="s">
        <v>326</v>
      </c>
      <c r="B7" s="14" t="s">
        <v>301</v>
      </c>
      <c r="C7" s="22"/>
      <c r="D7" s="14" t="s">
        <v>298</v>
      </c>
      <c r="E7" s="14" t="s">
        <v>119</v>
      </c>
      <c r="F7" s="15" t="s">
        <v>300</v>
      </c>
      <c r="G7" s="11" t="s">
        <v>357</v>
      </c>
      <c r="H7" s="11" t="s">
        <v>358</v>
      </c>
      <c r="I7" s="12"/>
      <c r="J7" s="12"/>
      <c r="K7" s="33" t="s">
        <v>359</v>
      </c>
      <c r="L7" s="11" t="s">
        <v>302</v>
      </c>
    </row>
    <row r="8" spans="1:12">
      <c r="A8" s="34"/>
      <c r="B8" s="35"/>
      <c r="C8" s="22"/>
      <c r="D8" s="14"/>
      <c r="E8" s="22"/>
      <c r="F8" s="23"/>
      <c r="G8" s="19"/>
      <c r="H8" s="19"/>
      <c r="I8" s="20"/>
      <c r="J8" s="20"/>
      <c r="K8" s="36"/>
      <c r="L8" s="11" t="s">
        <v>302</v>
      </c>
    </row>
    <row r="9" spans="1:12">
      <c r="A9" s="34"/>
      <c r="B9" s="35"/>
      <c r="C9" s="22"/>
      <c r="D9" s="14"/>
      <c r="E9" s="22"/>
      <c r="F9" s="23"/>
      <c r="G9" s="19"/>
      <c r="H9" s="19"/>
      <c r="I9" s="20"/>
      <c r="J9" s="20"/>
      <c r="K9" s="36"/>
      <c r="L9" s="11" t="s">
        <v>302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5" t="s">
        <v>340</v>
      </c>
      <c r="B11" s="26"/>
      <c r="C11" s="26"/>
      <c r="D11" s="26"/>
      <c r="E11" s="27"/>
      <c r="F11" s="28"/>
      <c r="G11" s="37"/>
      <c r="H11" s="25" t="s">
        <v>360</v>
      </c>
      <c r="I11" s="26"/>
      <c r="J11" s="26"/>
      <c r="K11" s="26"/>
      <c r="L11" s="29"/>
    </row>
    <row r="12" ht="16.5" spans="1:12">
      <c r="A12" s="30" t="s">
        <v>361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325</v>
      </c>
      <c r="D2" s="5" t="s">
        <v>286</v>
      </c>
      <c r="E2" s="5" t="s">
        <v>287</v>
      </c>
      <c r="F2" s="4" t="s">
        <v>363</v>
      </c>
      <c r="G2" s="4" t="s">
        <v>309</v>
      </c>
      <c r="H2" s="6" t="s">
        <v>310</v>
      </c>
      <c r="I2" s="7" t="s">
        <v>312</v>
      </c>
    </row>
    <row r="3" s="1" customFormat="1" ht="16.5" spans="1:9">
      <c r="A3" s="4"/>
      <c r="B3" s="8"/>
      <c r="C3" s="8"/>
      <c r="D3" s="8"/>
      <c r="E3" s="8"/>
      <c r="F3" s="4" t="s">
        <v>364</v>
      </c>
      <c r="G3" s="4" t="s">
        <v>313</v>
      </c>
      <c r="H3" s="9"/>
      <c r="I3" s="10"/>
    </row>
    <row r="4" spans="1:9">
      <c r="A4" s="11">
        <v>1</v>
      </c>
      <c r="B4" s="12" t="s">
        <v>328</v>
      </c>
      <c r="C4" s="13" t="s">
        <v>365</v>
      </c>
      <c r="D4" s="14" t="s">
        <v>299</v>
      </c>
      <c r="E4" s="15" t="s">
        <v>300</v>
      </c>
      <c r="F4" s="16">
        <v>-0.03</v>
      </c>
      <c r="G4" s="16">
        <v>-0.025</v>
      </c>
      <c r="H4" s="11"/>
      <c r="I4" s="11" t="s">
        <v>302</v>
      </c>
    </row>
    <row r="5" spans="1:9">
      <c r="A5" s="11">
        <v>2</v>
      </c>
      <c r="B5" s="12" t="s">
        <v>328</v>
      </c>
      <c r="C5" s="13" t="s">
        <v>365</v>
      </c>
      <c r="D5" s="14" t="s">
        <v>120</v>
      </c>
      <c r="E5" s="15" t="s">
        <v>300</v>
      </c>
      <c r="F5" s="17">
        <v>-0.05</v>
      </c>
      <c r="G5" s="16">
        <v>-0.03</v>
      </c>
      <c r="H5" s="11"/>
      <c r="I5" s="11" t="s">
        <v>302</v>
      </c>
    </row>
    <row r="6" spans="1:9">
      <c r="A6" s="11">
        <v>3</v>
      </c>
      <c r="B6" s="12" t="s">
        <v>328</v>
      </c>
      <c r="C6" s="13" t="s">
        <v>365</v>
      </c>
      <c r="D6" s="14" t="s">
        <v>303</v>
      </c>
      <c r="E6" s="15" t="s">
        <v>300</v>
      </c>
      <c r="F6" s="16">
        <v>-0.04</v>
      </c>
      <c r="G6" s="16">
        <v>-0.03</v>
      </c>
      <c r="H6" s="11"/>
      <c r="I6" s="11" t="s">
        <v>302</v>
      </c>
    </row>
    <row r="7" spans="1:9">
      <c r="A7" s="11">
        <v>4</v>
      </c>
      <c r="B7" s="12" t="s">
        <v>328</v>
      </c>
      <c r="C7" s="13" t="s">
        <v>365</v>
      </c>
      <c r="D7" s="14" t="s">
        <v>118</v>
      </c>
      <c r="E7" s="15" t="s">
        <v>300</v>
      </c>
      <c r="F7" s="18">
        <v>-0.04</v>
      </c>
      <c r="G7" s="16">
        <v>-0.03</v>
      </c>
      <c r="H7" s="11"/>
      <c r="I7" s="11" t="s">
        <v>302</v>
      </c>
    </row>
    <row r="8" spans="1:9">
      <c r="A8" s="11">
        <v>5</v>
      </c>
      <c r="B8" s="12" t="s">
        <v>328</v>
      </c>
      <c r="C8" s="13" t="s">
        <v>365</v>
      </c>
      <c r="D8" s="14" t="s">
        <v>119</v>
      </c>
      <c r="E8" s="15" t="s">
        <v>300</v>
      </c>
      <c r="F8" s="16">
        <v>-0.05</v>
      </c>
      <c r="G8" s="16">
        <v>-0.03</v>
      </c>
      <c r="H8" s="11"/>
      <c r="I8" s="11" t="s">
        <v>302</v>
      </c>
    </row>
    <row r="9" spans="1:9">
      <c r="A9" s="19"/>
      <c r="B9" s="20"/>
      <c r="C9" s="21"/>
      <c r="D9" s="22"/>
      <c r="E9" s="23"/>
      <c r="F9" s="24"/>
      <c r="G9" s="24"/>
      <c r="H9" s="20"/>
      <c r="I9" s="19"/>
    </row>
    <row r="10" spans="1:9">
      <c r="A10" s="19"/>
      <c r="B10" s="20"/>
      <c r="C10" s="21"/>
      <c r="D10" s="22"/>
      <c r="E10" s="23"/>
      <c r="F10" s="18"/>
      <c r="G10" s="24"/>
      <c r="H10" s="20"/>
      <c r="I10" s="19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5" t="s">
        <v>366</v>
      </c>
      <c r="B12" s="26"/>
      <c r="C12" s="26"/>
      <c r="D12" s="27"/>
      <c r="E12" s="28"/>
      <c r="F12" s="25" t="s">
        <v>367</v>
      </c>
      <c r="G12" s="26"/>
      <c r="H12" s="27"/>
      <c r="I12" s="29"/>
    </row>
    <row r="13" ht="16.5" spans="1:9">
      <c r="A13" s="30" t="s">
        <v>368</v>
      </c>
      <c r="B13" s="30"/>
      <c r="C13" s="31"/>
      <c r="D13" s="31"/>
      <c r="E13" s="31"/>
      <c r="F13" s="31"/>
      <c r="G13" s="31"/>
      <c r="H13" s="31"/>
      <c r="I13" s="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35</v>
      </c>
      <c r="C2" s="438"/>
      <c r="D2" s="438"/>
      <c r="E2" s="438"/>
      <c r="F2" s="438"/>
      <c r="G2" s="438"/>
      <c r="H2" s="438"/>
      <c r="I2" s="439"/>
    </row>
    <row r="3" ht="27.95" customHeight="1" spans="2:9">
      <c r="B3" s="440"/>
      <c r="C3" s="441"/>
      <c r="D3" s="442" t="s">
        <v>36</v>
      </c>
      <c r="E3" s="443"/>
      <c r="F3" s="444" t="s">
        <v>37</v>
      </c>
      <c r="G3" s="445"/>
      <c r="H3" s="442" t="s">
        <v>38</v>
      </c>
      <c r="I3" s="446"/>
    </row>
    <row r="4" ht="27.95" customHeight="1" spans="2:9">
      <c r="B4" s="440" t="s">
        <v>39</v>
      </c>
      <c r="C4" s="441" t="s">
        <v>40</v>
      </c>
      <c r="D4" s="441" t="s">
        <v>41</v>
      </c>
      <c r="E4" s="441" t="s">
        <v>42</v>
      </c>
      <c r="F4" s="447" t="s">
        <v>41</v>
      </c>
      <c r="G4" s="447" t="s">
        <v>42</v>
      </c>
      <c r="H4" s="441" t="s">
        <v>41</v>
      </c>
      <c r="I4" s="448" t="s">
        <v>42</v>
      </c>
    </row>
    <row r="5" ht="27.95" customHeight="1" spans="2:9">
      <c r="B5" s="449" t="s">
        <v>43</v>
      </c>
      <c r="C5" s="12">
        <v>13</v>
      </c>
      <c r="D5" s="12">
        <v>0</v>
      </c>
      <c r="E5" s="12">
        <v>1</v>
      </c>
      <c r="F5" s="450">
        <v>0</v>
      </c>
      <c r="G5" s="450">
        <v>1</v>
      </c>
      <c r="H5" s="12">
        <v>1</v>
      </c>
      <c r="I5" s="451">
        <v>2</v>
      </c>
    </row>
    <row r="6" ht="27.95" customHeight="1" spans="2:9">
      <c r="B6" s="449" t="s">
        <v>44</v>
      </c>
      <c r="C6" s="12">
        <v>20</v>
      </c>
      <c r="D6" s="12">
        <v>0</v>
      </c>
      <c r="E6" s="12">
        <v>1</v>
      </c>
      <c r="F6" s="450">
        <v>1</v>
      </c>
      <c r="G6" s="450">
        <v>2</v>
      </c>
      <c r="H6" s="12">
        <v>2</v>
      </c>
      <c r="I6" s="451">
        <v>3</v>
      </c>
    </row>
    <row r="7" ht="27.95" customHeight="1" spans="2:9">
      <c r="B7" s="449" t="s">
        <v>45</v>
      </c>
      <c r="C7" s="12">
        <v>32</v>
      </c>
      <c r="D7" s="12">
        <v>0</v>
      </c>
      <c r="E7" s="12">
        <v>1</v>
      </c>
      <c r="F7" s="450">
        <v>2</v>
      </c>
      <c r="G7" s="450">
        <v>3</v>
      </c>
      <c r="H7" s="12">
        <v>3</v>
      </c>
      <c r="I7" s="451">
        <v>4</v>
      </c>
    </row>
    <row r="8" ht="27.95" customHeight="1" spans="2:9">
      <c r="B8" s="449" t="s">
        <v>46</v>
      </c>
      <c r="C8" s="12">
        <v>50</v>
      </c>
      <c r="D8" s="12">
        <v>1</v>
      </c>
      <c r="E8" s="12">
        <v>2</v>
      </c>
      <c r="F8" s="450">
        <v>3</v>
      </c>
      <c r="G8" s="450">
        <v>4</v>
      </c>
      <c r="H8" s="12">
        <v>5</v>
      </c>
      <c r="I8" s="451">
        <v>6</v>
      </c>
    </row>
    <row r="9" ht="27.95" customHeight="1" spans="2:9">
      <c r="B9" s="449" t="s">
        <v>47</v>
      </c>
      <c r="C9" s="12">
        <v>80</v>
      </c>
      <c r="D9" s="12">
        <v>2</v>
      </c>
      <c r="E9" s="12">
        <v>3</v>
      </c>
      <c r="F9" s="450">
        <v>5</v>
      </c>
      <c r="G9" s="450">
        <v>6</v>
      </c>
      <c r="H9" s="12">
        <v>7</v>
      </c>
      <c r="I9" s="451">
        <v>8</v>
      </c>
    </row>
    <row r="10" ht="27.95" customHeight="1" spans="2:9">
      <c r="B10" s="449" t="s">
        <v>48</v>
      </c>
      <c r="C10" s="12">
        <v>125</v>
      </c>
      <c r="D10" s="12">
        <v>3</v>
      </c>
      <c r="E10" s="12">
        <v>4</v>
      </c>
      <c r="F10" s="450">
        <v>7</v>
      </c>
      <c r="G10" s="450">
        <v>8</v>
      </c>
      <c r="H10" s="12">
        <v>10</v>
      </c>
      <c r="I10" s="451">
        <v>11</v>
      </c>
    </row>
    <row r="11" ht="27.95" customHeight="1" spans="2:9">
      <c r="B11" s="449" t="s">
        <v>49</v>
      </c>
      <c r="C11" s="12">
        <v>200</v>
      </c>
      <c r="D11" s="12">
        <v>5</v>
      </c>
      <c r="E11" s="12">
        <v>6</v>
      </c>
      <c r="F11" s="450">
        <v>10</v>
      </c>
      <c r="G11" s="450">
        <v>11</v>
      </c>
      <c r="H11" s="12">
        <v>14</v>
      </c>
      <c r="I11" s="451">
        <v>15</v>
      </c>
    </row>
    <row r="12" ht="27.95" customHeight="1" spans="2:9">
      <c r="B12" s="452" t="s">
        <v>50</v>
      </c>
      <c r="C12" s="453">
        <v>315</v>
      </c>
      <c r="D12" s="453">
        <v>7</v>
      </c>
      <c r="E12" s="453">
        <v>8</v>
      </c>
      <c r="F12" s="454">
        <v>14</v>
      </c>
      <c r="G12" s="454">
        <v>15</v>
      </c>
      <c r="H12" s="453">
        <v>21</v>
      </c>
      <c r="I12" s="455">
        <v>22</v>
      </c>
    </row>
    <row r="14" spans="2:9">
      <c r="B14" s="456" t="s">
        <v>51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L21" sqref="L21"/>
    </sheetView>
  </sheetViews>
  <sheetFormatPr defaultColWidth="10.375" defaultRowHeight="16.5" customHeight="1"/>
  <cols>
    <col min="1" max="1" width="11.125" style="249" customWidth="1"/>
    <col min="2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365" t="s">
        <v>52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ht="14.25" spans="1:1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ht="18" customHeight="1" spans="1:11">
      <c r="A4" s="262" t="s">
        <v>61</v>
      </c>
      <c r="B4" s="263" t="s">
        <v>62</v>
      </c>
      <c r="C4" s="264"/>
      <c r="D4" s="262" t="s">
        <v>63</v>
      </c>
      <c r="E4" s="265"/>
      <c r="F4" s="266" t="s">
        <v>64</v>
      </c>
      <c r="G4" s="267"/>
      <c r="H4" s="262" t="s">
        <v>65</v>
      </c>
      <c r="I4" s="265"/>
      <c r="J4" s="158" t="s">
        <v>66</v>
      </c>
      <c r="K4" s="159" t="s">
        <v>67</v>
      </c>
    </row>
    <row r="5" ht="14.25" spans="1:11">
      <c r="A5" s="268" t="s">
        <v>68</v>
      </c>
      <c r="B5" s="158" t="s">
        <v>69</v>
      </c>
      <c r="C5" s="159"/>
      <c r="D5" s="262" t="s">
        <v>70</v>
      </c>
      <c r="E5" s="265"/>
      <c r="F5" s="266">
        <v>45999</v>
      </c>
      <c r="G5" s="267"/>
      <c r="H5" s="262" t="s">
        <v>71</v>
      </c>
      <c r="I5" s="265"/>
      <c r="J5" s="158" t="s">
        <v>66</v>
      </c>
      <c r="K5" s="159" t="s">
        <v>67</v>
      </c>
    </row>
    <row r="6" ht="14.25" spans="1:11">
      <c r="A6" s="262" t="s">
        <v>72</v>
      </c>
      <c r="B6" s="269">
        <v>4</v>
      </c>
      <c r="C6" s="270">
        <v>6</v>
      </c>
      <c r="D6" s="268" t="s">
        <v>73</v>
      </c>
      <c r="E6" s="271"/>
      <c r="F6" s="266">
        <v>46000</v>
      </c>
      <c r="G6" s="267"/>
      <c r="H6" s="262" t="s">
        <v>74</v>
      </c>
      <c r="I6" s="265"/>
      <c r="J6" s="158" t="s">
        <v>66</v>
      </c>
      <c r="K6" s="159" t="s">
        <v>67</v>
      </c>
    </row>
    <row r="7" ht="14.25" spans="1:11">
      <c r="A7" s="262" t="s">
        <v>75</v>
      </c>
      <c r="B7" s="272">
        <v>7258</v>
      </c>
      <c r="C7" s="273"/>
      <c r="D7" s="268" t="s">
        <v>76</v>
      </c>
      <c r="E7" s="274"/>
      <c r="F7" s="266">
        <v>46001</v>
      </c>
      <c r="G7" s="267"/>
      <c r="H7" s="262" t="s">
        <v>77</v>
      </c>
      <c r="I7" s="265"/>
      <c r="J7" s="158" t="s">
        <v>66</v>
      </c>
      <c r="K7" s="159" t="s">
        <v>67</v>
      </c>
    </row>
    <row r="8" ht="15" spans="1:11">
      <c r="A8" s="275" t="s">
        <v>78</v>
      </c>
      <c r="B8" s="276" t="s">
        <v>79</v>
      </c>
      <c r="C8" s="277"/>
      <c r="D8" s="278" t="s">
        <v>80</v>
      </c>
      <c r="E8" s="279"/>
      <c r="F8" s="280">
        <v>46002</v>
      </c>
      <c r="G8" s="281"/>
      <c r="H8" s="278" t="s">
        <v>81</v>
      </c>
      <c r="I8" s="279"/>
      <c r="J8" s="282" t="s">
        <v>66</v>
      </c>
      <c r="K8" s="283" t="s">
        <v>67</v>
      </c>
    </row>
    <row r="9" ht="15" spans="1:11">
      <c r="A9" s="366" t="s">
        <v>82</v>
      </c>
      <c r="B9" s="367"/>
      <c r="C9" s="367"/>
      <c r="D9" s="368"/>
      <c r="E9" s="368"/>
      <c r="F9" s="368"/>
      <c r="G9" s="368"/>
      <c r="H9" s="368"/>
      <c r="I9" s="368"/>
      <c r="J9" s="368"/>
      <c r="K9" s="369"/>
    </row>
    <row r="10" ht="15" spans="1:11">
      <c r="A10" s="370" t="s">
        <v>83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2"/>
    </row>
    <row r="11" ht="14.25" spans="1:11">
      <c r="A11" s="373" t="s">
        <v>84</v>
      </c>
      <c r="B11" s="374" t="s">
        <v>85</v>
      </c>
      <c r="C11" s="375" t="s">
        <v>86</v>
      </c>
      <c r="D11" s="376"/>
      <c r="E11" s="377" t="s">
        <v>87</v>
      </c>
      <c r="F11" s="374" t="s">
        <v>85</v>
      </c>
      <c r="G11" s="375" t="s">
        <v>86</v>
      </c>
      <c r="H11" s="375" t="s">
        <v>88</v>
      </c>
      <c r="I11" s="377" t="s">
        <v>89</v>
      </c>
      <c r="J11" s="374" t="s">
        <v>85</v>
      </c>
      <c r="K11" s="378" t="s">
        <v>86</v>
      </c>
    </row>
    <row r="12" ht="14.25" spans="1:11">
      <c r="A12" s="268" t="s">
        <v>90</v>
      </c>
      <c r="B12" s="291" t="s">
        <v>85</v>
      </c>
      <c r="C12" s="158" t="s">
        <v>86</v>
      </c>
      <c r="D12" s="274"/>
      <c r="E12" s="271" t="s">
        <v>91</v>
      </c>
      <c r="F12" s="291" t="s">
        <v>85</v>
      </c>
      <c r="G12" s="158" t="s">
        <v>86</v>
      </c>
      <c r="H12" s="158" t="s">
        <v>88</v>
      </c>
      <c r="I12" s="271" t="s">
        <v>92</v>
      </c>
      <c r="J12" s="291" t="s">
        <v>85</v>
      </c>
      <c r="K12" s="159" t="s">
        <v>86</v>
      </c>
    </row>
    <row r="13" ht="14.25" spans="1:11">
      <c r="A13" s="268" t="s">
        <v>93</v>
      </c>
      <c r="B13" s="291" t="s">
        <v>85</v>
      </c>
      <c r="C13" s="158" t="s">
        <v>86</v>
      </c>
      <c r="D13" s="274"/>
      <c r="E13" s="271" t="s">
        <v>94</v>
      </c>
      <c r="F13" s="158" t="s">
        <v>95</v>
      </c>
      <c r="G13" s="158" t="s">
        <v>96</v>
      </c>
      <c r="H13" s="158" t="s">
        <v>88</v>
      </c>
      <c r="I13" s="271" t="s">
        <v>97</v>
      </c>
      <c r="J13" s="291" t="s">
        <v>85</v>
      </c>
      <c r="K13" s="159" t="s">
        <v>86</v>
      </c>
    </row>
    <row r="14" ht="15" spans="1:11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92"/>
    </row>
    <row r="15" ht="15" spans="1:11">
      <c r="A15" s="370" t="s">
        <v>99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2"/>
    </row>
    <row r="16" ht="14.25" spans="1:11">
      <c r="A16" s="379" t="s">
        <v>100</v>
      </c>
      <c r="B16" s="375" t="s">
        <v>95</v>
      </c>
      <c r="C16" s="375" t="s">
        <v>96</v>
      </c>
      <c r="D16" s="380"/>
      <c r="E16" s="381" t="s">
        <v>101</v>
      </c>
      <c r="F16" s="375" t="s">
        <v>95</v>
      </c>
      <c r="G16" s="375" t="s">
        <v>96</v>
      </c>
      <c r="H16" s="382"/>
      <c r="I16" s="381" t="s">
        <v>102</v>
      </c>
      <c r="J16" s="375" t="s">
        <v>95</v>
      </c>
      <c r="K16" s="378" t="s">
        <v>96</v>
      </c>
    </row>
    <row r="17" customHeight="1" spans="1:22">
      <c r="A17" s="315" t="s">
        <v>103</v>
      </c>
      <c r="B17" s="158" t="s">
        <v>95</v>
      </c>
      <c r="C17" s="158" t="s">
        <v>96</v>
      </c>
      <c r="D17" s="383"/>
      <c r="E17" s="316" t="s">
        <v>104</v>
      </c>
      <c r="F17" s="158" t="s">
        <v>95</v>
      </c>
      <c r="G17" s="158" t="s">
        <v>96</v>
      </c>
      <c r="H17" s="384"/>
      <c r="I17" s="316" t="s">
        <v>105</v>
      </c>
      <c r="J17" s="158" t="s">
        <v>95</v>
      </c>
      <c r="K17" s="159" t="s">
        <v>96</v>
      </c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ht="18" customHeight="1" spans="1:22">
      <c r="A18" s="386" t="s">
        <v>106</v>
      </c>
      <c r="B18" s="387"/>
      <c r="C18" s="387"/>
      <c r="D18" s="387"/>
      <c r="E18" s="387"/>
      <c r="F18" s="387"/>
      <c r="G18" s="387"/>
      <c r="H18" s="387"/>
      <c r="I18" s="387"/>
      <c r="J18" s="387"/>
      <c r="K18" s="388"/>
    </row>
    <row r="19" s="364" customFormat="1" ht="18" customHeight="1" spans="1:22">
      <c r="A19" s="370" t="s">
        <v>107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customHeight="1" spans="1:22">
      <c r="A20" s="389" t="s">
        <v>108</v>
      </c>
      <c r="B20" s="390"/>
      <c r="C20" s="390"/>
      <c r="D20" s="390"/>
      <c r="E20" s="390"/>
      <c r="F20" s="390"/>
      <c r="G20" s="390"/>
      <c r="H20" s="390"/>
      <c r="I20" s="390"/>
      <c r="J20" s="390"/>
      <c r="K20" s="391"/>
    </row>
    <row r="21" ht="21.75" customHeight="1" spans="1:22">
      <c r="A21" s="392" t="s">
        <v>109</v>
      </c>
      <c r="B21" s="393"/>
      <c r="C21" s="393" t="s">
        <v>110</v>
      </c>
      <c r="D21" s="393" t="s">
        <v>111</v>
      </c>
      <c r="E21" s="393" t="s">
        <v>112</v>
      </c>
      <c r="F21" s="393" t="s">
        <v>113</v>
      </c>
      <c r="G21" s="393" t="s">
        <v>114</v>
      </c>
      <c r="H21" s="393" t="s">
        <v>115</v>
      </c>
      <c r="I21" s="393" t="s">
        <v>116</v>
      </c>
      <c r="J21" s="316"/>
      <c r="K21" s="318" t="s">
        <v>117</v>
      </c>
    </row>
    <row r="22" ht="23" customHeight="1" spans="1:22">
      <c r="A22" s="394" t="s">
        <v>118</v>
      </c>
      <c r="B22" s="395"/>
      <c r="C22" s="395"/>
      <c r="D22" s="395">
        <v>0.1</v>
      </c>
      <c r="E22" s="395">
        <v>0.1</v>
      </c>
      <c r="F22" s="395">
        <v>0.1</v>
      </c>
      <c r="G22" s="395">
        <v>0.1</v>
      </c>
      <c r="H22" s="395">
        <v>0.1</v>
      </c>
      <c r="I22" s="395">
        <v>0.1</v>
      </c>
      <c r="J22" s="395"/>
      <c r="K22" s="396"/>
    </row>
    <row r="23" ht="23" customHeight="1" spans="1:22">
      <c r="A23" s="394" t="s">
        <v>119</v>
      </c>
      <c r="B23" s="395"/>
      <c r="C23" s="395"/>
      <c r="D23" s="395">
        <v>0.1</v>
      </c>
      <c r="E23" s="395">
        <v>0.1</v>
      </c>
      <c r="F23" s="395">
        <v>0.1</v>
      </c>
      <c r="G23" s="395">
        <v>0.1</v>
      </c>
      <c r="H23" s="395">
        <v>0.1</v>
      </c>
      <c r="I23" s="395">
        <v>0.1</v>
      </c>
      <c r="J23" s="395"/>
      <c r="K23" s="397"/>
    </row>
    <row r="24" ht="23" customHeight="1" spans="1:22">
      <c r="A24" s="394" t="s">
        <v>120</v>
      </c>
      <c r="B24" s="395"/>
      <c r="C24" s="395"/>
      <c r="D24" s="395">
        <v>0.1</v>
      </c>
      <c r="E24" s="395">
        <v>0.1</v>
      </c>
      <c r="F24" s="395">
        <v>0.1</v>
      </c>
      <c r="G24" s="395">
        <v>0.1</v>
      </c>
      <c r="H24" s="395">
        <v>0.1</v>
      </c>
      <c r="I24" s="395">
        <v>0.1</v>
      </c>
      <c r="J24" s="395"/>
      <c r="K24" s="397"/>
    </row>
    <row r="25" ht="23" customHeight="1" spans="1:22">
      <c r="A25" s="394" t="s">
        <v>121</v>
      </c>
      <c r="B25" s="395"/>
      <c r="C25" s="395"/>
      <c r="D25" s="395">
        <v>0</v>
      </c>
      <c r="E25" s="395">
        <v>0</v>
      </c>
      <c r="F25" s="395">
        <v>0</v>
      </c>
      <c r="G25" s="395">
        <v>0</v>
      </c>
      <c r="H25" s="395">
        <v>0</v>
      </c>
      <c r="I25" s="395">
        <v>0</v>
      </c>
      <c r="J25" s="395"/>
      <c r="K25" s="397"/>
    </row>
    <row r="26" ht="23" customHeight="1" spans="1:22">
      <c r="A26" s="398"/>
      <c r="B26" s="395"/>
      <c r="C26" s="395"/>
      <c r="D26" s="395"/>
      <c r="E26" s="395"/>
      <c r="F26" s="395"/>
      <c r="G26" s="395"/>
      <c r="H26" s="395"/>
      <c r="I26" s="395"/>
      <c r="J26" s="395"/>
      <c r="K26" s="397"/>
    </row>
    <row r="27" ht="18" customHeight="1" spans="1:22">
      <c r="A27" s="399" t="s">
        <v>122</v>
      </c>
      <c r="B27" s="400"/>
      <c r="C27" s="400"/>
      <c r="D27" s="400"/>
      <c r="E27" s="400"/>
      <c r="F27" s="400"/>
      <c r="G27" s="400"/>
      <c r="H27" s="400"/>
      <c r="I27" s="400"/>
      <c r="J27" s="400"/>
      <c r="K27" s="401"/>
    </row>
    <row r="28" ht="18.75" customHeight="1" spans="1:22">
      <c r="A28" s="402"/>
      <c r="B28" s="403"/>
      <c r="C28" s="403"/>
      <c r="D28" s="403"/>
      <c r="E28" s="403"/>
      <c r="F28" s="403"/>
      <c r="G28" s="403"/>
      <c r="H28" s="403"/>
      <c r="I28" s="403"/>
      <c r="J28" s="403"/>
      <c r="K28" s="404"/>
    </row>
    <row r="29" ht="18.75" customHeight="1" spans="1:22">
      <c r="A29" s="405"/>
      <c r="B29" s="406"/>
      <c r="C29" s="406"/>
      <c r="D29" s="406"/>
      <c r="E29" s="406"/>
      <c r="F29" s="406"/>
      <c r="G29" s="406"/>
      <c r="H29" s="406"/>
      <c r="I29" s="406"/>
      <c r="J29" s="406"/>
      <c r="K29" s="407"/>
    </row>
    <row r="30" ht="18" customHeight="1" spans="1:22">
      <c r="A30" s="399" t="s">
        <v>123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01"/>
    </row>
    <row r="31" ht="14.25" spans="1:22">
      <c r="A31" s="408" t="s">
        <v>124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10"/>
    </row>
    <row r="32" ht="15" spans="1:22">
      <c r="A32" s="170" t="s">
        <v>125</v>
      </c>
      <c r="B32" s="171"/>
      <c r="C32" s="158" t="s">
        <v>66</v>
      </c>
      <c r="D32" s="158" t="s">
        <v>67</v>
      </c>
      <c r="E32" s="411" t="s">
        <v>126</v>
      </c>
      <c r="F32" s="412"/>
      <c r="G32" s="412"/>
      <c r="H32" s="412"/>
      <c r="I32" s="412"/>
      <c r="J32" s="412"/>
      <c r="K32" s="413"/>
    </row>
    <row r="33" ht="15" spans="1:11">
      <c r="A33" s="414" t="s">
        <v>127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14"/>
    </row>
    <row r="34" ht="21" customHeight="1" spans="1:11">
      <c r="A34" s="415" t="s">
        <v>128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7">
        <v>1</v>
      </c>
    </row>
    <row r="35" ht="21" customHeight="1" spans="1:11">
      <c r="A35" s="418" t="s">
        <v>129</v>
      </c>
      <c r="B35" s="419"/>
      <c r="C35" s="419"/>
      <c r="D35" s="419"/>
      <c r="E35" s="419"/>
      <c r="F35" s="419"/>
      <c r="G35" s="419"/>
      <c r="H35" s="419"/>
      <c r="I35" s="419"/>
      <c r="J35" s="419"/>
      <c r="K35" s="420">
        <v>1</v>
      </c>
    </row>
    <row r="36" ht="21" customHeight="1" spans="1:11">
      <c r="A36" s="418" t="s">
        <v>130</v>
      </c>
      <c r="B36" s="419"/>
      <c r="C36" s="419"/>
      <c r="D36" s="419"/>
      <c r="E36" s="419"/>
      <c r="F36" s="419"/>
      <c r="G36" s="419"/>
      <c r="H36" s="419"/>
      <c r="I36" s="419"/>
      <c r="J36" s="419"/>
      <c r="K36" s="420">
        <v>1</v>
      </c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15" spans="1:11">
      <c r="A41" s="319" t="s">
        <v>131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15" spans="1:11">
      <c r="A42" s="370" t="s">
        <v>132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2"/>
    </row>
    <row r="43" ht="14.25" spans="1:11">
      <c r="A43" s="379" t="s">
        <v>133</v>
      </c>
      <c r="B43" s="375" t="s">
        <v>95</v>
      </c>
      <c r="C43" s="375" t="s">
        <v>96</v>
      </c>
      <c r="D43" s="375" t="s">
        <v>88</v>
      </c>
      <c r="E43" s="381" t="s">
        <v>134</v>
      </c>
      <c r="F43" s="375" t="s">
        <v>95</v>
      </c>
      <c r="G43" s="375" t="s">
        <v>96</v>
      </c>
      <c r="H43" s="375" t="s">
        <v>88</v>
      </c>
      <c r="I43" s="381" t="s">
        <v>135</v>
      </c>
      <c r="J43" s="375" t="s">
        <v>95</v>
      </c>
      <c r="K43" s="378" t="s">
        <v>96</v>
      </c>
    </row>
    <row r="44" ht="14.25" spans="1:11">
      <c r="A44" s="315" t="s">
        <v>87</v>
      </c>
      <c r="B44" s="158" t="s">
        <v>95</v>
      </c>
      <c r="C44" s="158" t="s">
        <v>96</v>
      </c>
      <c r="D44" s="158" t="s">
        <v>88</v>
      </c>
      <c r="E44" s="316" t="s">
        <v>94</v>
      </c>
      <c r="F44" s="158" t="s">
        <v>95</v>
      </c>
      <c r="G44" s="158" t="s">
        <v>96</v>
      </c>
      <c r="H44" s="158" t="s">
        <v>88</v>
      </c>
      <c r="I44" s="316" t="s">
        <v>105</v>
      </c>
      <c r="J44" s="158" t="s">
        <v>95</v>
      </c>
      <c r="K44" s="159" t="s">
        <v>96</v>
      </c>
    </row>
    <row r="45" ht="15" spans="1:11">
      <c r="A45" s="278" t="s">
        <v>98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92"/>
    </row>
    <row r="46" ht="15" spans="1:11">
      <c r="A46" s="414" t="s">
        <v>136</v>
      </c>
      <c r="B46" s="414"/>
      <c r="C46" s="414"/>
      <c r="D46" s="414"/>
      <c r="E46" s="414"/>
      <c r="F46" s="414"/>
      <c r="G46" s="414"/>
      <c r="H46" s="414"/>
      <c r="I46" s="414"/>
      <c r="J46" s="414"/>
      <c r="K46" s="414"/>
    </row>
    <row r="47" ht="15" spans="1:11">
      <c r="A47" s="421"/>
      <c r="B47" s="422"/>
      <c r="C47" s="422"/>
      <c r="D47" s="422"/>
      <c r="E47" s="422"/>
      <c r="F47" s="422"/>
      <c r="G47" s="422"/>
      <c r="H47" s="422"/>
      <c r="I47" s="422"/>
      <c r="J47" s="422"/>
      <c r="K47" s="423"/>
    </row>
    <row r="48" ht="15" spans="1:11">
      <c r="A48" s="424" t="s">
        <v>137</v>
      </c>
      <c r="B48" s="425" t="s">
        <v>138</v>
      </c>
      <c r="C48" s="425"/>
      <c r="D48" s="426" t="s">
        <v>139</v>
      </c>
      <c r="E48" s="427" t="s">
        <v>140</v>
      </c>
      <c r="F48" s="428" t="s">
        <v>141</v>
      </c>
      <c r="G48" s="429">
        <v>46001</v>
      </c>
      <c r="H48" s="430" t="s">
        <v>142</v>
      </c>
      <c r="I48" s="431"/>
      <c r="J48" s="432" t="s">
        <v>143</v>
      </c>
      <c r="K48" s="433"/>
    </row>
    <row r="49" ht="15" spans="1:11">
      <c r="A49" s="414" t="s">
        <v>144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14"/>
    </row>
    <row r="50" ht="15" spans="1:11">
      <c r="A50" s="434" t="s">
        <v>145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6"/>
    </row>
    <row r="51" ht="15" spans="1:11">
      <c r="A51" s="424" t="s">
        <v>137</v>
      </c>
      <c r="B51" s="425" t="s">
        <v>138</v>
      </c>
      <c r="C51" s="425"/>
      <c r="D51" s="426" t="s">
        <v>139</v>
      </c>
      <c r="E51" s="427" t="s">
        <v>140</v>
      </c>
      <c r="F51" s="428" t="s">
        <v>141</v>
      </c>
      <c r="G51" s="429">
        <v>46001</v>
      </c>
      <c r="H51" s="430" t="s">
        <v>142</v>
      </c>
      <c r="I51" s="431"/>
      <c r="J51" s="432" t="s">
        <v>143</v>
      </c>
      <c r="K51" s="433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H25" sqref="H25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10.25" style="89" customWidth="1"/>
    <col min="9" max="9" width="6.5" style="89" customWidth="1"/>
    <col min="10" max="10" width="2.75" style="89" customWidth="1"/>
    <col min="11" max="11" width="9.15833333333333" style="89" customWidth="1"/>
    <col min="12" max="12" width="10.75" style="89" customWidth="1"/>
    <col min="13" max="16" width="9.75" style="89" customWidth="1"/>
    <col min="17" max="17" width="9.75" style="248" customWidth="1"/>
    <col min="18" max="255" width="9" style="89"/>
    <col min="256" max="16384" width="9" style="92"/>
  </cols>
  <sheetData>
    <row r="1" s="89" customFormat="1" ht="29" customHeight="1" spans="1:258">
      <c r="A1" s="231" t="s">
        <v>146</v>
      </c>
      <c r="B1" s="231"/>
      <c r="C1" s="233"/>
      <c r="D1" s="233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347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</row>
    <row r="2" s="89" customFormat="1" ht="20" customHeight="1" spans="1:258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348"/>
      <c r="Q2" s="349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</row>
    <row r="3" s="89" customFormat="1" ht="15" spans="1:258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350"/>
      <c r="Q3" s="351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</row>
    <row r="4" s="89" customFormat="1" ht="16.5" spans="1:258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235" t="s">
        <v>149</v>
      </c>
      <c r="J4" s="111"/>
      <c r="K4" s="352"/>
      <c r="L4" s="353" t="s">
        <v>118</v>
      </c>
      <c r="M4" s="353" t="s">
        <v>112</v>
      </c>
      <c r="N4" s="353" t="s">
        <v>112</v>
      </c>
      <c r="O4" s="353"/>
      <c r="P4" s="353"/>
      <c r="Q4" s="354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</row>
    <row r="5" s="89" customFormat="1" ht="16.5" spans="1:258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35"/>
      <c r="J5" s="121"/>
      <c r="K5" s="122"/>
      <c r="L5" s="355"/>
      <c r="M5" s="123" t="s">
        <v>157</v>
      </c>
      <c r="N5" s="123" t="s">
        <v>158</v>
      </c>
      <c r="O5" s="123"/>
      <c r="P5" s="123"/>
      <c r="Q5" s="356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</row>
    <row r="6" s="89" customFormat="1" ht="20" customHeight="1" spans="1:258">
      <c r="A6" s="125" t="s">
        <v>159</v>
      </c>
      <c r="B6" s="126">
        <f>C6-1</f>
        <v>55</v>
      </c>
      <c r="C6" s="126">
        <f>D6-2</f>
        <v>56</v>
      </c>
      <c r="D6" s="127">
        <v>58</v>
      </c>
      <c r="E6" s="126">
        <f>D6+2</f>
        <v>60</v>
      </c>
      <c r="F6" s="126">
        <f>E6+2</f>
        <v>62</v>
      </c>
      <c r="G6" s="126">
        <f>F6+1</f>
        <v>63</v>
      </c>
      <c r="H6" s="126">
        <f>G6+1</f>
        <v>64</v>
      </c>
      <c r="I6" s="241" t="s">
        <v>160</v>
      </c>
      <c r="J6" s="121"/>
      <c r="K6" s="122"/>
      <c r="L6" s="122"/>
      <c r="M6" s="122" t="s">
        <v>161</v>
      </c>
      <c r="N6" s="122" t="s">
        <v>161</v>
      </c>
      <c r="O6" s="122"/>
      <c r="P6" s="122"/>
      <c r="Q6" s="128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</row>
    <row r="7" s="89" customFormat="1" ht="20" customHeight="1" spans="1:258">
      <c r="A7" s="129" t="s">
        <v>162</v>
      </c>
      <c r="B7" s="126">
        <f t="shared" ref="B7:B9" si="0">C7-4</f>
        <v>82</v>
      </c>
      <c r="C7" s="126">
        <f t="shared" ref="C7:C9" si="1">D7-4</f>
        <v>86</v>
      </c>
      <c r="D7" s="127">
        <v>90</v>
      </c>
      <c r="E7" s="126">
        <f t="shared" ref="E7:E9" si="2">D7+4</f>
        <v>94</v>
      </c>
      <c r="F7" s="126">
        <f>E7+4</f>
        <v>98</v>
      </c>
      <c r="G7" s="126">
        <f t="shared" ref="G7:G9" si="3">F7+6</f>
        <v>104</v>
      </c>
      <c r="H7" s="126">
        <f>G7+6</f>
        <v>110</v>
      </c>
      <c r="I7" s="241" t="s">
        <v>160</v>
      </c>
      <c r="J7" s="121"/>
      <c r="K7" s="122"/>
      <c r="L7" s="122"/>
      <c r="M7" s="122" t="s">
        <v>161</v>
      </c>
      <c r="N7" s="122" t="s">
        <v>163</v>
      </c>
      <c r="O7" s="122"/>
      <c r="P7" s="122"/>
      <c r="Q7" s="128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</row>
    <row r="8" s="89" customFormat="1" ht="20" customHeight="1" spans="1:258">
      <c r="A8" s="125" t="s">
        <v>164</v>
      </c>
      <c r="B8" s="126">
        <f t="shared" si="0"/>
        <v>78</v>
      </c>
      <c r="C8" s="126">
        <f t="shared" si="1"/>
        <v>82</v>
      </c>
      <c r="D8" s="127">
        <v>86</v>
      </c>
      <c r="E8" s="126">
        <f t="shared" si="2"/>
        <v>90</v>
      </c>
      <c r="F8" s="126">
        <f>E8+5</f>
        <v>95</v>
      </c>
      <c r="G8" s="126">
        <f t="shared" si="3"/>
        <v>101</v>
      </c>
      <c r="H8" s="126">
        <f>G8+7</f>
        <v>108</v>
      </c>
      <c r="I8" s="241" t="s">
        <v>160</v>
      </c>
      <c r="J8" s="121"/>
      <c r="K8" s="122"/>
      <c r="L8" s="122"/>
      <c r="M8" s="122" t="s">
        <v>165</v>
      </c>
      <c r="N8" s="122" t="s">
        <v>166</v>
      </c>
      <c r="O8" s="122"/>
      <c r="P8" s="122"/>
      <c r="Q8" s="128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</row>
    <row r="9" s="89" customFormat="1" ht="20" customHeight="1" spans="1:258">
      <c r="A9" s="125" t="s">
        <v>167</v>
      </c>
      <c r="B9" s="126">
        <f t="shared" si="0"/>
        <v>87</v>
      </c>
      <c r="C9" s="126">
        <f t="shared" si="1"/>
        <v>91</v>
      </c>
      <c r="D9" s="127">
        <v>95</v>
      </c>
      <c r="E9" s="126">
        <f t="shared" si="2"/>
        <v>99</v>
      </c>
      <c r="F9" s="126">
        <f>E9+5</f>
        <v>104</v>
      </c>
      <c r="G9" s="126">
        <f t="shared" si="3"/>
        <v>110</v>
      </c>
      <c r="H9" s="126">
        <f>G9+7</f>
        <v>117</v>
      </c>
      <c r="I9" s="241" t="s">
        <v>168</v>
      </c>
      <c r="J9" s="121"/>
      <c r="K9" s="122"/>
      <c r="L9" s="122"/>
      <c r="M9" s="122" t="s">
        <v>169</v>
      </c>
      <c r="N9" s="122" t="s">
        <v>163</v>
      </c>
      <c r="O9" s="122"/>
      <c r="P9" s="122"/>
      <c r="Q9" s="128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</row>
    <row r="10" s="89" customFormat="1" ht="20" customHeight="1" spans="1:258">
      <c r="A10" s="130" t="s">
        <v>170</v>
      </c>
      <c r="B10" s="126">
        <f>C10-1</f>
        <v>35</v>
      </c>
      <c r="C10" s="126">
        <f>D10-1</f>
        <v>36</v>
      </c>
      <c r="D10" s="127">
        <v>37</v>
      </c>
      <c r="E10" s="126">
        <f>D10+1</f>
        <v>38</v>
      </c>
      <c r="F10" s="126">
        <f>E10+1</f>
        <v>39</v>
      </c>
      <c r="G10" s="126">
        <f>F10+1.2</f>
        <v>40.2</v>
      </c>
      <c r="H10" s="126">
        <f>G10+1.2</f>
        <v>41.4</v>
      </c>
      <c r="I10" s="241" t="s">
        <v>168</v>
      </c>
      <c r="J10" s="121"/>
      <c r="K10" s="122"/>
      <c r="L10" s="122"/>
      <c r="M10" s="122" t="s">
        <v>165</v>
      </c>
      <c r="N10" s="122" t="s">
        <v>166</v>
      </c>
      <c r="O10" s="122"/>
      <c r="P10" s="122"/>
      <c r="Q10" s="128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</row>
    <row r="11" s="89" customFormat="1" ht="20" customHeight="1" spans="1:258">
      <c r="A11" s="130" t="s">
        <v>171</v>
      </c>
      <c r="B11" s="126">
        <f>C11-0.5</f>
        <v>15</v>
      </c>
      <c r="C11" s="126">
        <f>D11-0.5</f>
        <v>15.5</v>
      </c>
      <c r="D11" s="127">
        <v>16</v>
      </c>
      <c r="E11" s="126">
        <f t="shared" ref="E11:H11" si="4">D11+0.5</f>
        <v>16.5</v>
      </c>
      <c r="F11" s="126">
        <f t="shared" si="4"/>
        <v>17</v>
      </c>
      <c r="G11" s="126">
        <f t="shared" si="4"/>
        <v>17.5</v>
      </c>
      <c r="H11" s="126">
        <f t="shared" si="4"/>
        <v>18</v>
      </c>
      <c r="I11" s="241" t="s">
        <v>172</v>
      </c>
      <c r="J11" s="121"/>
      <c r="K11" s="122"/>
      <c r="L11" s="122"/>
      <c r="M11" s="122" t="s">
        <v>169</v>
      </c>
      <c r="N11" s="122" t="s">
        <v>166</v>
      </c>
      <c r="O11" s="122"/>
      <c r="P11" s="122"/>
      <c r="Q11" s="128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</row>
    <row r="12" s="89" customFormat="1" ht="20" customHeight="1" spans="1:258">
      <c r="A12" s="125" t="s">
        <v>173</v>
      </c>
      <c r="B12" s="126">
        <v>15</v>
      </c>
      <c r="C12" s="126">
        <v>15.7</v>
      </c>
      <c r="D12" s="127">
        <v>16.3</v>
      </c>
      <c r="E12" s="126">
        <v>17.1</v>
      </c>
      <c r="F12" s="126">
        <v>17.8</v>
      </c>
      <c r="G12" s="126">
        <v>18.75</v>
      </c>
      <c r="H12" s="126">
        <v>19.7</v>
      </c>
      <c r="I12" s="241" t="s">
        <v>168</v>
      </c>
      <c r="J12" s="121"/>
      <c r="K12" s="122"/>
      <c r="L12" s="122"/>
      <c r="M12" s="122" t="s">
        <v>174</v>
      </c>
      <c r="N12" s="122" t="s">
        <v>169</v>
      </c>
      <c r="O12" s="122"/>
      <c r="P12" s="122"/>
      <c r="Q12" s="128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</row>
    <row r="13" s="89" customFormat="1" ht="20" customHeight="1" spans="1:258">
      <c r="A13" s="125" t="s">
        <v>175</v>
      </c>
      <c r="B13" s="126">
        <v>13.4</v>
      </c>
      <c r="C13" s="126">
        <v>14.2</v>
      </c>
      <c r="D13" s="127">
        <v>15.5</v>
      </c>
      <c r="E13" s="126">
        <v>15.8</v>
      </c>
      <c r="F13" s="126">
        <v>16.6</v>
      </c>
      <c r="G13" s="126">
        <v>17.7</v>
      </c>
      <c r="H13" s="126">
        <v>18.8</v>
      </c>
      <c r="I13" s="241">
        <v>0</v>
      </c>
      <c r="J13" s="121"/>
      <c r="K13" s="122"/>
      <c r="L13" s="122"/>
      <c r="M13" s="122" t="s">
        <v>176</v>
      </c>
      <c r="N13" s="122" t="s">
        <v>166</v>
      </c>
      <c r="O13" s="122"/>
      <c r="P13" s="122"/>
      <c r="Q13" s="128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</row>
    <row r="14" s="89" customFormat="1" ht="20" customHeight="1" spans="1:258">
      <c r="A14" s="131" t="s">
        <v>177</v>
      </c>
      <c r="B14" s="126">
        <f>C14-0.4</f>
        <v>19.2</v>
      </c>
      <c r="C14" s="126">
        <f>D14-0.4</f>
        <v>19.6</v>
      </c>
      <c r="D14" s="132">
        <v>20</v>
      </c>
      <c r="E14" s="126">
        <f>D14+0.4</f>
        <v>20.4</v>
      </c>
      <c r="F14" s="126">
        <f>E14+0.4</f>
        <v>20.8</v>
      </c>
      <c r="G14" s="126">
        <f>F14+0.6</f>
        <v>21.4</v>
      </c>
      <c r="H14" s="126">
        <f>G14+0.6</f>
        <v>22</v>
      </c>
      <c r="I14" s="242"/>
      <c r="J14" s="121"/>
      <c r="K14" s="122"/>
      <c r="L14" s="122"/>
      <c r="M14" s="122" t="s">
        <v>166</v>
      </c>
      <c r="N14" s="122" t="s">
        <v>161</v>
      </c>
      <c r="O14" s="122"/>
      <c r="P14" s="122"/>
      <c r="Q14" s="128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</row>
    <row r="15" s="89" customFormat="1" ht="20" customHeight="1" spans="1:258">
      <c r="A15" s="131" t="s">
        <v>178</v>
      </c>
      <c r="B15" s="126">
        <f>C15-0.2</f>
        <v>10.6</v>
      </c>
      <c r="C15" s="126">
        <f>D15-0.2</f>
        <v>10.8</v>
      </c>
      <c r="D15" s="132">
        <v>11</v>
      </c>
      <c r="E15" s="126">
        <f>D15+0.2</f>
        <v>11.2</v>
      </c>
      <c r="F15" s="126">
        <f>E15+0.2</f>
        <v>11.4</v>
      </c>
      <c r="G15" s="133">
        <f>F15+0.25</f>
        <v>11.65</v>
      </c>
      <c r="H15" s="133">
        <f>G15+0.25</f>
        <v>11.9</v>
      </c>
      <c r="I15" s="242"/>
      <c r="J15" s="121"/>
      <c r="K15" s="122"/>
      <c r="L15" s="122"/>
      <c r="M15" s="122" t="s">
        <v>166</v>
      </c>
      <c r="N15" s="122" t="s">
        <v>161</v>
      </c>
      <c r="O15" s="122"/>
      <c r="P15" s="122"/>
      <c r="Q15" s="128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</row>
    <row r="16" s="89" customFormat="1" ht="20" customHeight="1" spans="1:258">
      <c r="A16" s="125" t="s">
        <v>179</v>
      </c>
      <c r="B16" s="126">
        <f>C16</f>
        <v>1.3</v>
      </c>
      <c r="C16" s="126">
        <f>D16</f>
        <v>1.3</v>
      </c>
      <c r="D16" s="127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242"/>
      <c r="J16" s="121"/>
      <c r="K16" s="122"/>
      <c r="L16" s="122"/>
      <c r="M16" s="122" t="s">
        <v>169</v>
      </c>
      <c r="N16" s="122" t="s">
        <v>169</v>
      </c>
      <c r="O16" s="122"/>
      <c r="P16" s="122"/>
      <c r="Q16" s="128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</row>
    <row r="17" s="89" customFormat="1" ht="20" customHeight="1" spans="1:258">
      <c r="A17" s="357"/>
      <c r="B17" s="135"/>
      <c r="C17" s="135"/>
      <c r="D17" s="136"/>
      <c r="E17" s="135"/>
      <c r="F17" s="135"/>
      <c r="G17" s="135"/>
      <c r="H17" s="135"/>
      <c r="I17" s="358"/>
      <c r="J17" s="121"/>
      <c r="K17" s="122"/>
      <c r="L17" s="122"/>
      <c r="M17" s="122"/>
      <c r="N17" s="122"/>
      <c r="O17" s="122"/>
      <c r="P17" s="122"/>
      <c r="Q17" s="128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</row>
    <row r="18" s="89" customFormat="1" ht="20" customHeight="1" spans="1:258">
      <c r="A18" s="357"/>
      <c r="B18" s="135"/>
      <c r="C18" s="135"/>
      <c r="D18" s="136"/>
      <c r="E18" s="135"/>
      <c r="F18" s="135"/>
      <c r="G18" s="135"/>
      <c r="H18" s="135"/>
      <c r="I18" s="359"/>
      <c r="J18" s="121"/>
      <c r="K18" s="122"/>
      <c r="L18" s="122"/>
      <c r="M18" s="122"/>
      <c r="N18" s="122"/>
      <c r="O18" s="122"/>
      <c r="P18" s="122"/>
      <c r="Q18" s="128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</row>
    <row r="19" s="89" customFormat="1" ht="20" customHeight="1" spans="1:258">
      <c r="A19" s="137"/>
      <c r="B19" s="138"/>
      <c r="C19" s="138"/>
      <c r="D19" s="138"/>
      <c r="E19" s="139"/>
      <c r="F19" s="138"/>
      <c r="G19" s="138"/>
      <c r="H19" s="138"/>
      <c r="I19" s="138"/>
      <c r="J19" s="140"/>
      <c r="K19" s="141"/>
      <c r="L19" s="141"/>
      <c r="M19" s="142"/>
      <c r="N19" s="141"/>
      <c r="O19" s="141"/>
      <c r="P19" s="142"/>
      <c r="Q19" s="143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</row>
    <row r="20" s="89" customFormat="1" ht="16.5" spans="1:258">
      <c r="A20" s="360"/>
      <c r="B20" s="360"/>
      <c r="C20" s="361"/>
      <c r="D20" s="361"/>
      <c r="E20" s="362"/>
      <c r="F20" s="361"/>
      <c r="G20" s="361"/>
      <c r="H20" s="361"/>
      <c r="I20" s="361"/>
      <c r="Q20" s="347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</row>
    <row r="21" s="89" customFormat="1" spans="1:258">
      <c r="A21" s="144" t="s">
        <v>180</v>
      </c>
      <c r="B21" s="144"/>
      <c r="C21" s="145"/>
      <c r="D21" s="145"/>
      <c r="Q21" s="347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  <c r="IX21" s="92"/>
    </row>
    <row r="22" s="89" customFormat="1" spans="1:258">
      <c r="C22" s="90"/>
      <c r="D22" s="90"/>
      <c r="K22" s="146" t="s">
        <v>181</v>
      </c>
      <c r="L22" s="363">
        <v>46001</v>
      </c>
      <c r="M22" s="146" t="s">
        <v>182</v>
      </c>
      <c r="N22" s="146" t="s">
        <v>140</v>
      </c>
      <c r="O22" s="146" t="s">
        <v>183</v>
      </c>
      <c r="P22" s="89" t="s">
        <v>143</v>
      </c>
      <c r="Q22" s="347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  <c r="IX22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15" sqref="M15"/>
    </sheetView>
  </sheetViews>
  <sheetFormatPr defaultColWidth="10" defaultRowHeight="16.5" customHeight="1"/>
  <cols>
    <col min="1" max="1" width="10.875" style="249" customWidth="1"/>
    <col min="2" max="16384" width="10" style="249"/>
  </cols>
  <sheetData>
    <row r="1" ht="22.5" customHeight="1" spans="1:16">
      <c r="A1" s="152" t="s">
        <v>184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6">
      <c r="A2" s="250" t="s">
        <v>53</v>
      </c>
      <c r="B2" s="251" t="s">
        <v>54</v>
      </c>
      <c r="C2" s="251"/>
      <c r="D2" s="252" t="s">
        <v>55</v>
      </c>
      <c r="E2" s="252"/>
      <c r="F2" s="251" t="s">
        <v>56</v>
      </c>
      <c r="G2" s="251"/>
      <c r="H2" s="253" t="s">
        <v>57</v>
      </c>
      <c r="I2" s="254" t="s">
        <v>56</v>
      </c>
      <c r="J2" s="254"/>
      <c r="K2" s="255"/>
    </row>
    <row r="3" customHeight="1" spans="1:16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customHeight="1" spans="1:16">
      <c r="A4" s="262" t="s">
        <v>61</v>
      </c>
      <c r="B4" s="263" t="s">
        <v>62</v>
      </c>
      <c r="C4" s="264"/>
      <c r="D4" s="262" t="s">
        <v>63</v>
      </c>
      <c r="E4" s="265"/>
      <c r="F4" s="266" t="s">
        <v>64</v>
      </c>
      <c r="G4" s="267"/>
      <c r="H4" s="262" t="s">
        <v>65</v>
      </c>
      <c r="I4" s="265"/>
      <c r="J4" s="158" t="s">
        <v>66</v>
      </c>
      <c r="K4" s="159" t="s">
        <v>67</v>
      </c>
    </row>
    <row r="5" customHeight="1" spans="1:16">
      <c r="A5" s="268" t="s">
        <v>68</v>
      </c>
      <c r="B5" s="158" t="s">
        <v>69</v>
      </c>
      <c r="C5" s="159"/>
      <c r="D5" s="262" t="s">
        <v>70</v>
      </c>
      <c r="E5" s="265"/>
      <c r="F5" s="266">
        <v>45999</v>
      </c>
      <c r="G5" s="267"/>
      <c r="H5" s="262" t="s">
        <v>71</v>
      </c>
      <c r="I5" s="265"/>
      <c r="J5" s="158" t="s">
        <v>66</v>
      </c>
      <c r="K5" s="159" t="s">
        <v>67</v>
      </c>
    </row>
    <row r="6" customHeight="1" spans="1:16">
      <c r="A6" s="262" t="s">
        <v>72</v>
      </c>
      <c r="B6" s="269">
        <v>4</v>
      </c>
      <c r="C6" s="270">
        <v>6</v>
      </c>
      <c r="D6" s="268" t="s">
        <v>73</v>
      </c>
      <c r="E6" s="271"/>
      <c r="F6" s="266">
        <v>46000</v>
      </c>
      <c r="G6" s="267"/>
      <c r="H6" s="262" t="s">
        <v>74</v>
      </c>
      <c r="I6" s="265"/>
      <c r="J6" s="158" t="s">
        <v>66</v>
      </c>
      <c r="K6" s="159" t="s">
        <v>67</v>
      </c>
    </row>
    <row r="7" customHeight="1" spans="1:16">
      <c r="A7" s="262" t="s">
        <v>75</v>
      </c>
      <c r="B7" s="272">
        <v>7258</v>
      </c>
      <c r="C7" s="273"/>
      <c r="D7" s="268" t="s">
        <v>76</v>
      </c>
      <c r="E7" s="274"/>
      <c r="F7" s="266">
        <v>46001</v>
      </c>
      <c r="G7" s="267"/>
      <c r="H7" s="262" t="s">
        <v>77</v>
      </c>
      <c r="I7" s="265"/>
      <c r="J7" s="158" t="s">
        <v>66</v>
      </c>
      <c r="K7" s="159" t="s">
        <v>67</v>
      </c>
    </row>
    <row r="8" customHeight="1" spans="1:16">
      <c r="A8" s="275" t="s">
        <v>78</v>
      </c>
      <c r="B8" s="276" t="s">
        <v>185</v>
      </c>
      <c r="C8" s="277"/>
      <c r="D8" s="278" t="s">
        <v>80</v>
      </c>
      <c r="E8" s="279"/>
      <c r="F8" s="280">
        <v>46002</v>
      </c>
      <c r="G8" s="281"/>
      <c r="H8" s="278" t="s">
        <v>81</v>
      </c>
      <c r="I8" s="279"/>
      <c r="J8" s="282" t="s">
        <v>66</v>
      </c>
      <c r="K8" s="283" t="s">
        <v>67</v>
      </c>
      <c r="P8" s="180" t="s">
        <v>186</v>
      </c>
    </row>
    <row r="9" customHeight="1" spans="1:16">
      <c r="A9" s="284" t="s">
        <v>187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customHeight="1" spans="1:16">
      <c r="A10" s="285" t="s">
        <v>84</v>
      </c>
      <c r="B10" s="286" t="s">
        <v>85</v>
      </c>
      <c r="C10" s="287" t="s">
        <v>86</v>
      </c>
      <c r="D10" s="288"/>
      <c r="E10" s="289" t="s">
        <v>89</v>
      </c>
      <c r="F10" s="286" t="s">
        <v>85</v>
      </c>
      <c r="G10" s="287" t="s">
        <v>86</v>
      </c>
      <c r="H10" s="286"/>
      <c r="I10" s="289" t="s">
        <v>87</v>
      </c>
      <c r="J10" s="286" t="s">
        <v>85</v>
      </c>
      <c r="K10" s="290" t="s">
        <v>86</v>
      </c>
    </row>
    <row r="11" customHeight="1" spans="1:16">
      <c r="A11" s="268" t="s">
        <v>90</v>
      </c>
      <c r="B11" s="291" t="s">
        <v>85</v>
      </c>
      <c r="C11" s="158" t="s">
        <v>86</v>
      </c>
      <c r="D11" s="274"/>
      <c r="E11" s="271" t="s">
        <v>92</v>
      </c>
      <c r="F11" s="291" t="s">
        <v>85</v>
      </c>
      <c r="G11" s="158" t="s">
        <v>86</v>
      </c>
      <c r="H11" s="291"/>
      <c r="I11" s="271" t="s">
        <v>97</v>
      </c>
      <c r="J11" s="291" t="s">
        <v>85</v>
      </c>
      <c r="K11" s="159" t="s">
        <v>86</v>
      </c>
    </row>
    <row r="12" customHeight="1" spans="1:16">
      <c r="A12" s="278" t="s">
        <v>126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92"/>
    </row>
    <row r="13" customHeight="1" spans="1:16">
      <c r="A13" s="293" t="s">
        <v>188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6">
      <c r="A14" s="294" t="s">
        <v>189</v>
      </c>
      <c r="B14" s="295"/>
      <c r="C14" s="295"/>
      <c r="D14" s="295"/>
      <c r="E14" s="295"/>
      <c r="F14" s="295"/>
      <c r="G14" s="295"/>
      <c r="H14" s="296"/>
      <c r="I14" s="297"/>
      <c r="J14" s="297"/>
      <c r="K14" s="298"/>
    </row>
    <row r="15" customHeight="1" spans="1:16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customHeight="1" spans="1:16">
      <c r="A16" s="306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customHeight="1" spans="1:11">
      <c r="A17" s="293" t="s">
        <v>190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7" t="s">
        <v>191</v>
      </c>
      <c r="B18" s="308"/>
      <c r="C18" s="308"/>
      <c r="D18" s="308"/>
      <c r="E18" s="308"/>
      <c r="F18" s="308"/>
      <c r="G18" s="308"/>
      <c r="H18" s="308"/>
      <c r="I18" s="297"/>
      <c r="J18" s="297"/>
      <c r="K18" s="298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customHeight="1" spans="1:11">
      <c r="A20" s="306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customHeight="1" spans="1:11">
      <c r="A21" s="309" t="s">
        <v>123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53" t="s">
        <v>124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97"/>
    </row>
    <row r="23" customHeight="1" spans="1:11">
      <c r="A23" s="170" t="s">
        <v>125</v>
      </c>
      <c r="B23" s="171"/>
      <c r="C23" s="158" t="s">
        <v>66</v>
      </c>
      <c r="D23" s="158" t="s">
        <v>67</v>
      </c>
      <c r="E23" s="168"/>
      <c r="F23" s="168"/>
      <c r="G23" s="168"/>
      <c r="H23" s="168"/>
      <c r="I23" s="168"/>
      <c r="J23" s="168"/>
      <c r="K23" s="169"/>
    </row>
    <row r="24" customHeight="1" spans="1:11">
      <c r="A24" s="310" t="s">
        <v>192</v>
      </c>
      <c r="B24" s="164"/>
      <c r="C24" s="164"/>
      <c r="D24" s="164"/>
      <c r="E24" s="164"/>
      <c r="F24" s="164"/>
      <c r="G24" s="164"/>
      <c r="H24" s="164"/>
      <c r="I24" s="164"/>
      <c r="J24" s="164"/>
      <c r="K24" s="311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customHeight="1" spans="1:11">
      <c r="A26" s="284" t="s">
        <v>132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customHeight="1" spans="1:11">
      <c r="A27" s="256" t="s">
        <v>133</v>
      </c>
      <c r="B27" s="287" t="s">
        <v>95</v>
      </c>
      <c r="C27" s="287" t="s">
        <v>96</v>
      </c>
      <c r="D27" s="287" t="s">
        <v>88</v>
      </c>
      <c r="E27" s="257" t="s">
        <v>134</v>
      </c>
      <c r="F27" s="287" t="s">
        <v>95</v>
      </c>
      <c r="G27" s="287" t="s">
        <v>96</v>
      </c>
      <c r="H27" s="287" t="s">
        <v>88</v>
      </c>
      <c r="I27" s="257" t="s">
        <v>135</v>
      </c>
      <c r="J27" s="287" t="s">
        <v>95</v>
      </c>
      <c r="K27" s="290" t="s">
        <v>96</v>
      </c>
    </row>
    <row r="28" customHeight="1" spans="1:11">
      <c r="A28" s="315" t="s">
        <v>87</v>
      </c>
      <c r="B28" s="158" t="s">
        <v>95</v>
      </c>
      <c r="C28" s="158" t="s">
        <v>96</v>
      </c>
      <c r="D28" s="158" t="s">
        <v>88</v>
      </c>
      <c r="E28" s="316" t="s">
        <v>94</v>
      </c>
      <c r="F28" s="158" t="s">
        <v>95</v>
      </c>
      <c r="G28" s="158" t="s">
        <v>96</v>
      </c>
      <c r="H28" s="158" t="s">
        <v>88</v>
      </c>
      <c r="I28" s="316" t="s">
        <v>105</v>
      </c>
      <c r="J28" s="158" t="s">
        <v>95</v>
      </c>
      <c r="K28" s="159" t="s">
        <v>96</v>
      </c>
    </row>
    <row r="29" customHeight="1" spans="1:11">
      <c r="A29" s="262" t="s">
        <v>98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customHeight="1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customHeight="1" spans="1:11">
      <c r="A31" s="322" t="s">
        <v>193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ht="21" customHeight="1" spans="1:11">
      <c r="A32" s="323" t="s">
        <v>194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21" customHeight="1" spans="1:11">
      <c r="A33" s="326" t="s">
        <v>195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ht="21" customHeight="1" spans="1:11">
      <c r="A34" s="326" t="s">
        <v>196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ht="21" customHeight="1" spans="1:1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ht="21" customHeight="1" spans="1:1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ht="21" customHeight="1" spans="1:11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28"/>
    </row>
    <row r="42" ht="21" customHeight="1" spans="1:1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28"/>
    </row>
    <row r="43" ht="17.25" customHeight="1" spans="1:11">
      <c r="A43" s="319" t="s">
        <v>131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customHeight="1" spans="1:11">
      <c r="A44" s="322" t="s">
        <v>197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ht="18" customHeight="1" spans="1:11">
      <c r="A45" s="329" t="s">
        <v>126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ht="18" customHeight="1" spans="1:11">
      <c r="A46" s="329" t="s">
        <v>198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ht="18" customHeight="1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ht="21" customHeight="1" spans="1:11">
      <c r="A48" s="332" t="s">
        <v>137</v>
      </c>
      <c r="B48" s="333" t="s">
        <v>138</v>
      </c>
      <c r="C48" s="333"/>
      <c r="D48" s="334" t="s">
        <v>139</v>
      </c>
      <c r="E48" s="334" t="s">
        <v>140</v>
      </c>
      <c r="F48" s="334" t="s">
        <v>141</v>
      </c>
      <c r="G48" s="335">
        <v>45981</v>
      </c>
      <c r="H48" s="336" t="s">
        <v>142</v>
      </c>
      <c r="I48" s="336"/>
      <c r="J48" s="333" t="s">
        <v>143</v>
      </c>
      <c r="K48" s="337"/>
    </row>
    <row r="49" customHeight="1" spans="1:11">
      <c r="A49" s="338" t="s">
        <v>144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customHeight="1" spans="1:1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43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6"/>
    </row>
    <row r="52" ht="21" customHeight="1" spans="1:11">
      <c r="A52" s="332" t="s">
        <v>137</v>
      </c>
      <c r="B52" s="333" t="s">
        <v>138</v>
      </c>
      <c r="C52" s="333"/>
      <c r="D52" s="334" t="s">
        <v>139</v>
      </c>
      <c r="E52" s="334" t="s">
        <v>140</v>
      </c>
      <c r="F52" s="334" t="s">
        <v>141</v>
      </c>
      <c r="G52" s="335">
        <v>45981</v>
      </c>
      <c r="H52" s="336" t="s">
        <v>142</v>
      </c>
      <c r="I52" s="336"/>
      <c r="J52" s="333" t="s">
        <v>143</v>
      </c>
      <c r="K52" s="33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A2" sqref="A2:I16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8" width="8.5" style="89" customWidth="1"/>
    <col min="9" max="9" width="6.875" style="89" customWidth="1"/>
    <col min="10" max="10" width="9.125" style="89" customWidth="1"/>
    <col min="11" max="13" width="15.625" style="89" customWidth="1"/>
    <col min="14" max="16" width="15.625" style="230" customWidth="1"/>
    <col min="17" max="247" width="9" style="89"/>
    <col min="248" max="16384" width="9" style="92"/>
  </cols>
  <sheetData>
    <row r="1" s="89" customFormat="1" ht="29" customHeight="1" spans="1:250">
      <c r="A1" s="231" t="s">
        <v>146</v>
      </c>
      <c r="B1" s="232"/>
      <c r="C1" s="233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4"/>
      <c r="O1" s="234"/>
      <c r="P1" s="234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ht="16.5" spans="1:250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09"/>
      <c r="J3" s="111"/>
      <c r="K3" s="118" t="s">
        <v>111</v>
      </c>
      <c r="L3" s="118" t="s">
        <v>112</v>
      </c>
      <c r="M3" s="118" t="s">
        <v>113</v>
      </c>
      <c r="N3" s="118" t="s">
        <v>114</v>
      </c>
      <c r="O3" s="118" t="s">
        <v>115</v>
      </c>
      <c r="P3" s="120" t="s">
        <v>116</v>
      </c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235" t="s">
        <v>149</v>
      </c>
      <c r="J4" s="111"/>
      <c r="K4" s="236"/>
      <c r="L4" s="237"/>
      <c r="M4" s="238"/>
      <c r="N4" s="238"/>
      <c r="O4" s="238"/>
      <c r="P4" s="239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35"/>
      <c r="J5" s="111"/>
      <c r="K5" s="236" t="s">
        <v>199</v>
      </c>
      <c r="L5" s="236" t="s">
        <v>199</v>
      </c>
      <c r="M5" s="236" t="s">
        <v>199</v>
      </c>
      <c r="N5" s="236" t="s">
        <v>199</v>
      </c>
      <c r="O5" s="236" t="s">
        <v>199</v>
      </c>
      <c r="P5" s="240" t="s">
        <v>199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5" customHeight="1" spans="1:250">
      <c r="A6" s="125" t="s">
        <v>159</v>
      </c>
      <c r="B6" s="126">
        <f>C6-1</f>
        <v>55</v>
      </c>
      <c r="C6" s="126">
        <f>D6-2</f>
        <v>56</v>
      </c>
      <c r="D6" s="127">
        <v>58</v>
      </c>
      <c r="E6" s="126">
        <f>D6+2</f>
        <v>60</v>
      </c>
      <c r="F6" s="126">
        <f>E6+2</f>
        <v>62</v>
      </c>
      <c r="G6" s="126">
        <f>F6+1</f>
        <v>63</v>
      </c>
      <c r="H6" s="126">
        <f>G6+1</f>
        <v>64</v>
      </c>
      <c r="I6" s="241" t="s">
        <v>160</v>
      </c>
      <c r="J6" s="111"/>
      <c r="K6" s="236"/>
      <c r="L6" s="236"/>
      <c r="M6" s="236"/>
      <c r="N6" s="236"/>
      <c r="O6" s="236"/>
      <c r="P6" s="240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5" customHeight="1" spans="1:250">
      <c r="A7" s="129" t="s">
        <v>162</v>
      </c>
      <c r="B7" s="126">
        <f t="shared" ref="B7:B9" si="0">C7-4</f>
        <v>82</v>
      </c>
      <c r="C7" s="126">
        <f t="shared" ref="C7:C9" si="1">D7-4</f>
        <v>86</v>
      </c>
      <c r="D7" s="127">
        <v>90</v>
      </c>
      <c r="E7" s="126">
        <f t="shared" ref="E7:E9" si="2">D7+4</f>
        <v>94</v>
      </c>
      <c r="F7" s="126">
        <f>E7+4</f>
        <v>98</v>
      </c>
      <c r="G7" s="126">
        <f t="shared" ref="G7:G9" si="3">F7+6</f>
        <v>104</v>
      </c>
      <c r="H7" s="126">
        <f>G7+6</f>
        <v>110</v>
      </c>
      <c r="I7" s="241" t="s">
        <v>160</v>
      </c>
      <c r="J7" s="111"/>
      <c r="K7" s="236"/>
      <c r="L7" s="236"/>
      <c r="M7" s="236"/>
      <c r="N7" s="236"/>
      <c r="O7" s="236"/>
      <c r="P7" s="240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5" customHeight="1" spans="1:250">
      <c r="A8" s="125" t="s">
        <v>164</v>
      </c>
      <c r="B8" s="126">
        <f t="shared" si="0"/>
        <v>78</v>
      </c>
      <c r="C8" s="126">
        <f t="shared" si="1"/>
        <v>82</v>
      </c>
      <c r="D8" s="127">
        <v>86</v>
      </c>
      <c r="E8" s="126">
        <f t="shared" si="2"/>
        <v>90</v>
      </c>
      <c r="F8" s="126">
        <f>E8+5</f>
        <v>95</v>
      </c>
      <c r="G8" s="126">
        <f t="shared" si="3"/>
        <v>101</v>
      </c>
      <c r="H8" s="126">
        <f>G8+7</f>
        <v>108</v>
      </c>
      <c r="I8" s="241" t="s">
        <v>160</v>
      </c>
      <c r="J8" s="111"/>
      <c r="K8" s="236"/>
      <c r="L8" s="236"/>
      <c r="M8" s="236"/>
      <c r="N8" s="236"/>
      <c r="O8" s="236"/>
      <c r="P8" s="240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5" customHeight="1" spans="1:250">
      <c r="A9" s="125" t="s">
        <v>167</v>
      </c>
      <c r="B9" s="126">
        <f t="shared" si="0"/>
        <v>87</v>
      </c>
      <c r="C9" s="126">
        <f t="shared" si="1"/>
        <v>91</v>
      </c>
      <c r="D9" s="127">
        <v>95</v>
      </c>
      <c r="E9" s="126">
        <f t="shared" si="2"/>
        <v>99</v>
      </c>
      <c r="F9" s="126">
        <f>E9+5</f>
        <v>104</v>
      </c>
      <c r="G9" s="126">
        <f t="shared" si="3"/>
        <v>110</v>
      </c>
      <c r="H9" s="126">
        <f>G9+7</f>
        <v>117</v>
      </c>
      <c r="I9" s="241" t="s">
        <v>168</v>
      </c>
      <c r="J9" s="111"/>
      <c r="K9" s="236"/>
      <c r="L9" s="236"/>
      <c r="M9" s="236"/>
      <c r="N9" s="236"/>
      <c r="O9" s="236"/>
      <c r="P9" s="240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5" customHeight="1" spans="1:250">
      <c r="A10" s="130" t="s">
        <v>170</v>
      </c>
      <c r="B10" s="126">
        <f>C10-1</f>
        <v>35</v>
      </c>
      <c r="C10" s="126">
        <f>D10-1</f>
        <v>36</v>
      </c>
      <c r="D10" s="127">
        <v>37</v>
      </c>
      <c r="E10" s="126">
        <f>D10+1</f>
        <v>38</v>
      </c>
      <c r="F10" s="126">
        <f>E10+1</f>
        <v>39</v>
      </c>
      <c r="G10" s="126">
        <f>F10+1.2</f>
        <v>40.2</v>
      </c>
      <c r="H10" s="126">
        <f>G10+1.2</f>
        <v>41.4</v>
      </c>
      <c r="I10" s="241" t="s">
        <v>168</v>
      </c>
      <c r="J10" s="111"/>
      <c r="K10" s="236"/>
      <c r="L10" s="236"/>
      <c r="M10" s="236"/>
      <c r="N10" s="236"/>
      <c r="O10" s="236"/>
      <c r="P10" s="240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5" customHeight="1" spans="1:250">
      <c r="A11" s="130" t="s">
        <v>171</v>
      </c>
      <c r="B11" s="126">
        <f>C11-0.5</f>
        <v>15</v>
      </c>
      <c r="C11" s="126">
        <f>D11-0.5</f>
        <v>15.5</v>
      </c>
      <c r="D11" s="127">
        <v>16</v>
      </c>
      <c r="E11" s="126">
        <f t="shared" ref="E11:H11" si="4">D11+0.5</f>
        <v>16.5</v>
      </c>
      <c r="F11" s="126">
        <f t="shared" si="4"/>
        <v>17</v>
      </c>
      <c r="G11" s="126">
        <f t="shared" si="4"/>
        <v>17.5</v>
      </c>
      <c r="H11" s="126">
        <f t="shared" si="4"/>
        <v>18</v>
      </c>
      <c r="I11" s="241" t="s">
        <v>172</v>
      </c>
      <c r="J11" s="111"/>
      <c r="K11" s="236"/>
      <c r="L11" s="236"/>
      <c r="M11" s="236"/>
      <c r="N11" s="236"/>
      <c r="O11" s="236"/>
      <c r="P11" s="240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5" customHeight="1" spans="1:250">
      <c r="A12" s="125" t="s">
        <v>173</v>
      </c>
      <c r="B12" s="126">
        <v>15</v>
      </c>
      <c r="C12" s="126">
        <v>15.7</v>
      </c>
      <c r="D12" s="127">
        <v>16.3</v>
      </c>
      <c r="E12" s="126">
        <v>17.1</v>
      </c>
      <c r="F12" s="126">
        <v>17.8</v>
      </c>
      <c r="G12" s="126">
        <v>18.75</v>
      </c>
      <c r="H12" s="126">
        <v>19.7</v>
      </c>
      <c r="I12" s="241" t="s">
        <v>168</v>
      </c>
      <c r="J12" s="111"/>
      <c r="K12" s="236"/>
      <c r="L12" s="236"/>
      <c r="M12" s="236"/>
      <c r="N12" s="236"/>
      <c r="O12" s="236"/>
      <c r="P12" s="240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5" customHeight="1" spans="1:250">
      <c r="A13" s="125" t="s">
        <v>175</v>
      </c>
      <c r="B13" s="126">
        <v>13.4</v>
      </c>
      <c r="C13" s="126">
        <v>14.2</v>
      </c>
      <c r="D13" s="127">
        <v>15.5</v>
      </c>
      <c r="E13" s="126">
        <v>15.8</v>
      </c>
      <c r="F13" s="126">
        <v>16.6</v>
      </c>
      <c r="G13" s="126">
        <v>17.7</v>
      </c>
      <c r="H13" s="126">
        <v>18.8</v>
      </c>
      <c r="I13" s="241">
        <v>0</v>
      </c>
      <c r="J13" s="111"/>
      <c r="K13" s="236"/>
      <c r="L13" s="236"/>
      <c r="M13" s="236"/>
      <c r="N13" s="236"/>
      <c r="O13" s="236"/>
      <c r="P13" s="240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5" customHeight="1" spans="1:250">
      <c r="A14" s="131" t="s">
        <v>177</v>
      </c>
      <c r="B14" s="126">
        <f>C14-0.4</f>
        <v>19.2</v>
      </c>
      <c r="C14" s="126">
        <f>D14-0.4</f>
        <v>19.6</v>
      </c>
      <c r="D14" s="132">
        <v>20</v>
      </c>
      <c r="E14" s="126">
        <f>D14+0.4</f>
        <v>20.4</v>
      </c>
      <c r="F14" s="126">
        <f>E14+0.4</f>
        <v>20.8</v>
      </c>
      <c r="G14" s="126">
        <f>F14+0.6</f>
        <v>21.4</v>
      </c>
      <c r="H14" s="126">
        <f>G14+0.6</f>
        <v>22</v>
      </c>
      <c r="I14" s="242"/>
      <c r="J14" s="111"/>
      <c r="K14" s="236"/>
      <c r="L14" s="236"/>
      <c r="M14" s="236"/>
      <c r="N14" s="236"/>
      <c r="O14" s="236"/>
      <c r="P14" s="240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5" customHeight="1" spans="1:250">
      <c r="A15" s="131" t="s">
        <v>178</v>
      </c>
      <c r="B15" s="126">
        <f>C15-0.2</f>
        <v>10.6</v>
      </c>
      <c r="C15" s="126">
        <f>D15-0.2</f>
        <v>10.8</v>
      </c>
      <c r="D15" s="132">
        <v>11</v>
      </c>
      <c r="E15" s="126">
        <f>D15+0.2</f>
        <v>11.2</v>
      </c>
      <c r="F15" s="126">
        <f>E15+0.2</f>
        <v>11.4</v>
      </c>
      <c r="G15" s="133">
        <f>F15+0.25</f>
        <v>11.65</v>
      </c>
      <c r="H15" s="133">
        <f>G15+0.25</f>
        <v>11.9</v>
      </c>
      <c r="I15" s="242"/>
      <c r="J15" s="111"/>
      <c r="K15" s="236"/>
      <c r="L15" s="236"/>
      <c r="M15" s="236"/>
      <c r="N15" s="236"/>
      <c r="O15" s="236"/>
      <c r="P15" s="240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18.75" spans="1:250">
      <c r="A16" s="125" t="s">
        <v>179</v>
      </c>
      <c r="B16" s="126">
        <f>C16</f>
        <v>1.3</v>
      </c>
      <c r="C16" s="126">
        <f>D16</f>
        <v>1.3</v>
      </c>
      <c r="D16" s="127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242"/>
      <c r="J16" s="243"/>
      <c r="K16" s="244"/>
      <c r="L16" s="244"/>
      <c r="M16" s="245"/>
      <c r="N16" s="244"/>
      <c r="O16" s="244"/>
      <c r="P16" s="246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42" customHeight="1" spans="3:250">
      <c r="C17" s="90"/>
      <c r="J17" s="146" t="s">
        <v>181</v>
      </c>
      <c r="K17" s="147">
        <v>45981</v>
      </c>
      <c r="L17" s="247" t="s">
        <v>182</v>
      </c>
      <c r="M17" s="146" t="s">
        <v>140</v>
      </c>
      <c r="O17" s="146" t="s">
        <v>183</v>
      </c>
      <c r="P17" s="248" t="s">
        <v>143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2" workbookViewId="0">
      <selection activeCell="E6" sqref="E6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3">
      <c r="A2" s="153" t="s">
        <v>53</v>
      </c>
      <c r="B2" s="154" t="s">
        <v>201</v>
      </c>
      <c r="C2" s="154"/>
      <c r="D2" s="155" t="s">
        <v>61</v>
      </c>
      <c r="E2" s="156" t="str">
        <f>首期!B4</f>
        <v>TAJJAO82046</v>
      </c>
      <c r="F2" s="157" t="s">
        <v>202</v>
      </c>
      <c r="G2" s="158" t="s">
        <v>203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75</v>
      </c>
      <c r="B3" s="164">
        <v>362</v>
      </c>
      <c r="C3" s="164"/>
      <c r="D3" s="165" t="s">
        <v>204</v>
      </c>
      <c r="E3" s="166">
        <v>46011</v>
      </c>
      <c r="F3" s="167"/>
      <c r="G3" s="167"/>
      <c r="H3" s="168" t="s">
        <v>205</v>
      </c>
      <c r="I3" s="168"/>
      <c r="J3" s="168"/>
      <c r="K3" s="169"/>
    </row>
    <row r="4" ht="18" customHeight="1" spans="1:13">
      <c r="A4" s="170" t="s">
        <v>72</v>
      </c>
      <c r="B4" s="164">
        <v>4</v>
      </c>
      <c r="C4" s="164">
        <v>6</v>
      </c>
      <c r="D4" s="171" t="s">
        <v>206</v>
      </c>
      <c r="E4" s="167" t="s">
        <v>207</v>
      </c>
      <c r="F4" s="167"/>
      <c r="G4" s="167"/>
      <c r="H4" s="171" t="s">
        <v>208</v>
      </c>
      <c r="I4" s="171"/>
      <c r="J4" s="172" t="s">
        <v>66</v>
      </c>
      <c r="K4" s="173" t="s">
        <v>67</v>
      </c>
    </row>
    <row r="5" ht="18" customHeight="1" spans="1:13">
      <c r="A5" s="170" t="s">
        <v>209</v>
      </c>
      <c r="B5" s="164">
        <v>1</v>
      </c>
      <c r="C5" s="164"/>
      <c r="D5" s="165" t="s">
        <v>210</v>
      </c>
      <c r="E5" s="165"/>
      <c r="G5" s="165"/>
      <c r="H5" s="171" t="s">
        <v>211</v>
      </c>
      <c r="I5" s="171"/>
      <c r="J5" s="172" t="s">
        <v>66</v>
      </c>
      <c r="K5" s="173" t="s">
        <v>67</v>
      </c>
    </row>
    <row r="6" ht="18" customHeight="1" spans="1:13">
      <c r="A6" s="174" t="s">
        <v>212</v>
      </c>
      <c r="B6" s="175">
        <v>50</v>
      </c>
      <c r="C6" s="175"/>
      <c r="D6" s="176" t="s">
        <v>213</v>
      </c>
      <c r="E6" s="177">
        <v>362</v>
      </c>
      <c r="F6" s="177"/>
      <c r="G6" s="176"/>
      <c r="H6" s="178" t="s">
        <v>214</v>
      </c>
      <c r="I6" s="178"/>
      <c r="J6" s="177" t="s">
        <v>66</v>
      </c>
      <c r="K6" s="179" t="s">
        <v>67</v>
      </c>
      <c r="M6" s="180"/>
    </row>
    <row r="7" ht="18" customHeight="1" spans="1:13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3">
      <c r="A8" s="184" t="s">
        <v>215</v>
      </c>
      <c r="B8" s="157" t="s">
        <v>216</v>
      </c>
      <c r="C8" s="157" t="s">
        <v>217</v>
      </c>
      <c r="D8" s="157" t="s">
        <v>218</v>
      </c>
      <c r="E8" s="157" t="s">
        <v>219</v>
      </c>
      <c r="F8" s="157" t="s">
        <v>220</v>
      </c>
      <c r="G8" s="185" t="s">
        <v>221</v>
      </c>
      <c r="H8" s="186"/>
      <c r="I8" s="186"/>
      <c r="J8" s="186"/>
      <c r="K8" s="187"/>
    </row>
    <row r="9" ht="18" customHeight="1" spans="1:13">
      <c r="A9" s="170" t="s">
        <v>222</v>
      </c>
      <c r="B9" s="171"/>
      <c r="C9" s="172" t="s">
        <v>66</v>
      </c>
      <c r="D9" s="172" t="s">
        <v>67</v>
      </c>
      <c r="E9" s="165" t="s">
        <v>223</v>
      </c>
      <c r="F9" s="188" t="s">
        <v>224</v>
      </c>
      <c r="G9" s="189"/>
      <c r="H9" s="190"/>
      <c r="I9" s="190"/>
      <c r="J9" s="190"/>
      <c r="K9" s="191"/>
    </row>
    <row r="10" ht="18" customHeight="1" spans="1:13">
      <c r="A10" s="170" t="s">
        <v>225</v>
      </c>
      <c r="B10" s="171"/>
      <c r="C10" s="172" t="s">
        <v>66</v>
      </c>
      <c r="D10" s="172" t="s">
        <v>67</v>
      </c>
      <c r="E10" s="165" t="s">
        <v>226</v>
      </c>
      <c r="F10" s="188" t="s">
        <v>227</v>
      </c>
      <c r="G10" s="189" t="s">
        <v>228</v>
      </c>
      <c r="H10" s="190"/>
      <c r="I10" s="190"/>
      <c r="J10" s="190"/>
      <c r="K10" s="191"/>
    </row>
    <row r="11" ht="18" customHeight="1" spans="1:13">
      <c r="A11" s="192" t="s">
        <v>187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4"/>
    </row>
    <row r="12" ht="18" customHeight="1" spans="1:13">
      <c r="A12" s="163" t="s">
        <v>89</v>
      </c>
      <c r="B12" s="172" t="s">
        <v>85</v>
      </c>
      <c r="C12" s="172" t="s">
        <v>86</v>
      </c>
      <c r="D12" s="188"/>
      <c r="E12" s="165" t="s">
        <v>87</v>
      </c>
      <c r="F12" s="172" t="s">
        <v>85</v>
      </c>
      <c r="G12" s="172" t="s">
        <v>86</v>
      </c>
      <c r="H12" s="172"/>
      <c r="I12" s="165" t="s">
        <v>229</v>
      </c>
      <c r="J12" s="172" t="s">
        <v>85</v>
      </c>
      <c r="K12" s="173" t="s">
        <v>86</v>
      </c>
    </row>
    <row r="13" ht="18" customHeight="1" spans="1:13">
      <c r="A13" s="163" t="s">
        <v>92</v>
      </c>
      <c r="B13" s="172" t="s">
        <v>85</v>
      </c>
      <c r="C13" s="172" t="s">
        <v>86</v>
      </c>
      <c r="D13" s="188"/>
      <c r="E13" s="165" t="s">
        <v>97</v>
      </c>
      <c r="F13" s="172" t="s">
        <v>85</v>
      </c>
      <c r="G13" s="172" t="s">
        <v>86</v>
      </c>
      <c r="H13" s="172"/>
      <c r="I13" s="165" t="s">
        <v>230</v>
      </c>
      <c r="J13" s="172" t="s">
        <v>85</v>
      </c>
      <c r="K13" s="173" t="s">
        <v>86</v>
      </c>
    </row>
    <row r="14" ht="18" customHeight="1" spans="1:13">
      <c r="A14" s="174" t="s">
        <v>231</v>
      </c>
      <c r="B14" s="177" t="s">
        <v>85</v>
      </c>
      <c r="C14" s="177" t="s">
        <v>86</v>
      </c>
      <c r="D14" s="195"/>
      <c r="E14" s="176" t="s">
        <v>232</v>
      </c>
      <c r="F14" s="177" t="s">
        <v>85</v>
      </c>
      <c r="G14" s="177" t="s">
        <v>86</v>
      </c>
      <c r="H14" s="177"/>
      <c r="I14" s="176" t="s">
        <v>233</v>
      </c>
      <c r="J14" s="177" t="s">
        <v>85</v>
      </c>
      <c r="K14" s="179" t="s">
        <v>86</v>
      </c>
    </row>
    <row r="15" ht="18" customHeight="1" spans="1:13">
      <c r="A15" s="181"/>
      <c r="B15" s="196"/>
      <c r="C15" s="196"/>
      <c r="D15" s="182"/>
      <c r="E15" s="181"/>
      <c r="F15" s="196"/>
      <c r="G15" s="196"/>
      <c r="H15" s="196"/>
      <c r="I15" s="181"/>
      <c r="J15" s="196"/>
      <c r="K15" s="196"/>
    </row>
    <row r="16" s="149" customFormat="1" ht="18" customHeight="1" spans="1:13">
      <c r="A16" s="153" t="s">
        <v>234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7"/>
    </row>
    <row r="17" ht="18" customHeight="1" spans="1:11">
      <c r="A17" s="170" t="s">
        <v>235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98"/>
    </row>
    <row r="18" ht="18" customHeight="1" spans="1:11">
      <c r="A18" s="170" t="s">
        <v>236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98"/>
    </row>
    <row r="19" ht="22" customHeight="1" spans="1:11">
      <c r="A19" s="199"/>
      <c r="B19" s="172"/>
      <c r="C19" s="172"/>
      <c r="D19" s="172"/>
      <c r="E19" s="172"/>
      <c r="F19" s="172"/>
      <c r="G19" s="172"/>
      <c r="H19" s="172"/>
      <c r="I19" s="172"/>
      <c r="J19" s="172"/>
      <c r="K19" s="173"/>
    </row>
    <row r="20" ht="22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ht="22" customHeight="1" spans="1:1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2"/>
    </row>
    <row r="22" ht="22" customHeigh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5"/>
    </row>
    <row r="24" ht="18" customHeight="1" spans="1:11">
      <c r="A24" s="170" t="s">
        <v>125</v>
      </c>
      <c r="B24" s="171"/>
      <c r="C24" s="172" t="s">
        <v>66</v>
      </c>
      <c r="D24" s="172" t="s">
        <v>67</v>
      </c>
      <c r="E24" s="168"/>
      <c r="F24" s="168"/>
      <c r="G24" s="168"/>
      <c r="H24" s="168"/>
      <c r="I24" s="168"/>
      <c r="J24" s="168"/>
      <c r="K24" s="169"/>
    </row>
    <row r="25" ht="18" customHeight="1" spans="1:11">
      <c r="A25" s="206" t="s">
        <v>237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238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11" t="s">
        <v>239</v>
      </c>
    </row>
    <row r="28" ht="23" customHeight="1" spans="1:11">
      <c r="A28" s="200" t="s">
        <v>240</v>
      </c>
      <c r="B28" s="201"/>
      <c r="C28" s="201"/>
      <c r="D28" s="201"/>
      <c r="E28" s="201"/>
      <c r="F28" s="201"/>
      <c r="G28" s="201"/>
      <c r="H28" s="201"/>
      <c r="I28" s="201"/>
      <c r="J28" s="212"/>
      <c r="K28" s="213">
        <v>1</v>
      </c>
    </row>
    <row r="29" ht="23" customHeight="1" spans="1:11">
      <c r="A29" s="200" t="s">
        <v>241</v>
      </c>
      <c r="B29" s="201"/>
      <c r="C29" s="201"/>
      <c r="D29" s="201"/>
      <c r="E29" s="201"/>
      <c r="F29" s="201"/>
      <c r="G29" s="201"/>
      <c r="H29" s="201"/>
      <c r="I29" s="201"/>
      <c r="J29" s="212"/>
      <c r="K29" s="191">
        <v>1</v>
      </c>
    </row>
    <row r="30" ht="23" customHeight="1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12"/>
      <c r="K30" s="191"/>
    </row>
    <row r="31" ht="23" customHeigh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12"/>
      <c r="K31" s="191"/>
    </row>
    <row r="32" ht="23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12"/>
      <c r="K32" s="214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12"/>
      <c r="K33" s="215"/>
    </row>
    <row r="34" ht="23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12"/>
      <c r="K34" s="191"/>
    </row>
    <row r="35" ht="23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12"/>
      <c r="K35" s="216"/>
    </row>
    <row r="36" ht="23" customHeight="1" spans="1:11">
      <c r="A36" s="217" t="s">
        <v>242</v>
      </c>
      <c r="B36" s="218"/>
      <c r="C36" s="218"/>
      <c r="D36" s="218"/>
      <c r="E36" s="218"/>
      <c r="F36" s="218"/>
      <c r="G36" s="218"/>
      <c r="H36" s="218"/>
      <c r="I36" s="218"/>
      <c r="J36" s="219"/>
      <c r="K36" s="220">
        <f>SUM(K28:K35)</f>
        <v>2</v>
      </c>
    </row>
    <row r="37" ht="18.75" customHeight="1" spans="1:11">
      <c r="A37" s="221" t="s">
        <v>243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="150" customFormat="1" ht="18.75" customHeight="1" spans="1:11">
      <c r="A38" s="170" t="s">
        <v>244</v>
      </c>
      <c r="B38" s="171"/>
      <c r="C38" s="171"/>
      <c r="D38" s="168" t="s">
        <v>245</v>
      </c>
      <c r="E38" s="168"/>
      <c r="F38" s="224" t="s">
        <v>246</v>
      </c>
      <c r="G38" s="225"/>
      <c r="H38" s="171" t="s">
        <v>247</v>
      </c>
      <c r="I38" s="171"/>
      <c r="J38" s="171" t="s">
        <v>248</v>
      </c>
      <c r="K38" s="198"/>
    </row>
    <row r="39" ht="18.75" customHeight="1" spans="1:11">
      <c r="A39" s="170" t="s">
        <v>126</v>
      </c>
      <c r="B39" s="171" t="s">
        <v>249</v>
      </c>
      <c r="C39" s="171"/>
      <c r="D39" s="171"/>
      <c r="E39" s="171"/>
      <c r="F39" s="171"/>
      <c r="G39" s="171"/>
      <c r="H39" s="171"/>
      <c r="I39" s="171"/>
      <c r="J39" s="171"/>
      <c r="K39" s="198"/>
    </row>
    <row r="40" ht="24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8"/>
    </row>
    <row r="41" ht="24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8"/>
    </row>
    <row r="42" ht="32.1" customHeight="1" spans="1:11">
      <c r="A42" s="174" t="s">
        <v>137</v>
      </c>
      <c r="B42" s="226" t="s">
        <v>250</v>
      </c>
      <c r="C42" s="226"/>
      <c r="D42" s="176" t="s">
        <v>251</v>
      </c>
      <c r="E42" s="195" t="s">
        <v>140</v>
      </c>
      <c r="F42" s="176" t="s">
        <v>141</v>
      </c>
      <c r="G42" s="227">
        <v>46001</v>
      </c>
      <c r="H42" s="228" t="s">
        <v>142</v>
      </c>
      <c r="I42" s="228"/>
      <c r="J42" s="226" t="s">
        <v>143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J3" sqref="J3:O3"/>
    </sheetView>
  </sheetViews>
  <sheetFormatPr defaultColWidth="9" defaultRowHeight="14.25"/>
  <cols>
    <col min="1" max="1" width="16.62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146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7"/>
      <c r="N1" s="97"/>
      <c r="O1" s="97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8" t="s">
        <v>61</v>
      </c>
      <c r="B2" s="99" t="str">
        <f>首期!B4</f>
        <v>TAJJAO82046</v>
      </c>
      <c r="C2" s="100"/>
      <c r="D2" s="101"/>
      <c r="E2" s="102" t="s">
        <v>68</v>
      </c>
      <c r="F2" s="103" t="str">
        <f>首期!B5</f>
        <v>女式短袖T恤</v>
      </c>
      <c r="G2" s="103"/>
      <c r="H2" s="103"/>
      <c r="I2" s="104"/>
      <c r="J2" s="105" t="s">
        <v>57</v>
      </c>
      <c r="K2" s="106" t="s">
        <v>56</v>
      </c>
      <c r="L2" s="106"/>
      <c r="M2" s="106"/>
      <c r="N2" s="106"/>
      <c r="O2" s="10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8" t="s">
        <v>147</v>
      </c>
      <c r="B3" s="109" t="s">
        <v>148</v>
      </c>
      <c r="C3" s="110"/>
      <c r="D3" s="109"/>
      <c r="E3" s="109"/>
      <c r="F3" s="109"/>
      <c r="G3" s="109"/>
      <c r="H3" s="109"/>
      <c r="I3" s="111"/>
      <c r="J3" s="112"/>
      <c r="K3" s="112"/>
      <c r="L3" s="112"/>
      <c r="M3" s="112"/>
      <c r="N3" s="112"/>
      <c r="O3" s="11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8"/>
      <c r="B4" s="114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115</v>
      </c>
      <c r="H4" s="115" t="s">
        <v>116</v>
      </c>
      <c r="I4" s="111"/>
      <c r="J4" s="117" t="s">
        <v>111</v>
      </c>
      <c r="K4" s="118" t="s">
        <v>112</v>
      </c>
      <c r="L4" s="119" t="s">
        <v>113</v>
      </c>
      <c r="M4" s="118" t="s">
        <v>114</v>
      </c>
      <c r="N4" s="118" t="s">
        <v>115</v>
      </c>
      <c r="O4" s="120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21"/>
      <c r="J5" s="122" t="s">
        <v>120</v>
      </c>
      <c r="K5" s="122" t="s">
        <v>119</v>
      </c>
      <c r="L5" s="123" t="s">
        <v>118</v>
      </c>
      <c r="M5" s="122" t="s">
        <v>119</v>
      </c>
      <c r="N5" s="123" t="s">
        <v>118</v>
      </c>
      <c r="O5" s="124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25" t="s">
        <v>159</v>
      </c>
      <c r="B6" s="126">
        <f>C6-1</f>
        <v>55</v>
      </c>
      <c r="C6" s="126">
        <f>D6-2</f>
        <v>56</v>
      </c>
      <c r="D6" s="127">
        <v>58</v>
      </c>
      <c r="E6" s="126">
        <f>D6+2</f>
        <v>60</v>
      </c>
      <c r="F6" s="126">
        <f>E6+2</f>
        <v>62</v>
      </c>
      <c r="G6" s="126">
        <f>F6+1</f>
        <v>63</v>
      </c>
      <c r="H6" s="126">
        <f>G6+1</f>
        <v>64</v>
      </c>
      <c r="I6" s="121"/>
      <c r="J6" s="122" t="s">
        <v>252</v>
      </c>
      <c r="K6" s="122" t="s">
        <v>253</v>
      </c>
      <c r="L6" s="122" t="s">
        <v>254</v>
      </c>
      <c r="M6" s="122" t="s">
        <v>253</v>
      </c>
      <c r="N6" s="122" t="s">
        <v>255</v>
      </c>
      <c r="O6" s="128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29" t="s">
        <v>162</v>
      </c>
      <c r="B7" s="126">
        <f t="shared" ref="B7:B9" si="0">C7-4</f>
        <v>82</v>
      </c>
      <c r="C7" s="126">
        <f t="shared" ref="C7:C9" si="1">D7-4</f>
        <v>86</v>
      </c>
      <c r="D7" s="127">
        <v>90</v>
      </c>
      <c r="E7" s="126">
        <f t="shared" ref="E7:E9" si="2">D7+4</f>
        <v>94</v>
      </c>
      <c r="F7" s="126">
        <f>E7+4</f>
        <v>98</v>
      </c>
      <c r="G7" s="126">
        <f t="shared" ref="G7:G9" si="3">F7+6</f>
        <v>104</v>
      </c>
      <c r="H7" s="126">
        <f>G7+6</f>
        <v>110</v>
      </c>
      <c r="I7" s="121"/>
      <c r="J7" s="122" t="s">
        <v>256</v>
      </c>
      <c r="K7" s="122" t="s">
        <v>257</v>
      </c>
      <c r="L7" s="122" t="s">
        <v>258</v>
      </c>
      <c r="M7" s="122" t="s">
        <v>259</v>
      </c>
      <c r="N7" s="122" t="s">
        <v>260</v>
      </c>
      <c r="O7" s="128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25" t="s">
        <v>164</v>
      </c>
      <c r="B8" s="126">
        <f t="shared" si="0"/>
        <v>78</v>
      </c>
      <c r="C8" s="126">
        <f t="shared" si="1"/>
        <v>82</v>
      </c>
      <c r="D8" s="127">
        <v>86</v>
      </c>
      <c r="E8" s="126">
        <f t="shared" si="2"/>
        <v>90</v>
      </c>
      <c r="F8" s="126">
        <f>E8+5</f>
        <v>95</v>
      </c>
      <c r="G8" s="126">
        <f t="shared" si="3"/>
        <v>101</v>
      </c>
      <c r="H8" s="126">
        <f>G8+7</f>
        <v>108</v>
      </c>
      <c r="I8" s="121"/>
      <c r="J8" s="122" t="s">
        <v>261</v>
      </c>
      <c r="K8" s="122" t="s">
        <v>262</v>
      </c>
      <c r="L8" s="122" t="s">
        <v>257</v>
      </c>
      <c r="M8" s="122" t="s">
        <v>253</v>
      </c>
      <c r="N8" s="122" t="s">
        <v>263</v>
      </c>
      <c r="O8" s="128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25" t="s">
        <v>167</v>
      </c>
      <c r="B9" s="126">
        <f t="shared" si="0"/>
        <v>87</v>
      </c>
      <c r="C9" s="126">
        <f t="shared" si="1"/>
        <v>91</v>
      </c>
      <c r="D9" s="127">
        <v>95</v>
      </c>
      <c r="E9" s="126">
        <f t="shared" si="2"/>
        <v>99</v>
      </c>
      <c r="F9" s="126">
        <f>E9+5</f>
        <v>104</v>
      </c>
      <c r="G9" s="126">
        <f t="shared" si="3"/>
        <v>110</v>
      </c>
      <c r="H9" s="126">
        <f>G9+7</f>
        <v>117</v>
      </c>
      <c r="I9" s="121"/>
      <c r="J9" s="122" t="s">
        <v>253</v>
      </c>
      <c r="K9" s="122" t="s">
        <v>264</v>
      </c>
      <c r="L9" s="122" t="s">
        <v>253</v>
      </c>
      <c r="M9" s="122" t="s">
        <v>253</v>
      </c>
      <c r="N9" s="122" t="s">
        <v>265</v>
      </c>
      <c r="O9" s="128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30" t="s">
        <v>170</v>
      </c>
      <c r="B10" s="126">
        <f>C10-1</f>
        <v>35</v>
      </c>
      <c r="C10" s="126">
        <f>D10-1</f>
        <v>36</v>
      </c>
      <c r="D10" s="127">
        <v>37</v>
      </c>
      <c r="E10" s="126">
        <f>D10+1</f>
        <v>38</v>
      </c>
      <c r="F10" s="126">
        <f>E10+1</f>
        <v>39</v>
      </c>
      <c r="G10" s="126">
        <f>F10+1.2</f>
        <v>40.2</v>
      </c>
      <c r="H10" s="126">
        <f>G10+1.2</f>
        <v>41.4</v>
      </c>
      <c r="I10" s="121"/>
      <c r="J10" s="122" t="s">
        <v>266</v>
      </c>
      <c r="K10" s="122" t="s">
        <v>267</v>
      </c>
      <c r="L10" s="122" t="s">
        <v>268</v>
      </c>
      <c r="M10" s="122" t="s">
        <v>259</v>
      </c>
      <c r="N10" s="122" t="s">
        <v>259</v>
      </c>
      <c r="O10" s="128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30" t="s">
        <v>171</v>
      </c>
      <c r="B11" s="126">
        <f>C11-0.5</f>
        <v>15</v>
      </c>
      <c r="C11" s="126">
        <f>D11-0.5</f>
        <v>15.5</v>
      </c>
      <c r="D11" s="127">
        <v>16</v>
      </c>
      <c r="E11" s="126">
        <f t="shared" ref="E11:H11" si="4">D11+0.5</f>
        <v>16.5</v>
      </c>
      <c r="F11" s="126">
        <f t="shared" si="4"/>
        <v>17</v>
      </c>
      <c r="G11" s="126">
        <f t="shared" si="4"/>
        <v>17.5</v>
      </c>
      <c r="H11" s="126">
        <f t="shared" si="4"/>
        <v>18</v>
      </c>
      <c r="I11" s="121"/>
      <c r="J11" s="122" t="s">
        <v>269</v>
      </c>
      <c r="K11" s="122" t="s">
        <v>270</v>
      </c>
      <c r="L11" s="122" t="s">
        <v>269</v>
      </c>
      <c r="M11" s="122" t="s">
        <v>269</v>
      </c>
      <c r="N11" s="122" t="s">
        <v>269</v>
      </c>
      <c r="O11" s="128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25" t="s">
        <v>173</v>
      </c>
      <c r="B12" s="126">
        <v>15</v>
      </c>
      <c r="C12" s="126">
        <v>15.7</v>
      </c>
      <c r="D12" s="127">
        <v>16.3</v>
      </c>
      <c r="E12" s="126">
        <v>17.1</v>
      </c>
      <c r="F12" s="126">
        <v>17.8</v>
      </c>
      <c r="G12" s="126">
        <v>18.75</v>
      </c>
      <c r="H12" s="126">
        <v>19.7</v>
      </c>
      <c r="I12" s="121"/>
      <c r="J12" s="122" t="s">
        <v>271</v>
      </c>
      <c r="K12" s="122" t="s">
        <v>272</v>
      </c>
      <c r="L12" s="122" t="s">
        <v>273</v>
      </c>
      <c r="M12" s="122" t="s">
        <v>274</v>
      </c>
      <c r="N12" s="122" t="s">
        <v>275</v>
      </c>
      <c r="O12" s="128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25" t="s">
        <v>175</v>
      </c>
      <c r="B13" s="126">
        <v>13.4</v>
      </c>
      <c r="C13" s="126">
        <v>14.2</v>
      </c>
      <c r="D13" s="127">
        <v>15.5</v>
      </c>
      <c r="E13" s="126">
        <v>15.8</v>
      </c>
      <c r="F13" s="126">
        <v>16.6</v>
      </c>
      <c r="G13" s="126">
        <v>17.7</v>
      </c>
      <c r="H13" s="126">
        <v>18.8</v>
      </c>
      <c r="I13" s="121"/>
      <c r="J13" s="122" t="s">
        <v>276</v>
      </c>
      <c r="K13" s="122" t="s">
        <v>277</v>
      </c>
      <c r="L13" s="122" t="s">
        <v>278</v>
      </c>
      <c r="M13" s="122" t="s">
        <v>279</v>
      </c>
      <c r="N13" s="122" t="s">
        <v>253</v>
      </c>
      <c r="O13" s="128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31" t="s">
        <v>177</v>
      </c>
      <c r="B14" s="126">
        <f>C14-0.4</f>
        <v>19.2</v>
      </c>
      <c r="C14" s="126">
        <f>D14-0.4</f>
        <v>19.6</v>
      </c>
      <c r="D14" s="132">
        <v>20</v>
      </c>
      <c r="E14" s="126">
        <f>D14+0.4</f>
        <v>20.4</v>
      </c>
      <c r="F14" s="126">
        <f>E14+0.4</f>
        <v>20.8</v>
      </c>
      <c r="G14" s="126">
        <f>F14+0.6</f>
        <v>21.4</v>
      </c>
      <c r="H14" s="126">
        <f>G14+0.6</f>
        <v>22</v>
      </c>
      <c r="I14" s="121"/>
      <c r="J14" s="122" t="s">
        <v>279</v>
      </c>
      <c r="K14" s="122" t="s">
        <v>280</v>
      </c>
      <c r="L14" s="122" t="s">
        <v>281</v>
      </c>
      <c r="M14" s="122" t="s">
        <v>279</v>
      </c>
      <c r="N14" s="122" t="s">
        <v>280</v>
      </c>
      <c r="O14" s="128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31" t="s">
        <v>178</v>
      </c>
      <c r="B15" s="126">
        <f>C15-0.2</f>
        <v>10.6</v>
      </c>
      <c r="C15" s="126">
        <f>D15-0.2</f>
        <v>10.8</v>
      </c>
      <c r="D15" s="132">
        <v>11</v>
      </c>
      <c r="E15" s="126">
        <f>D15+0.2</f>
        <v>11.2</v>
      </c>
      <c r="F15" s="126">
        <f>E15+0.2</f>
        <v>11.4</v>
      </c>
      <c r="G15" s="133">
        <f>F15+0.25</f>
        <v>11.65</v>
      </c>
      <c r="H15" s="133">
        <f>G15+0.25</f>
        <v>11.9</v>
      </c>
      <c r="I15" s="121"/>
      <c r="J15" s="122" t="s">
        <v>253</v>
      </c>
      <c r="K15" s="122" t="s">
        <v>253</v>
      </c>
      <c r="L15" s="122" t="s">
        <v>253</v>
      </c>
      <c r="M15" s="122" t="s">
        <v>253</v>
      </c>
      <c r="N15" s="122" t="s">
        <v>253</v>
      </c>
      <c r="O15" s="128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25" t="s">
        <v>179</v>
      </c>
      <c r="B16" s="126">
        <f>C16</f>
        <v>1.3</v>
      </c>
      <c r="C16" s="126">
        <f>D16</f>
        <v>1.3</v>
      </c>
      <c r="D16" s="127">
        <v>1.3</v>
      </c>
      <c r="E16" s="126">
        <f t="shared" ref="E16:H16" si="5">D16</f>
        <v>1.3</v>
      </c>
      <c r="F16" s="126">
        <f t="shared" si="5"/>
        <v>1.3</v>
      </c>
      <c r="G16" s="126">
        <f t="shared" si="5"/>
        <v>1.3</v>
      </c>
      <c r="H16" s="126">
        <f t="shared" si="5"/>
        <v>1.3</v>
      </c>
      <c r="I16" s="121"/>
      <c r="J16" s="122" t="s">
        <v>253</v>
      </c>
      <c r="K16" s="122" t="s">
        <v>253</v>
      </c>
      <c r="L16" s="122" t="s">
        <v>253</v>
      </c>
      <c r="M16" s="122" t="s">
        <v>253</v>
      </c>
      <c r="N16" s="122" t="s">
        <v>253</v>
      </c>
      <c r="O16" s="128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34"/>
      <c r="B17" s="135"/>
      <c r="C17" s="135"/>
      <c r="D17" s="136"/>
      <c r="E17" s="135"/>
      <c r="F17" s="135"/>
      <c r="G17" s="135"/>
      <c r="H17" s="135"/>
      <c r="I17" s="121"/>
      <c r="J17" s="122"/>
      <c r="K17" s="122"/>
      <c r="L17" s="122"/>
      <c r="M17" s="122"/>
      <c r="N17" s="122"/>
      <c r="O17" s="128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34"/>
      <c r="B18" s="135"/>
      <c r="C18" s="135"/>
      <c r="D18" s="136"/>
      <c r="E18" s="135"/>
      <c r="F18" s="135"/>
      <c r="G18" s="135"/>
      <c r="H18" s="135"/>
      <c r="I18" s="121"/>
      <c r="J18" s="122"/>
      <c r="K18" s="122"/>
      <c r="L18" s="122"/>
      <c r="M18" s="122"/>
      <c r="N18" s="122"/>
      <c r="O18" s="128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17.25" spans="1:256">
      <c r="A19" s="137"/>
      <c r="B19" s="138"/>
      <c r="C19" s="138"/>
      <c r="D19" s="138"/>
      <c r="E19" s="139"/>
      <c r="F19" s="138"/>
      <c r="G19" s="138"/>
      <c r="H19" s="138"/>
      <c r="I19" s="140"/>
      <c r="J19" s="141"/>
      <c r="K19" s="141"/>
      <c r="L19" s="142"/>
      <c r="M19" s="141"/>
      <c r="N19" s="141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spans="1:256">
      <c r="A20" s="144" t="s">
        <v>180</v>
      </c>
      <c r="B20" s="144"/>
      <c r="C20" s="144"/>
      <c r="D20" s="145"/>
      <c r="M20" s="91"/>
      <c r="N20" s="91"/>
      <c r="O20" s="91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spans="1:256">
      <c r="D21" s="90"/>
      <c r="J21" s="146" t="s">
        <v>181</v>
      </c>
      <c r="K21" s="147">
        <v>46001</v>
      </c>
      <c r="L21" s="146" t="s">
        <v>182</v>
      </c>
      <c r="M21" s="148" t="s">
        <v>140</v>
      </c>
      <c r="N21" s="148" t="s">
        <v>183</v>
      </c>
      <c r="O21" s="91" t="s">
        <v>143</v>
      </c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E8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34.7" style="7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74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75" t="s">
        <v>287</v>
      </c>
      <c r="F2" s="5" t="s">
        <v>288</v>
      </c>
      <c r="G2" s="5" t="s">
        <v>289</v>
      </c>
      <c r="H2" s="76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8"/>
      <c r="C3" s="8"/>
      <c r="D3" s="8"/>
      <c r="E3" s="77"/>
      <c r="F3" s="8"/>
      <c r="G3" s="8"/>
      <c r="H3" s="78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8"/>
      <c r="O3" s="8"/>
    </row>
    <row r="4" ht="20" customHeight="1" spans="1:15">
      <c r="A4" s="79">
        <v>1</v>
      </c>
      <c r="B4" s="80"/>
      <c r="C4" s="14" t="s">
        <v>298</v>
      </c>
      <c r="D4" s="14" t="s">
        <v>299</v>
      </c>
      <c r="E4" s="15" t="s">
        <v>300</v>
      </c>
      <c r="F4" s="14" t="s">
        <v>301</v>
      </c>
      <c r="G4" s="81" t="s">
        <v>66</v>
      </c>
      <c r="H4" s="11" t="s">
        <v>66</v>
      </c>
      <c r="I4" s="82">
        <v>2</v>
      </c>
      <c r="J4" s="82">
        <v>0</v>
      </c>
      <c r="K4" s="82">
        <v>1</v>
      </c>
      <c r="L4" s="82">
        <v>0</v>
      </c>
      <c r="M4" s="82">
        <v>0</v>
      </c>
      <c r="N4" s="11">
        <f>SUM(I4:M4)</f>
        <v>3</v>
      </c>
      <c r="O4" s="11" t="s">
        <v>302</v>
      </c>
    </row>
    <row r="5" ht="20" customHeight="1" spans="1:15">
      <c r="A5" s="79">
        <v>2</v>
      </c>
      <c r="B5" s="80"/>
      <c r="C5" s="14" t="s">
        <v>298</v>
      </c>
      <c r="D5" s="14" t="s">
        <v>120</v>
      </c>
      <c r="E5" s="15" t="s">
        <v>300</v>
      </c>
      <c r="F5" s="14" t="s">
        <v>301</v>
      </c>
      <c r="G5" s="81" t="s">
        <v>66</v>
      </c>
      <c r="H5" s="11" t="s">
        <v>66</v>
      </c>
      <c r="I5" s="82">
        <v>2</v>
      </c>
      <c r="J5" s="82">
        <v>0</v>
      </c>
      <c r="K5" s="82">
        <v>1</v>
      </c>
      <c r="L5" s="82">
        <v>0</v>
      </c>
      <c r="M5" s="82">
        <v>0</v>
      </c>
      <c r="N5" s="11">
        <f>SUM(I5:M5)</f>
        <v>3</v>
      </c>
      <c r="O5" s="11" t="s">
        <v>302</v>
      </c>
    </row>
    <row r="6" ht="20" customHeight="1" spans="1:15">
      <c r="A6" s="79">
        <v>3</v>
      </c>
      <c r="B6" s="80"/>
      <c r="C6" s="14" t="s">
        <v>298</v>
      </c>
      <c r="D6" s="14" t="s">
        <v>303</v>
      </c>
      <c r="E6" s="15" t="s">
        <v>300</v>
      </c>
      <c r="F6" s="14" t="s">
        <v>301</v>
      </c>
      <c r="G6" s="81" t="s">
        <v>66</v>
      </c>
      <c r="H6" s="11" t="s">
        <v>66</v>
      </c>
      <c r="I6" s="82">
        <v>3</v>
      </c>
      <c r="J6" s="82">
        <v>1</v>
      </c>
      <c r="K6" s="82">
        <v>0</v>
      </c>
      <c r="L6" s="82">
        <v>0</v>
      </c>
      <c r="M6" s="82">
        <v>0</v>
      </c>
      <c r="N6" s="11">
        <f>SUM(I6:M6)</f>
        <v>4</v>
      </c>
      <c r="O6" s="11" t="s">
        <v>302</v>
      </c>
    </row>
    <row r="7" ht="20" customHeight="1" spans="1:15">
      <c r="A7" s="79">
        <v>4</v>
      </c>
      <c r="B7" s="80"/>
      <c r="C7" s="14" t="s">
        <v>298</v>
      </c>
      <c r="D7" s="14" t="s">
        <v>118</v>
      </c>
      <c r="E7" s="15" t="s">
        <v>300</v>
      </c>
      <c r="F7" s="14" t="s">
        <v>301</v>
      </c>
      <c r="G7" s="81" t="s">
        <v>66</v>
      </c>
      <c r="H7" s="11" t="s">
        <v>66</v>
      </c>
      <c r="I7" s="82">
        <v>2</v>
      </c>
      <c r="J7" s="82">
        <v>0</v>
      </c>
      <c r="K7" s="82">
        <v>1</v>
      </c>
      <c r="L7" s="82">
        <v>0</v>
      </c>
      <c r="M7" s="82">
        <v>0</v>
      </c>
      <c r="N7" s="11">
        <f>SUM(I7:M7)</f>
        <v>3</v>
      </c>
      <c r="O7" s="11" t="s">
        <v>302</v>
      </c>
    </row>
    <row r="8" ht="20" customHeight="1" spans="1:15">
      <c r="A8" s="79">
        <v>5</v>
      </c>
      <c r="B8" s="14"/>
      <c r="C8" s="14" t="s">
        <v>298</v>
      </c>
      <c r="D8" s="14" t="s">
        <v>119</v>
      </c>
      <c r="E8" s="15" t="s">
        <v>300</v>
      </c>
      <c r="F8" s="14" t="s">
        <v>301</v>
      </c>
      <c r="G8" s="81" t="s">
        <v>66</v>
      </c>
      <c r="H8" s="11" t="s">
        <v>66</v>
      </c>
      <c r="I8" s="82">
        <v>2</v>
      </c>
      <c r="J8" s="82">
        <v>0</v>
      </c>
      <c r="K8" s="82">
        <v>1</v>
      </c>
      <c r="L8" s="82">
        <v>0</v>
      </c>
      <c r="M8" s="82">
        <v>0</v>
      </c>
      <c r="N8" s="11">
        <f>SUM(I8:M8)</f>
        <v>3</v>
      </c>
      <c r="O8" s="11" t="s">
        <v>302</v>
      </c>
    </row>
    <row r="9" ht="20" customHeight="1" spans="1:15">
      <c r="A9" s="11"/>
      <c r="B9" s="65"/>
      <c r="C9" s="65"/>
      <c r="D9" s="65"/>
      <c r="E9" s="83"/>
      <c r="F9" s="65"/>
      <c r="G9" s="11"/>
      <c r="H9" s="12"/>
      <c r="I9" s="84"/>
      <c r="J9" s="82"/>
      <c r="K9" s="82"/>
      <c r="L9" s="82"/>
      <c r="M9" s="11"/>
      <c r="N9" s="11"/>
      <c r="O9" s="12"/>
    </row>
    <row r="10" s="2" customFormat="1" ht="18.75" spans="1:15">
      <c r="A10" s="25" t="s">
        <v>304</v>
      </c>
      <c r="B10" s="26"/>
      <c r="C10" s="65"/>
      <c r="D10" s="27"/>
      <c r="E10" s="85"/>
      <c r="F10" s="65"/>
      <c r="G10" s="11"/>
      <c r="H10" s="42"/>
      <c r="I10" s="37"/>
      <c r="J10" s="25" t="s">
        <v>305</v>
      </c>
      <c r="K10" s="26"/>
      <c r="L10" s="26"/>
      <c r="M10" s="27"/>
      <c r="N10" s="26"/>
      <c r="O10" s="29"/>
    </row>
    <row r="11" ht="61" customHeight="1" spans="1:15">
      <c r="A11" s="86" t="s">
        <v>306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尾期-海外</vt:lpstr>
      <vt:lpstr>验货尺寸表 (尾期海外)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2025-12-10T08:35:00Z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