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-海外" sheetId="5" r:id="rId7"/>
    <sheet name="验货尺寸表 (尾期海外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<sst xmlns="http://schemas.openxmlformats.org/spreadsheetml/2006/main" count="984" uniqueCount="357">
  <si>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</si>
  <si>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</si>
  <si>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</si>
  <si>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</si>
  <si>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</si>
  <si>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</si>
  <si>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</si>
  <si>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</si>
  <si>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</si>
  <si>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</si>
  <si>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</si>
  <si>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</si>
  <si>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</si>
  <si>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</si>
  <si>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</si>
  <si>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</si>
  <si>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</si>
  <si>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</si>
  <si>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</si>
  <si>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</si>
  <si>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</si>
  <si>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</si>
  <si>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</si>
  <si>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</si>
  <si>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</si>
  <si>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</si>
  <si>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</si>
  <si>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</si>
  <si>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</si>
  <si>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</si>
  <si>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</si>
  <si>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</si>
  <si>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</si>
  <si>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</si>
  <si>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</si>
  <si>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</si>
  <si>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</si>
  <si>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</si>
  <si>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</si>
  <si>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</si>
  <si>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</si>
  <si>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</si>
  <si>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</si>
  <si>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</si>
  <si>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</si>
  <si>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</si>
  <si>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</si>
  <si>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</si>
  <si>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</si>
  <si>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</si>
  <si>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</si>
  <si>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</si>
  <si>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</si>
  <si>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</si>
  <si>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期货+海外订单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</si>
  <si>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</si>
  <si>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</si>
  <si>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</si>
  <si>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</si>
  <si>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</si>
  <si>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</si>
  <si>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</si>
  <si>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TAJJAO81045</t>
  </si>
  <si>
    <t>合同交期</t>
  </si>
  <si>
    <t>2025/12/20-3/27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</si>
  <si>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</si>
  <si>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</si>
  <si>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</si>
  <si>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</si>
  <si>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</si>
  <si>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</si>
  <si>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</si>
  <si>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</si>
  <si>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</si>
  <si>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</si>
  <si>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</si>
  <si>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</si>
  <si>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</si>
  <si>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</si>
  <si>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CGDD25111000053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</si>
  <si>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</si>
  <si>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</si>
  <si>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</si>
  <si>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</si>
  <si>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</si>
  <si>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</si>
  <si>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</si>
  <si>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</si>
  <si>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</si>
  <si>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</si>
  <si>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</si>
  <si>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</si>
  <si>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</si>
  <si>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</si>
  <si>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</si>
  <si>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</si>
  <si>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</si>
  <si>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</si>
  <si>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</si>
  <si>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</si>
  <si>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</si>
  <si>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</si>
  <si>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</si>
  <si>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</si>
  <si>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</si>
  <si>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</si>
  <si>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</si>
  <si>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</si>
  <si>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</si>
  <si>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</si>
  <si>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</si>
  <si>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</si>
  <si>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</si>
  <si>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</si>
  <si>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</si>
  <si>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</si>
  <si>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</si>
  <si>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</si>
  <si>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黑色</t>
  </si>
  <si>
    <t>白色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</si>
  <si>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</si>
  <si>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</si>
  <si>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</si>
  <si>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</si>
  <si>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</si>
  <si>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</si>
  <si>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</si>
  <si>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1、领围不圆顺，缝骨明线接线</t>
  </si>
  <si>
    <t>2、袖口+脚边缝骨起角</t>
  </si>
  <si>
    <t>3、线头没清理干净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</si>
  <si>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</si>
  <si>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</si>
  <si>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</si>
  <si>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</si>
  <si>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</si>
  <si>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</si>
  <si>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</si>
  <si>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</si>
  <si>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</si>
  <si>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</si>
  <si>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</si>
  <si>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</si>
  <si>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</si>
  <si>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</si>
  <si>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</si>
  <si>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</si>
  <si>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</si>
  <si>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</si>
  <si>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</si>
  <si>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</si>
  <si>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</si>
  <si>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</si>
  <si>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</si>
  <si>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</si>
  <si>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</si>
  <si>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</si>
  <si>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</si>
  <si>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</si>
  <si>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</si>
  <si>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后中长（不含领）</t>
  </si>
  <si>
    <t>±1</t>
  </si>
  <si>
    <t>-0.5</t>
  </si>
  <si>
    <t>-1</t>
  </si>
  <si>
    <t>胸围</t>
  </si>
  <si>
    <t>-4</t>
  </si>
  <si>
    <t>摆围</t>
  </si>
  <si>
    <t>-2</t>
  </si>
  <si>
    <t>肩宽</t>
  </si>
  <si>
    <t>±0.5</t>
  </si>
  <si>
    <t>-1.5</t>
  </si>
  <si>
    <t>肩点短袖长</t>
  </si>
  <si>
    <t>+0.5</t>
  </si>
  <si>
    <t>袖肥/2（参考值）</t>
  </si>
  <si>
    <t>±0.3</t>
  </si>
  <si>
    <t>+0</t>
  </si>
  <si>
    <t>短袖口/2</t>
  </si>
  <si>
    <t>圆领T恤前领宽</t>
  </si>
  <si>
    <t>+1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</si>
  <si>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</si>
  <si>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</si>
  <si>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</si>
  <si>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</si>
  <si>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</si>
  <si>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</si>
  <si>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</si>
  <si>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CGDD25111000054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</si>
  <si>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</si>
  <si>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</si>
  <si>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</si>
  <si>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</si>
  <si>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</si>
  <si>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</si>
  <si>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</si>
  <si>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</si>
  <si>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1、领围偏小，后领织带平平服</t>
  </si>
  <si>
    <t>2、上袖有容皱，侧骨不平服</t>
  </si>
  <si>
    <t>3、冚脚起扭，不平服</t>
  </si>
  <si>
    <t>【整改的严重缺陷及整改复核时间】</t>
  </si>
  <si>
    <t>以上问题车间已整改</t>
  </si>
  <si>
    <t>洗前/洗后</t>
  </si>
  <si>
    <t>TOREAD-QC尾期检验报告书</t>
  </si>
  <si>
    <t>海外订单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</si>
  <si>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</si>
  <si>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</si>
  <si>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</si>
  <si>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</si>
  <si>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</si>
  <si>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</si>
  <si>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</si>
  <si>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</si>
  <si>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</si>
  <si>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</si>
  <si>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</si>
  <si>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</si>
  <si>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</si>
  <si>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</si>
  <si>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</si>
  <si>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</si>
  <si>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</si>
  <si>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</si>
  <si>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</si>
  <si>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采购凭证编号：CGDD25111000053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</si>
  <si>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</si>
  <si>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</si>
  <si>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</si>
  <si>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</si>
  <si>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</si>
  <si>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</si>
  <si>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</si>
  <si>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</si>
  <si>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</si>
  <si>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</si>
  <si>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</si>
  <si>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</si>
  <si>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</si>
  <si>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</si>
  <si>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②检验明细：齐色齐码13件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</si>
  <si>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</si>
  <si>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</si>
  <si>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</si>
  <si>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</si>
  <si>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</si>
  <si>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</si>
  <si>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</si>
  <si>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</si>
  <si>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</si>
  <si>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</si>
  <si>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走货54件，抽查13件，发现0件不良品，已按照以上提出的问题点改正，可以出货</t>
  </si>
  <si>
    <t>服装QC部门</t>
  </si>
  <si>
    <t>检验人</t>
  </si>
  <si>
    <t>+0.5 +0.5</t>
  </si>
  <si>
    <t>-0.5 -0.3</t>
  </si>
  <si>
    <t>-0.5 -1</t>
  </si>
  <si>
    <t>-0.5 -0.5</t>
  </si>
  <si>
    <t>+0 +0</t>
  </si>
  <si>
    <t>+0 +1</t>
  </si>
  <si>
    <t>-0.5 +0</t>
  </si>
  <si>
    <t>+0.5 +0</t>
  </si>
  <si>
    <t>+1 +0</t>
  </si>
  <si>
    <t>-1 -0.5</t>
  </si>
  <si>
    <t>-1 -0.8</t>
  </si>
  <si>
    <t>-1 -1</t>
  </si>
  <si>
    <t>-0.2 -0.5</t>
  </si>
  <si>
    <t>+0 +0.5</t>
  </si>
  <si>
    <t>+0 -0.5</t>
  </si>
  <si>
    <t>+0.3 +0.5</t>
  </si>
  <si>
    <t>+0 -0.3</t>
  </si>
  <si>
    <t>-0.2 +0</t>
  </si>
  <si>
    <t>-0.8 +0</t>
  </si>
  <si>
    <t>-0.4 -0.3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</si>
  <si>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</si>
  <si>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</si>
  <si>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</si>
  <si>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</si>
  <si>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</si>
  <si>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</si>
  <si>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</si>
  <si>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</si>
  <si>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</si>
  <si>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</si>
  <si>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</si>
  <si>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</si>
  <si>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</si>
  <si>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</si>
  <si>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</si>
  <si>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</si>
  <si>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单导面料</t>
  </si>
  <si>
    <t>TAJJAO81045/82046</t>
  </si>
  <si>
    <t>东丽</t>
  </si>
  <si>
    <t>YES</t>
  </si>
  <si>
    <t>冰草蓝</t>
  </si>
  <si>
    <t>龙胆紫</t>
  </si>
  <si>
    <t>制表时间：2025/11/15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</si>
  <si>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</si>
  <si>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</si>
  <si>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</si>
  <si>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</si>
  <si>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</si>
  <si>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</si>
  <si>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</si>
  <si>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</si>
  <si>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</si>
  <si>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</si>
  <si>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</si>
  <si>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</si>
  <si>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</si>
  <si>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</si>
  <si>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</si>
  <si>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</si>
  <si>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</si>
  <si>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</si>
  <si>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</si>
  <si>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</si>
  <si>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</si>
  <si>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</si>
  <si>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TOREAD胶印织带</t>
  </si>
  <si>
    <t>泰丰</t>
  </si>
  <si>
    <t>TOREAD硅胶菱形烫标</t>
  </si>
  <si>
    <t>嘉美</t>
  </si>
  <si>
    <t>无互染</t>
  </si>
  <si>
    <t>物料6</t>
  </si>
  <si>
    <t>物料7</t>
  </si>
  <si>
    <t>物料8</t>
  </si>
  <si>
    <t>物料9</t>
  </si>
  <si>
    <t>物料10</t>
  </si>
  <si>
    <t>HIMEX组合反光烫标</t>
  </si>
  <si>
    <t>冠荣</t>
  </si>
  <si>
    <t>HIMEX TIEF-DRY</t>
  </si>
  <si>
    <t>制表时间：2025/11/25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</si>
  <si>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</si>
  <si>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</si>
  <si>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</si>
  <si>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</si>
  <si>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</si>
  <si>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</si>
  <si>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</si>
  <si>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</si>
  <si>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</si>
  <si>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</si>
  <si>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</si>
  <si>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</si>
  <si>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</si>
  <si>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</si>
  <si>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</si>
  <si>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</si>
  <si>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前幅+后幅烫标</t>
  </si>
  <si>
    <t>烫标</t>
  </si>
  <si>
    <t>无脱落开裂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</si>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</sst>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8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67" fillId="0" borderId="0"/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</cellStyleXfs>
  <cellXfs count="4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5" fillId="0" borderId="2" xfId="6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0" fontId="5" fillId="0" borderId="2" xfId="61" applyNumberForma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2" fillId="0" borderId="2" xfId="0" applyFont="1" applyBorder="1" applyAlignment="1">
      <alignment horizontal="center"/>
    </xf>
    <xf numFmtId="0" fontId="0" fillId="0" borderId="3" xfId="0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49" fontId="17" fillId="0" borderId="10" xfId="53" applyNumberFormat="1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5" xfId="52" applyFont="1" applyFill="1" applyBorder="1" applyAlignment="1">
      <alignment horizontal="center" vertical="center"/>
    </xf>
    <xf numFmtId="0" fontId="17" fillId="0" borderId="16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7" xfId="53" applyFont="1" applyFill="1" applyBorder="1" applyAlignment="1" applyProtection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5" fillId="0" borderId="17" xfId="55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49" fontId="23" fillId="0" borderId="18" xfId="54" applyNumberFormat="1" applyFont="1" applyFill="1" applyBorder="1" applyAlignment="1">
      <alignment horizontal="center" vertical="center"/>
    </xf>
    <xf numFmtId="178" fontId="27" fillId="0" borderId="18" xfId="0" applyNumberFormat="1" applyFont="1" applyFill="1" applyBorder="1" applyAlignment="1">
      <alignment horizontal="center" vertical="center"/>
    </xf>
    <xf numFmtId="178" fontId="27" fillId="0" borderId="19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49" fontId="23" fillId="0" borderId="19" xfId="54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left"/>
    </xf>
    <xf numFmtId="179" fontId="28" fillId="0" borderId="2" xfId="55" applyNumberFormat="1" applyFont="1" applyFill="1" applyBorder="1" applyAlignment="1">
      <alignment horizontal="center"/>
    </xf>
    <xf numFmtId="0" fontId="28" fillId="0" borderId="3" xfId="0" applyFont="1" applyFill="1" applyBorder="1" applyAlignment="1">
      <alignment horizontal="left" vertical="center"/>
    </xf>
    <xf numFmtId="0" fontId="28" fillId="0" borderId="3" xfId="0" applyFont="1" applyFill="1" applyBorder="1" applyAlignment="1">
      <alignment horizontal="center" vertical="center"/>
    </xf>
    <xf numFmtId="0" fontId="30" fillId="0" borderId="16" xfId="55" applyFont="1" applyFill="1" applyBorder="1" applyAlignment="1">
      <alignment horizontal="left"/>
    </xf>
    <xf numFmtId="0" fontId="30" fillId="0" borderId="2" xfId="0" applyFont="1" applyFill="1" applyBorder="1" applyAlignment="1">
      <alignment horizontal="center" vertical="center"/>
    </xf>
    <xf numFmtId="0" fontId="31" fillId="0" borderId="20" xfId="0" applyNumberFormat="1" applyFont="1" applyFill="1" applyBorder="1" applyAlignment="1">
      <alignment shrinkToFit="1"/>
    </xf>
    <xf numFmtId="0" fontId="27" fillId="0" borderId="21" xfId="0" applyNumberFormat="1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17" fillId="0" borderId="22" xfId="53" applyFont="1" applyFill="1" applyBorder="1" applyAlignment="1">
      <alignment horizontal="center"/>
    </xf>
    <xf numFmtId="49" fontId="17" fillId="0" borderId="23" xfId="53" applyNumberFormat="1" applyFont="1" applyFill="1" applyBorder="1" applyAlignment="1">
      <alignment horizont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4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0" fontId="33" fillId="0" borderId="0" xfId="53" applyFont="1" applyFill="1" applyAlignment="1"/>
    <xf numFmtId="14" fontId="33" fillId="0" borderId="0" xfId="53" applyNumberFormat="1" applyFont="1" applyFill="1" applyAlignment="1">
      <alignment horizontal="left"/>
    </xf>
    <xf numFmtId="49" fontId="33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4" fillId="0" borderId="25" xfId="52" applyFont="1" applyBorder="1" applyAlignment="1">
      <alignment horizontal="center" vertical="top"/>
    </xf>
    <xf numFmtId="0" fontId="13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vertical="center" wrapText="1"/>
    </xf>
    <xf numFmtId="0" fontId="13" fillId="0" borderId="27" xfId="52" applyFont="1" applyFill="1" applyBorder="1" applyAlignment="1">
      <alignment vertical="center"/>
    </xf>
    <xf numFmtId="0" fontId="21" fillId="0" borderId="18" xfId="52" applyFont="1" applyBorder="1" applyAlignment="1">
      <alignment horizontal="left" vertical="center"/>
    </xf>
    <xf numFmtId="0" fontId="21" fillId="0" borderId="19" xfId="52" applyFont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vertical="center"/>
    </xf>
    <xf numFmtId="0" fontId="21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4" fillId="0" borderId="18" xfId="52" applyNumberFormat="1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center"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18" xfId="52" applyFont="1" applyFill="1" applyBorder="1" applyAlignment="1">
      <alignment horizontal="left" vertical="center" wrapText="1"/>
    </xf>
    <xf numFmtId="0" fontId="24" fillId="0" borderId="19" xfId="52" applyFont="1" applyFill="1" applyBorder="1" applyAlignment="1">
      <alignment horizontal="left" vertical="center" wrapText="1"/>
    </xf>
    <xf numFmtId="0" fontId="13" fillId="0" borderId="30" xfId="52" applyFont="1" applyFill="1" applyBorder="1" applyAlignment="1">
      <alignment horizontal="left" vertical="center"/>
    </xf>
    <xf numFmtId="0" fontId="18" fillId="0" borderId="23" xfId="52" applyFill="1" applyBorder="1" applyAlignment="1">
      <alignment horizontal="center" vertical="center"/>
    </xf>
    <xf numFmtId="0" fontId="18" fillId="0" borderId="24" xfId="52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center" vertical="center" wrapText="1"/>
    </xf>
    <xf numFmtId="0" fontId="18" fillId="0" borderId="36" xfId="52" applyFont="1" applyFill="1" applyBorder="1" applyAlignment="1">
      <alignment horizontal="center" vertical="center"/>
    </xf>
    <xf numFmtId="0" fontId="35" fillId="0" borderId="36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40" xfId="52" applyFont="1" applyFill="1" applyBorder="1" applyAlignment="1">
      <alignment horizontal="right" vertical="center"/>
    </xf>
    <xf numFmtId="0" fontId="24" fillId="0" borderId="41" xfId="52" applyFont="1" applyFill="1" applyBorder="1" applyAlignment="1">
      <alignment horizontal="center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49" fontId="23" fillId="0" borderId="2" xfId="54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178" fontId="27" fillId="0" borderId="2" xfId="0" applyNumberFormat="1" applyFont="1" applyFill="1" applyBorder="1" applyAlignment="1">
      <alignment horizontal="center" vertical="center"/>
    </xf>
    <xf numFmtId="0" fontId="27" fillId="0" borderId="17" xfId="0" applyNumberFormat="1" applyFont="1" applyFill="1" applyBorder="1" applyAlignment="1">
      <alignment horizontal="center" vertical="center"/>
    </xf>
    <xf numFmtId="49" fontId="23" fillId="0" borderId="17" xfId="54" applyNumberFormat="1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17" fillId="0" borderId="21" xfId="53" applyFont="1" applyFill="1" applyBorder="1" applyAlignment="1">
      <alignment horizontal="center"/>
    </xf>
    <xf numFmtId="49" fontId="17" fillId="0" borderId="21" xfId="53" applyNumberFormat="1" applyFont="1" applyFill="1" applyBorder="1" applyAlignment="1">
      <alignment horizontal="center"/>
    </xf>
    <xf numFmtId="49" fontId="23" fillId="0" borderId="21" xfId="54" applyNumberFormat="1" applyFont="1" applyFill="1" applyBorder="1" applyAlignment="1">
      <alignment horizontal="center" vertical="center"/>
    </xf>
    <xf numFmtId="49" fontId="23" fillId="0" borderId="42" xfId="54" applyNumberFormat="1" applyFont="1" applyFill="1" applyBorder="1" applyAlignment="1">
      <alignment horizontal="center" vertical="center"/>
    </xf>
    <xf numFmtId="0" fontId="33" fillId="0" borderId="0" xfId="53" applyFont="1" applyFill="1" applyAlignment="1">
      <alignment horizontal="right"/>
    </xf>
    <xf numFmtId="0" fontId="17" fillId="0" borderId="0" xfId="53" applyFont="1" applyFill="1" applyAlignment="1">
      <alignment horizontal="left"/>
    </xf>
    <xf numFmtId="0" fontId="18" fillId="0" borderId="0" xfId="52" applyFont="1" applyAlignment="1">
      <alignment horizontal="left" vertical="center"/>
    </xf>
    <xf numFmtId="0" fontId="35" fillId="0" borderId="43" xfId="52" applyFont="1" applyBorder="1" applyAlignment="1">
      <alignment horizontal="left" vertical="center"/>
    </xf>
    <xf numFmtId="0" fontId="21" fillId="0" borderId="44" xfId="52" applyFont="1" applyBorder="1" applyAlignment="1">
      <alignment horizontal="center" vertical="center"/>
    </xf>
    <xf numFmtId="0" fontId="35" fillId="0" borderId="44" xfId="52" applyFont="1" applyBorder="1" applyAlignment="1">
      <alignment horizontal="center" vertical="center"/>
    </xf>
    <xf numFmtId="0" fontId="15" fillId="0" borderId="44" xfId="52" applyFont="1" applyBorder="1" applyAlignment="1">
      <alignment horizontal="left" vertical="center"/>
    </xf>
    <xf numFmtId="0" fontId="18" fillId="0" borderId="44" xfId="52" applyFont="1" applyBorder="1" applyAlignment="1">
      <alignment horizontal="center" vertical="center"/>
    </xf>
    <xf numFmtId="0" fontId="18" fillId="0" borderId="45" xfId="52" applyFont="1" applyBorder="1" applyAlignment="1">
      <alignment horizontal="center" vertical="center"/>
    </xf>
    <xf numFmtId="0" fontId="15" fillId="0" borderId="26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35" fillId="0" borderId="26" xfId="52" applyFont="1" applyBorder="1" applyAlignment="1">
      <alignment horizontal="center" vertical="center"/>
    </xf>
    <xf numFmtId="0" fontId="35" fillId="0" borderId="27" xfId="52" applyFont="1" applyBorder="1" applyAlignment="1">
      <alignment horizontal="center" vertical="center"/>
    </xf>
    <xf numFmtId="0" fontId="35" fillId="0" borderId="28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 wrapText="1"/>
    </xf>
    <xf numFmtId="0" fontId="15" fillId="0" borderId="18" xfId="52" applyFont="1" applyBorder="1" applyAlignment="1">
      <alignment horizontal="left" vertical="center"/>
    </xf>
    <xf numFmtId="14" fontId="21" fillId="0" borderId="18" xfId="52" applyNumberFormat="1" applyFont="1" applyBorder="1" applyAlignment="1">
      <alignment horizontal="center" vertical="center"/>
    </xf>
    <xf numFmtId="14" fontId="21" fillId="0" borderId="19" xfId="52" applyNumberFormat="1" applyFont="1" applyBorder="1" applyAlignment="1">
      <alignment horizontal="center" vertical="center"/>
    </xf>
    <xf numFmtId="0" fontId="15" fillId="0" borderId="29" xfId="52" applyFont="1" applyBorder="1" applyAlignment="1">
      <alignment vertical="center"/>
    </xf>
    <xf numFmtId="0" fontId="21" fillId="0" borderId="18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15" fillId="0" borderId="18" xfId="52" applyFont="1" applyBorder="1" applyAlignment="1">
      <alignment vertical="center"/>
    </xf>
    <xf numFmtId="0" fontId="21" fillId="0" borderId="46" xfId="52" applyFont="1" applyBorder="1" applyAlignment="1">
      <alignment horizontal="center" vertical="center"/>
    </xf>
    <xf numFmtId="0" fontId="21" fillId="0" borderId="47" xfId="52" applyFont="1" applyBorder="1" applyAlignment="1">
      <alignment horizontal="center" vertical="center"/>
    </xf>
    <xf numFmtId="0" fontId="18" fillId="0" borderId="18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39" fillId="0" borderId="48" xfId="52" applyFont="1" applyBorder="1" applyAlignment="1">
      <alignment horizontal="center" vertical="center"/>
    </xf>
    <xf numFmtId="0" fontId="21" fillId="0" borderId="41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24" xfId="52" applyNumberFormat="1" applyFont="1" applyBorder="1" applyAlignment="1">
      <alignment horizontal="center" vertical="center"/>
    </xf>
    <xf numFmtId="0" fontId="21" fillId="0" borderId="23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35" fillId="0" borderId="0" xfId="52" applyFont="1" applyBorder="1" applyAlignment="1">
      <alignment horizontal="left" vertical="center"/>
    </xf>
    <xf numFmtId="0" fontId="15" fillId="0" borderId="26" xfId="52" applyFont="1" applyBorder="1" applyAlignment="1">
      <alignment vertical="center"/>
    </xf>
    <xf numFmtId="0" fontId="18" fillId="0" borderId="27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18" fillId="0" borderId="27" xfId="52" applyFont="1" applyBorder="1" applyAlignment="1">
      <alignment vertical="center"/>
    </xf>
    <xf numFmtId="0" fontId="15" fillId="0" borderId="27" xfId="52" applyFont="1" applyBorder="1" applyAlignment="1">
      <alignment vertical="center"/>
    </xf>
    <xf numFmtId="0" fontId="21" fillId="0" borderId="28" xfId="52" applyFont="1" applyBorder="1" applyAlignment="1">
      <alignment horizontal="left" vertical="center"/>
    </xf>
    <xf numFmtId="0" fontId="18" fillId="0" borderId="18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15" fillId="0" borderId="0" xfId="52" applyFont="1" applyBorder="1" applyAlignment="1">
      <alignment horizontal="left" vertical="center"/>
    </xf>
    <xf numFmtId="0" fontId="24" fillId="0" borderId="39" xfId="52" applyFont="1" applyBorder="1" applyAlignment="1">
      <alignment horizontal="left" vertical="center" wrapText="1"/>
    </xf>
    <xf numFmtId="0" fontId="24" fillId="0" borderId="32" xfId="52" applyFont="1" applyBorder="1" applyAlignment="1">
      <alignment horizontal="left" vertical="center" wrapText="1"/>
    </xf>
    <xf numFmtId="0" fontId="24" fillId="0" borderId="49" xfId="52" applyFont="1" applyBorder="1" applyAlignment="1">
      <alignment horizontal="left" vertical="center" wrapText="1"/>
    </xf>
    <xf numFmtId="0" fontId="13" fillId="0" borderId="27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24" fillId="0" borderId="40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13" fillId="0" borderId="34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21" fillId="0" borderId="19" xfId="52" applyFont="1" applyFill="1" applyBorder="1" applyAlignment="1">
      <alignment horizontal="left" vertical="center"/>
    </xf>
    <xf numFmtId="0" fontId="15" fillId="0" borderId="30" xfId="52" applyFont="1" applyBorder="1" applyAlignment="1">
      <alignment horizontal="center" vertical="center"/>
    </xf>
    <xf numFmtId="0" fontId="15" fillId="0" borderId="23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3" fillId="0" borderId="18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/>
    </xf>
    <xf numFmtId="0" fontId="15" fillId="0" borderId="50" xfId="52" applyFont="1" applyFill="1" applyBorder="1" applyAlignment="1">
      <alignment horizontal="left" vertical="center"/>
    </xf>
    <xf numFmtId="0" fontId="15" fillId="0" borderId="51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15" fillId="0" borderId="35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35" fillId="0" borderId="52" xfId="52" applyFont="1" applyBorder="1" applyAlignment="1">
      <alignment vertical="center"/>
    </xf>
    <xf numFmtId="0" fontId="21" fillId="0" borderId="53" xfId="52" applyFont="1" applyBorder="1" applyAlignment="1">
      <alignment horizontal="center" vertical="center"/>
    </xf>
    <xf numFmtId="0" fontId="35" fillId="0" borderId="53" xfId="52" applyFont="1" applyBorder="1" applyAlignment="1">
      <alignment vertical="center"/>
    </xf>
    <xf numFmtId="58" fontId="18" fillId="0" borderId="53" xfId="52" applyNumberFormat="1" applyFont="1" applyBorder="1" applyAlignment="1">
      <alignment vertical="center"/>
    </xf>
    <xf numFmtId="0" fontId="35" fillId="0" borderId="53" xfId="52" applyFont="1" applyBorder="1" applyAlignment="1">
      <alignment horizontal="center" vertical="center"/>
    </xf>
    <xf numFmtId="0" fontId="21" fillId="0" borderId="54" xfId="52" applyFont="1" applyBorder="1" applyAlignment="1">
      <alignment horizontal="center" vertical="center"/>
    </xf>
    <xf numFmtId="0" fontId="35" fillId="0" borderId="55" xfId="52" applyFont="1" applyFill="1" applyBorder="1" applyAlignment="1">
      <alignment horizontal="left" vertical="center"/>
    </xf>
    <xf numFmtId="0" fontId="35" fillId="0" borderId="53" xfId="52" applyFont="1" applyFill="1" applyBorder="1" applyAlignment="1">
      <alignment horizontal="left" vertical="center"/>
    </xf>
    <xf numFmtId="0" fontId="35" fillId="0" borderId="56" xfId="52" applyFont="1" applyFill="1" applyBorder="1" applyAlignment="1">
      <alignment horizontal="left" vertical="center"/>
    </xf>
    <xf numFmtId="0" fontId="35" fillId="0" borderId="57" xfId="52" applyFont="1" applyFill="1" applyBorder="1" applyAlignment="1">
      <alignment horizontal="center" vertical="center"/>
    </xf>
    <xf numFmtId="0" fontId="35" fillId="0" borderId="58" xfId="52" applyFont="1" applyFill="1" applyBorder="1" applyAlignment="1">
      <alignment horizontal="center" vertical="center"/>
    </xf>
    <xf numFmtId="0" fontId="35" fillId="0" borderId="59" xfId="52" applyFont="1" applyFill="1" applyBorder="1" applyAlignment="1">
      <alignment horizontal="center" vertical="center"/>
    </xf>
    <xf numFmtId="0" fontId="35" fillId="0" borderId="30" xfId="52" applyFont="1" applyFill="1" applyBorder="1" applyAlignment="1">
      <alignment horizontal="center" vertical="center"/>
    </xf>
    <xf numFmtId="0" fontId="35" fillId="0" borderId="23" xfId="52" applyFont="1" applyFill="1" applyBorder="1" applyAlignment="1">
      <alignment horizontal="center" vertical="center"/>
    </xf>
    <xf numFmtId="0" fontId="35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60" xfId="52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23" fillId="0" borderId="62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178" fontId="27" fillId="0" borderId="3" xfId="0" applyNumberFormat="1" applyFont="1" applyFill="1" applyBorder="1" applyAlignment="1">
      <alignment horizontal="center" vertical="center"/>
    </xf>
    <xf numFmtId="0" fontId="21" fillId="4" borderId="64" xfId="0" applyFont="1" applyFill="1" applyBorder="1" applyAlignment="1">
      <alignment horizontal="center" vertical="center"/>
    </xf>
    <xf numFmtId="0" fontId="36" fillId="4" borderId="65" xfId="0" applyFont="1" applyFill="1" applyBorder="1" applyAlignment="1">
      <alignment horizontal="center" vertical="center"/>
    </xf>
    <xf numFmtId="0" fontId="27" fillId="0" borderId="18" xfId="0" applyNumberFormat="1" applyFont="1" applyFill="1" applyBorder="1" applyAlignment="1">
      <alignment horizontal="center" vertical="center"/>
    </xf>
    <xf numFmtId="0" fontId="27" fillId="0" borderId="19" xfId="0" applyNumberFormat="1" applyFont="1" applyFill="1" applyBorder="1" applyAlignment="1">
      <alignment horizontal="center" vertical="center"/>
    </xf>
    <xf numFmtId="0" fontId="30" fillId="0" borderId="2" xfId="55" applyFont="1" applyFill="1" applyBorder="1" applyAlignment="1">
      <alignment horizontal="left"/>
    </xf>
    <xf numFmtId="179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14" fontId="33" fillId="0" borderId="0" xfId="53" applyNumberFormat="1" applyFont="1" applyFill="1" applyAlignment="1"/>
    <xf numFmtId="0" fontId="18" fillId="0" borderId="0" xfId="52" applyFont="1" applyBorder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0" fontId="15" fillId="0" borderId="66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67" xfId="52" applyFont="1" applyBorder="1" applyAlignment="1">
      <alignment horizontal="left" vertical="center"/>
    </xf>
    <xf numFmtId="0" fontId="35" fillId="0" borderId="55" xfId="52" applyFont="1" applyBorder="1" applyAlignment="1">
      <alignment horizontal="left" vertical="center"/>
    </xf>
    <xf numFmtId="0" fontId="35" fillId="0" borderId="53" xfId="52" applyFont="1" applyBorder="1" applyAlignment="1">
      <alignment horizontal="left" vertical="center"/>
    </xf>
    <xf numFmtId="0" fontId="35" fillId="0" borderId="56" xfId="52" applyFont="1" applyBorder="1" applyAlignment="1">
      <alignment horizontal="left" vertical="center"/>
    </xf>
    <xf numFmtId="0" fontId="15" fillId="0" borderId="57" xfId="52" applyFont="1" applyBorder="1" applyAlignment="1">
      <alignment vertical="center"/>
    </xf>
    <xf numFmtId="0" fontId="18" fillId="0" borderId="58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18" fillId="0" borderId="58" xfId="52" applyFont="1" applyBorder="1" applyAlignment="1">
      <alignment vertical="center"/>
    </xf>
    <xf numFmtId="0" fontId="15" fillId="0" borderId="58" xfId="52" applyFont="1" applyBorder="1" applyAlignment="1">
      <alignment vertical="center"/>
    </xf>
    <xf numFmtId="0" fontId="21" fillId="0" borderId="59" xfId="52" applyFont="1" applyBorder="1" applyAlignment="1">
      <alignment horizontal="left" vertical="center"/>
    </xf>
    <xf numFmtId="0" fontId="15" fillId="0" borderId="57" xfId="52" applyFont="1" applyBorder="1" applyAlignment="1">
      <alignment horizontal="center" vertical="center"/>
    </xf>
    <xf numFmtId="0" fontId="21" fillId="0" borderId="58" xfId="52" applyFont="1" applyBorder="1" applyAlignment="1">
      <alignment horizontal="center" vertical="center"/>
    </xf>
    <xf numFmtId="0" fontId="15" fillId="0" borderId="58" xfId="52" applyFont="1" applyBorder="1" applyAlignment="1">
      <alignment horizontal="center" vertical="center"/>
    </xf>
    <xf numFmtId="0" fontId="18" fillId="0" borderId="58" xfId="52" applyFont="1" applyBorder="1" applyAlignment="1">
      <alignment horizontal="center" vertical="center"/>
    </xf>
    <xf numFmtId="0" fontId="21" fillId="0" borderId="18" xfId="52" applyFont="1" applyBorder="1" applyAlignment="1">
      <alignment horizontal="center" vertical="center"/>
    </xf>
    <xf numFmtId="0" fontId="18" fillId="0" borderId="18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50" xfId="52" applyFont="1" applyBorder="1" applyAlignment="1">
      <alignment horizontal="left" vertical="center" wrapText="1"/>
    </xf>
    <xf numFmtId="0" fontId="15" fillId="0" borderId="51" xfId="52" applyFont="1" applyBorder="1" applyAlignment="1">
      <alignment horizontal="left" vertical="center" wrapText="1"/>
    </xf>
    <xf numFmtId="0" fontId="15" fillId="0" borderId="41" xfId="52" applyFont="1" applyBorder="1" applyAlignment="1">
      <alignment horizontal="left" vertical="center" wrapText="1"/>
    </xf>
    <xf numFmtId="0" fontId="15" fillId="0" borderId="57" xfId="52" applyFont="1" applyBorder="1" applyAlignment="1">
      <alignment horizontal="left" vertical="center"/>
    </xf>
    <xf numFmtId="0" fontId="15" fillId="0" borderId="58" xfId="52" applyFont="1" applyBorder="1" applyAlignment="1">
      <alignment horizontal="left" vertical="center"/>
    </xf>
    <xf numFmtId="0" fontId="15" fillId="0" borderId="59" xfId="52" applyFont="1" applyBorder="1" applyAlignment="1">
      <alignment horizontal="left" vertical="center"/>
    </xf>
    <xf numFmtId="0" fontId="41" fillId="0" borderId="68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9" fontId="21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shrinkToFit="1"/>
    </xf>
    <xf numFmtId="0" fontId="35" fillId="0" borderId="55" xfId="0" applyFont="1" applyBorder="1" applyAlignment="1">
      <alignment horizontal="left" vertical="center"/>
    </xf>
    <xf numFmtId="0" fontId="35" fillId="0" borderId="53" xfId="0" applyFont="1" applyBorder="1" applyAlignment="1">
      <alignment horizontal="left" vertical="center"/>
    </xf>
    <xf numFmtId="0" fontId="35" fillId="0" borderId="56" xfId="0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33" xfId="52" applyNumberFormat="1" applyFont="1" applyBorder="1" applyAlignment="1">
      <alignment horizontal="left" vertical="center"/>
    </xf>
    <xf numFmtId="9" fontId="21" fillId="0" borderId="50" xfId="52" applyNumberFormat="1" applyFont="1" applyBorder="1" applyAlignment="1">
      <alignment horizontal="left" vertical="center"/>
    </xf>
    <xf numFmtId="9" fontId="21" fillId="0" borderId="51" xfId="52" applyNumberFormat="1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left" vertical="center"/>
    </xf>
    <xf numFmtId="0" fontId="13" fillId="0" borderId="57" xfId="52" applyFont="1" applyFill="1" applyBorder="1" applyAlignment="1">
      <alignment horizontal="left" vertical="center"/>
    </xf>
    <xf numFmtId="0" fontId="13" fillId="0" borderId="58" xfId="52" applyFont="1" applyFill="1" applyBorder="1" applyAlignment="1">
      <alignment horizontal="left" vertical="center"/>
    </xf>
    <xf numFmtId="0" fontId="13" fillId="0" borderId="59" xfId="52" applyFont="1" applyFill="1" applyBorder="1" applyAlignment="1">
      <alignment horizontal="left" vertical="center"/>
    </xf>
    <xf numFmtId="0" fontId="13" fillId="0" borderId="48" xfId="52" applyFont="1" applyFill="1" applyBorder="1" applyAlignment="1">
      <alignment horizontal="left" vertical="center"/>
    </xf>
    <xf numFmtId="0" fontId="13" fillId="0" borderId="51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35" fillId="0" borderId="38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vertical="center"/>
    </xf>
    <xf numFmtId="0" fontId="21" fillId="0" borderId="70" xfId="52" applyFont="1" applyFill="1" applyBorder="1" applyAlignment="1">
      <alignment vertical="center"/>
    </xf>
    <xf numFmtId="0" fontId="21" fillId="0" borderId="71" xfId="52" applyFont="1" applyFill="1" applyBorder="1" applyAlignment="1">
      <alignment vertical="center"/>
    </xf>
    <xf numFmtId="0" fontId="21" fillId="0" borderId="37" xfId="52" applyFont="1" applyFill="1" applyBorder="1" applyAlignment="1">
      <alignment vertical="center"/>
    </xf>
    <xf numFmtId="0" fontId="21" fillId="0" borderId="35" xfId="52" applyFont="1" applyFill="1" applyBorder="1" applyAlignment="1">
      <alignment vertical="center"/>
    </xf>
    <xf numFmtId="0" fontId="21" fillId="0" borderId="36" xfId="52" applyFont="1" applyFill="1" applyBorder="1" applyAlignment="1">
      <alignment vertical="center"/>
    </xf>
    <xf numFmtId="0" fontId="21" fillId="0" borderId="69" xfId="52" applyFont="1" applyFill="1" applyBorder="1" applyAlignment="1">
      <alignment horizontal="left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71" xfId="52" applyFont="1" applyFill="1" applyBorder="1" applyAlignment="1">
      <alignment horizontal="left" vertical="center"/>
    </xf>
    <xf numFmtId="0" fontId="35" fillId="0" borderId="43" xfId="52" applyFont="1" applyBorder="1" applyAlignment="1">
      <alignment vertical="center"/>
    </xf>
    <xf numFmtId="0" fontId="43" fillId="0" borderId="53" xfId="52" applyFont="1" applyBorder="1" applyAlignment="1">
      <alignment horizontal="center" vertical="center"/>
    </xf>
    <xf numFmtId="0" fontId="35" fillId="0" borderId="44" xfId="52" applyFont="1" applyBorder="1" applyAlignment="1">
      <alignment vertical="center"/>
    </xf>
    <xf numFmtId="0" fontId="21" fillId="0" borderId="72" xfId="52" applyFont="1" applyBorder="1" applyAlignment="1">
      <alignment vertical="center"/>
    </xf>
    <xf numFmtId="0" fontId="35" fillId="0" borderId="72" xfId="52" applyFont="1" applyBorder="1" applyAlignment="1">
      <alignment vertical="center"/>
    </xf>
    <xf numFmtId="58" fontId="18" fillId="0" borderId="44" xfId="52" applyNumberFormat="1" applyFont="1" applyBorder="1" applyAlignment="1">
      <alignment vertical="center"/>
    </xf>
    <xf numFmtId="0" fontId="35" fillId="0" borderId="38" xfId="52" applyFont="1" applyBorder="1" applyAlignment="1">
      <alignment horizontal="center" vertical="center"/>
    </xf>
    <xf numFmtId="0" fontId="35" fillId="0" borderId="73" xfId="52" applyFont="1" applyBorder="1" applyAlignment="1">
      <alignment horizontal="center" vertical="center"/>
    </xf>
    <xf numFmtId="0" fontId="21" fillId="0" borderId="72" xfId="52" applyFont="1" applyBorder="1" applyAlignment="1">
      <alignment horizontal="center" vertical="center"/>
    </xf>
    <xf numFmtId="0" fontId="21" fillId="0" borderId="67" xfId="52" applyFont="1" applyBorder="1" applyAlignment="1">
      <alignment horizontal="center" vertical="center"/>
    </xf>
    <xf numFmtId="0" fontId="21" fillId="0" borderId="74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5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02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0</xdr:rowOff>
        </xdr:from>
        <xdr:to>
          <xdr:col>6</xdr:col>
          <xdr:colOff>447675</xdr:colOff>
          <xdr:row>35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35</xdr:row>
          <xdr:rowOff>0</xdr:rowOff>
        </xdr:from>
        <xdr:to>
          <xdr:col>8</xdr:col>
          <xdr:colOff>485775</xdr:colOff>
          <xdr:row>35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35</xdr:row>
          <xdr:rowOff>9525</xdr:rowOff>
        </xdr:from>
        <xdr:to>
          <xdr:col>10</xdr:col>
          <xdr:colOff>457200</xdr:colOff>
          <xdr:row>35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03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76200</xdr:colOff>
      <xdr:row>2</xdr:row>
      <xdr:rowOff>13335</xdr:rowOff>
    </xdr:from>
    <xdr:to>
      <xdr:col>8</xdr:col>
      <xdr:colOff>1162685</xdr:colOff>
      <xdr:row>3</xdr:row>
      <xdr:rowOff>156210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01150" y="594360"/>
          <a:ext cx="108648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121920</xdr:colOff>
      <xdr:row>4</xdr:row>
      <xdr:rowOff>43815</xdr:rowOff>
    </xdr:from>
    <xdr:to>
      <xdr:col>8</xdr:col>
      <xdr:colOff>530860</xdr:colOff>
      <xdr:row>7</xdr:row>
      <xdr:rowOff>97790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46870" y="986790"/>
          <a:ext cx="40894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601980</xdr:colOff>
      <xdr:row>4</xdr:row>
      <xdr:rowOff>74295</xdr:rowOff>
    </xdr:from>
    <xdr:to>
      <xdr:col>9</xdr:col>
      <xdr:colOff>434975</xdr:colOff>
      <xdr:row>6</xdr:row>
      <xdr:rowOff>59055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726930" y="1017270"/>
          <a:ext cx="1029335" cy="346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8.xml"/><Relationship Id="rId8" Type="http://schemas.openxmlformats.org/officeDocument/2006/relationships/ctrlProp" Target="../ctrlProps/ctrlProp197.xml"/><Relationship Id="rId7" Type="http://schemas.openxmlformats.org/officeDocument/2006/relationships/ctrlProp" Target="../ctrlProps/ctrlProp196.xml"/><Relationship Id="rId6" Type="http://schemas.openxmlformats.org/officeDocument/2006/relationships/ctrlProp" Target="../ctrlProps/ctrlProp195.xml"/><Relationship Id="rId5" Type="http://schemas.openxmlformats.org/officeDocument/2006/relationships/ctrlProp" Target="../ctrlProps/ctrlProp194.xml"/><Relationship Id="rId41" Type="http://schemas.openxmlformats.org/officeDocument/2006/relationships/ctrlProp" Target="../ctrlProps/ctrlProp230.xml"/><Relationship Id="rId40" Type="http://schemas.openxmlformats.org/officeDocument/2006/relationships/ctrlProp" Target="../ctrlProps/ctrlProp229.xml"/><Relationship Id="rId4" Type="http://schemas.openxmlformats.org/officeDocument/2006/relationships/ctrlProp" Target="../ctrlProps/ctrlProp193.xml"/><Relationship Id="rId39" Type="http://schemas.openxmlformats.org/officeDocument/2006/relationships/ctrlProp" Target="../ctrlProps/ctrlProp228.xml"/><Relationship Id="rId38" Type="http://schemas.openxmlformats.org/officeDocument/2006/relationships/ctrlProp" Target="../ctrlProps/ctrlProp227.xml"/><Relationship Id="rId37" Type="http://schemas.openxmlformats.org/officeDocument/2006/relationships/ctrlProp" Target="../ctrlProps/ctrlProp226.xml"/><Relationship Id="rId36" Type="http://schemas.openxmlformats.org/officeDocument/2006/relationships/ctrlProp" Target="../ctrlProps/ctrlProp225.xml"/><Relationship Id="rId35" Type="http://schemas.openxmlformats.org/officeDocument/2006/relationships/ctrlProp" Target="../ctrlProps/ctrlProp224.xml"/><Relationship Id="rId34" Type="http://schemas.openxmlformats.org/officeDocument/2006/relationships/ctrlProp" Target="../ctrlProps/ctrlProp223.xml"/><Relationship Id="rId33" Type="http://schemas.openxmlformats.org/officeDocument/2006/relationships/ctrlProp" Target="../ctrlProps/ctrlProp222.xml"/><Relationship Id="rId32" Type="http://schemas.openxmlformats.org/officeDocument/2006/relationships/ctrlProp" Target="../ctrlProps/ctrlProp221.xml"/><Relationship Id="rId31" Type="http://schemas.openxmlformats.org/officeDocument/2006/relationships/ctrlProp" Target="../ctrlProps/ctrlProp220.xml"/><Relationship Id="rId30" Type="http://schemas.openxmlformats.org/officeDocument/2006/relationships/ctrlProp" Target="../ctrlProps/ctrlProp219.xml"/><Relationship Id="rId3" Type="http://schemas.openxmlformats.org/officeDocument/2006/relationships/ctrlProp" Target="../ctrlProps/ctrlProp192.xml"/><Relationship Id="rId29" Type="http://schemas.openxmlformats.org/officeDocument/2006/relationships/ctrlProp" Target="../ctrlProps/ctrlProp218.xml"/><Relationship Id="rId28" Type="http://schemas.openxmlformats.org/officeDocument/2006/relationships/ctrlProp" Target="../ctrlProps/ctrlProp217.xml"/><Relationship Id="rId27" Type="http://schemas.openxmlformats.org/officeDocument/2006/relationships/ctrlProp" Target="../ctrlProps/ctrlProp216.xml"/><Relationship Id="rId26" Type="http://schemas.openxmlformats.org/officeDocument/2006/relationships/ctrlProp" Target="../ctrlProps/ctrlProp215.xml"/><Relationship Id="rId25" Type="http://schemas.openxmlformats.org/officeDocument/2006/relationships/ctrlProp" Target="../ctrlProps/ctrlProp214.xml"/><Relationship Id="rId24" Type="http://schemas.openxmlformats.org/officeDocument/2006/relationships/ctrlProp" Target="../ctrlProps/ctrlProp213.xml"/><Relationship Id="rId23" Type="http://schemas.openxmlformats.org/officeDocument/2006/relationships/ctrlProp" Target="../ctrlProps/ctrlProp212.xml"/><Relationship Id="rId22" Type="http://schemas.openxmlformats.org/officeDocument/2006/relationships/ctrlProp" Target="../ctrlProps/ctrlProp211.xml"/><Relationship Id="rId21" Type="http://schemas.openxmlformats.org/officeDocument/2006/relationships/ctrlProp" Target="../ctrlProps/ctrlProp210.xml"/><Relationship Id="rId20" Type="http://schemas.openxmlformats.org/officeDocument/2006/relationships/ctrlProp" Target="../ctrlProps/ctrlProp20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8.xml"/><Relationship Id="rId18" Type="http://schemas.openxmlformats.org/officeDocument/2006/relationships/ctrlProp" Target="../ctrlProps/ctrlProp207.xml"/><Relationship Id="rId17" Type="http://schemas.openxmlformats.org/officeDocument/2006/relationships/ctrlProp" Target="../ctrlProps/ctrlProp206.xml"/><Relationship Id="rId16" Type="http://schemas.openxmlformats.org/officeDocument/2006/relationships/ctrlProp" Target="../ctrlProps/ctrlProp205.xml"/><Relationship Id="rId15" Type="http://schemas.openxmlformats.org/officeDocument/2006/relationships/ctrlProp" Target="../ctrlProps/ctrlProp204.xml"/><Relationship Id="rId14" Type="http://schemas.openxmlformats.org/officeDocument/2006/relationships/ctrlProp" Target="../ctrlProps/ctrlProp203.xml"/><Relationship Id="rId13" Type="http://schemas.openxmlformats.org/officeDocument/2006/relationships/ctrlProp" Target="../ctrlProps/ctrlProp202.xml"/><Relationship Id="rId12" Type="http://schemas.openxmlformats.org/officeDocument/2006/relationships/ctrlProp" Target="../ctrlProps/ctrlProp201.xml"/><Relationship Id="rId11" Type="http://schemas.openxmlformats.org/officeDocument/2006/relationships/ctrlProp" Target="../ctrlProps/ctrlProp200.xml"/><Relationship Id="rId10" Type="http://schemas.openxmlformats.org/officeDocument/2006/relationships/ctrlProp" Target="../ctrlProps/ctrlProp19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4" customWidth="1"/>
    <col min="3" max="3" width="10.125" customWidth="1"/>
  </cols>
  <sheetData>
    <row r="1" ht="21" customHeight="1" spans="1:2">
      <c r="A1" s="455"/>
      <c r="B1" s="456" t="s">
        <v>0</v>
      </c>
    </row>
    <row r="2" spans="1:2">
      <c r="A2" s="12">
        <v>1</v>
      </c>
      <c r="B2" s="457" t="s">
        <v>1</v>
      </c>
    </row>
    <row r="3" spans="1:2">
      <c r="A3" s="12">
        <v>2</v>
      </c>
      <c r="B3" s="457" t="s">
        <v>2</v>
      </c>
    </row>
    <row r="4" spans="1:2">
      <c r="A4" s="12">
        <v>3</v>
      </c>
      <c r="B4" s="457" t="s">
        <v>3</v>
      </c>
    </row>
    <row r="5" spans="1:2">
      <c r="A5" s="12">
        <v>4</v>
      </c>
      <c r="B5" s="457" t="s">
        <v>4</v>
      </c>
    </row>
    <row r="6" spans="1:2">
      <c r="A6" s="12">
        <v>5</v>
      </c>
      <c r="B6" s="457" t="s">
        <v>5</v>
      </c>
    </row>
    <row r="7" spans="1:2">
      <c r="A7" s="12">
        <v>6</v>
      </c>
      <c r="B7" s="457" t="s">
        <v>6</v>
      </c>
    </row>
    <row r="8" s="453" customFormat="1" ht="15" customHeight="1" spans="1:2">
      <c r="A8" s="458">
        <v>7</v>
      </c>
      <c r="B8" s="459" t="s">
        <v>7</v>
      </c>
    </row>
    <row r="9" ht="18.95" customHeight="1" spans="1:2">
      <c r="A9" s="455"/>
      <c r="B9" s="460" t="s">
        <v>8</v>
      </c>
    </row>
    <row r="10" ht="15.95" customHeight="1" spans="1:2">
      <c r="A10" s="12">
        <v>1</v>
      </c>
      <c r="B10" s="461" t="s">
        <v>9</v>
      </c>
    </row>
    <row r="11" spans="1:2">
      <c r="A11" s="12">
        <v>2</v>
      </c>
      <c r="B11" s="457" t="s">
        <v>10</v>
      </c>
    </row>
    <row r="12" spans="1:2">
      <c r="A12" s="12">
        <v>3</v>
      </c>
      <c r="B12" s="459" t="s">
        <v>11</v>
      </c>
    </row>
    <row r="13" spans="1:2">
      <c r="A13" s="12">
        <v>4</v>
      </c>
      <c r="B13" s="457" t="s">
        <v>12</v>
      </c>
    </row>
    <row r="14" spans="1:2">
      <c r="A14" s="12">
        <v>5</v>
      </c>
      <c r="B14" s="457" t="s">
        <v>13</v>
      </c>
    </row>
    <row r="15" spans="1:2">
      <c r="A15" s="12">
        <v>6</v>
      </c>
      <c r="B15" s="457" t="s">
        <v>14</v>
      </c>
    </row>
    <row r="16" spans="1:2">
      <c r="A16" s="12">
        <v>7</v>
      </c>
      <c r="B16" s="457" t="s">
        <v>15</v>
      </c>
    </row>
    <row r="17" spans="1:2">
      <c r="A17" s="12">
        <v>8</v>
      </c>
      <c r="B17" s="457" t="s">
        <v>16</v>
      </c>
    </row>
    <row r="18" spans="1:2">
      <c r="A18" s="12">
        <v>9</v>
      </c>
      <c r="B18" s="457" t="s">
        <v>17</v>
      </c>
    </row>
    <row r="19" spans="1:2">
      <c r="A19" s="12"/>
      <c r="B19" s="457"/>
    </row>
    <row r="20" ht="20.25" spans="1:2">
      <c r="A20" s="455"/>
      <c r="B20" s="456" t="s">
        <v>18</v>
      </c>
    </row>
    <row r="21" spans="1:2">
      <c r="A21" s="12">
        <v>1</v>
      </c>
      <c r="B21" s="462" t="s">
        <v>19</v>
      </c>
    </row>
    <row r="22" spans="1:2">
      <c r="A22" s="12">
        <v>2</v>
      </c>
      <c r="B22" s="457" t="s">
        <v>20</v>
      </c>
    </row>
    <row r="23" spans="1:2">
      <c r="A23" s="12">
        <v>3</v>
      </c>
      <c r="B23" s="457" t="s">
        <v>21</v>
      </c>
    </row>
    <row r="24" spans="1:2">
      <c r="A24" s="12">
        <v>4</v>
      </c>
      <c r="B24" s="457" t="s">
        <v>22</v>
      </c>
    </row>
    <row r="25" spans="1:2">
      <c r="A25" s="12">
        <v>5</v>
      </c>
      <c r="B25" s="457" t="s">
        <v>23</v>
      </c>
    </row>
    <row r="26" spans="1:2">
      <c r="A26" s="12">
        <v>6</v>
      </c>
      <c r="B26" s="457" t="s">
        <v>24</v>
      </c>
    </row>
    <row r="27" spans="1:2">
      <c r="A27" s="12">
        <v>7</v>
      </c>
      <c r="B27" s="457" t="s">
        <v>25</v>
      </c>
    </row>
    <row r="28" spans="1:2">
      <c r="A28" s="12"/>
      <c r="B28" s="457"/>
    </row>
    <row r="29" ht="20.25" spans="1:2">
      <c r="A29" s="455"/>
      <c r="B29" s="456" t="s">
        <v>26</v>
      </c>
    </row>
    <row r="30" spans="1:2">
      <c r="A30" s="12">
        <v>1</v>
      </c>
      <c r="B30" s="462" t="s">
        <v>27</v>
      </c>
    </row>
    <row r="31" spans="1:2">
      <c r="A31" s="12">
        <v>2</v>
      </c>
      <c r="B31" s="457" t="s">
        <v>28</v>
      </c>
    </row>
    <row r="32" spans="1:2">
      <c r="A32" s="12">
        <v>3</v>
      </c>
      <c r="B32" s="457" t="s">
        <v>29</v>
      </c>
    </row>
    <row r="33" ht="28.5" spans="1:2">
      <c r="A33" s="12">
        <v>4</v>
      </c>
      <c r="B33" s="457" t="s">
        <v>30</v>
      </c>
    </row>
    <row r="34" spans="1:2">
      <c r="A34" s="12">
        <v>5</v>
      </c>
      <c r="B34" s="457" t="s">
        <v>31</v>
      </c>
    </row>
    <row r="35" spans="1:2">
      <c r="A35" s="12">
        <v>6</v>
      </c>
      <c r="B35" s="457" t="s">
        <v>32</v>
      </c>
    </row>
    <row r="36" spans="1:2">
      <c r="A36" s="12">
        <v>7</v>
      </c>
      <c r="B36" s="457" t="s">
        <v>33</v>
      </c>
    </row>
    <row r="37" spans="1:2">
      <c r="A37" s="12"/>
      <c r="B37" s="457"/>
    </row>
    <row r="39" spans="1:2">
      <c r="A39" s="463" t="s">
        <v>34</v>
      </c>
      <c r="B39" s="46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8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271</v>
      </c>
      <c r="B2" s="5" t="s">
        <v>276</v>
      </c>
      <c r="C2" s="5" t="s">
        <v>272</v>
      </c>
      <c r="D2" s="5" t="s">
        <v>273</v>
      </c>
      <c r="E2" s="5" t="s">
        <v>274</v>
      </c>
      <c r="F2" s="5" t="s">
        <v>275</v>
      </c>
      <c r="G2" s="4" t="s">
        <v>296</v>
      </c>
      <c r="H2" s="4"/>
      <c r="I2" s="4" t="s">
        <v>297</v>
      </c>
      <c r="J2" s="4"/>
      <c r="K2" s="6" t="s">
        <v>298</v>
      </c>
      <c r="L2" s="59" t="s">
        <v>299</v>
      </c>
      <c r="M2" s="7" t="s">
        <v>300</v>
      </c>
    </row>
    <row r="3" s="1" customFormat="1" ht="16.5" spans="1:13">
      <c r="A3" s="4"/>
      <c r="B3" s="8"/>
      <c r="C3" s="8"/>
      <c r="D3" s="8"/>
      <c r="E3" s="8"/>
      <c r="F3" s="8"/>
      <c r="G3" s="4" t="s">
        <v>301</v>
      </c>
      <c r="H3" s="4" t="s">
        <v>302</v>
      </c>
      <c r="I3" s="4" t="s">
        <v>301</v>
      </c>
      <c r="J3" s="4" t="s">
        <v>302</v>
      </c>
      <c r="K3" s="9"/>
      <c r="L3" s="60"/>
      <c r="M3" s="10"/>
    </row>
    <row r="4" ht="22" customHeight="1" spans="1:13">
      <c r="A4" s="61">
        <v>1</v>
      </c>
      <c r="B4" s="14" t="s">
        <v>288</v>
      </c>
      <c r="C4" s="22"/>
      <c r="D4" s="14" t="s">
        <v>286</v>
      </c>
      <c r="E4" s="14" t="s">
        <v>118</v>
      </c>
      <c r="F4" s="15" t="s">
        <v>287</v>
      </c>
      <c r="G4" s="62">
        <v>-0.01</v>
      </c>
      <c r="H4" s="62">
        <v>-0.01</v>
      </c>
      <c r="I4" s="62">
        <v>-0.01</v>
      </c>
      <c r="J4" s="62">
        <v>-0.01</v>
      </c>
      <c r="K4" s="63"/>
      <c r="L4" s="11"/>
      <c r="M4" s="11"/>
    </row>
    <row r="5" ht="22" customHeight="1" spans="1:13">
      <c r="A5" s="61">
        <v>2</v>
      </c>
      <c r="B5" s="14" t="s">
        <v>288</v>
      </c>
      <c r="C5" s="22"/>
      <c r="D5" s="14" t="s">
        <v>286</v>
      </c>
      <c r="E5" s="14" t="s">
        <v>119</v>
      </c>
      <c r="F5" s="15" t="s">
        <v>287</v>
      </c>
      <c r="G5" s="62">
        <v>-0.01</v>
      </c>
      <c r="H5" s="62">
        <v>-0.01</v>
      </c>
      <c r="I5" s="62">
        <v>-0.01</v>
      </c>
      <c r="J5" s="62">
        <v>-0.01</v>
      </c>
      <c r="K5" s="63"/>
      <c r="L5" s="11"/>
      <c r="M5" s="11"/>
    </row>
    <row r="6" ht="22" customHeight="1" spans="1:13">
      <c r="A6" s="61">
        <v>3</v>
      </c>
      <c r="B6" s="14" t="s">
        <v>288</v>
      </c>
      <c r="C6" s="22"/>
      <c r="D6" s="14" t="s">
        <v>286</v>
      </c>
      <c r="E6" s="14" t="s">
        <v>120</v>
      </c>
      <c r="F6" s="15" t="s">
        <v>287</v>
      </c>
      <c r="G6" s="62">
        <v>-0.01</v>
      </c>
      <c r="H6" s="62">
        <v>-0.01</v>
      </c>
      <c r="I6" s="62">
        <v>-0.01</v>
      </c>
      <c r="J6" s="62">
        <v>-0.01</v>
      </c>
      <c r="K6" s="63"/>
      <c r="L6" s="11"/>
      <c r="M6" s="11"/>
    </row>
    <row r="7" ht="22" customHeight="1" spans="1:13">
      <c r="A7" s="61">
        <v>4</v>
      </c>
      <c r="B7" s="14" t="s">
        <v>288</v>
      </c>
      <c r="C7" s="22"/>
      <c r="D7" s="14" t="s">
        <v>286</v>
      </c>
      <c r="E7" s="14" t="s">
        <v>290</v>
      </c>
      <c r="F7" s="15" t="s">
        <v>287</v>
      </c>
      <c r="G7" s="62">
        <v>-0.01</v>
      </c>
      <c r="H7" s="62">
        <v>-0.01</v>
      </c>
      <c r="I7" s="62">
        <v>-0.01</v>
      </c>
      <c r="J7" s="62">
        <v>-0.01</v>
      </c>
      <c r="K7" s="63"/>
      <c r="L7" s="11"/>
      <c r="M7" s="11"/>
    </row>
    <row r="8" ht="22" customHeight="1" spans="1:13">
      <c r="A8" s="61">
        <v>5</v>
      </c>
      <c r="B8" s="14" t="s">
        <v>288</v>
      </c>
      <c r="C8" s="22"/>
      <c r="D8" s="14" t="s">
        <v>286</v>
      </c>
      <c r="E8" s="14" t="s">
        <v>291</v>
      </c>
      <c r="F8" s="15" t="s">
        <v>287</v>
      </c>
      <c r="G8" s="62">
        <v>-0.01</v>
      </c>
      <c r="H8" s="62">
        <v>-0.01</v>
      </c>
      <c r="I8" s="62">
        <v>-0.01</v>
      </c>
      <c r="J8" s="62">
        <v>-0.01</v>
      </c>
      <c r="K8" s="63"/>
      <c r="L8" s="12"/>
      <c r="M8" s="12"/>
    </row>
    <row r="9" ht="22" customHeight="1" spans="1:13">
      <c r="A9" s="61"/>
      <c r="B9" s="64"/>
      <c r="C9" s="65"/>
      <c r="D9" s="65"/>
      <c r="E9" s="65"/>
      <c r="F9" s="66"/>
      <c r="G9" s="63"/>
      <c r="H9" s="67"/>
      <c r="I9" s="67"/>
      <c r="J9" s="67"/>
      <c r="K9" s="63"/>
      <c r="L9" s="12"/>
      <c r="M9" s="12"/>
    </row>
    <row r="10" s="2" customFormat="1" ht="18.75" spans="1:13">
      <c r="A10" s="25" t="s">
        <v>303</v>
      </c>
      <c r="B10" s="26"/>
      <c r="C10" s="26"/>
      <c r="D10" s="65"/>
      <c r="E10" s="27"/>
      <c r="F10" s="66"/>
      <c r="G10" s="37"/>
      <c r="H10" s="25" t="s">
        <v>293</v>
      </c>
      <c r="I10" s="26"/>
      <c r="J10" s="26"/>
      <c r="K10" s="27"/>
      <c r="L10" s="68"/>
      <c r="M10" s="29"/>
    </row>
    <row r="11" ht="84" customHeight="1" spans="1:13">
      <c r="A11" s="69" t="s">
        <v>304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1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D4" sqref="D4:F8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306</v>
      </c>
      <c r="B2" s="5" t="s">
        <v>276</v>
      </c>
      <c r="C2" s="5" t="s">
        <v>272</v>
      </c>
      <c r="D2" s="5" t="s">
        <v>273</v>
      </c>
      <c r="E2" s="5" t="s">
        <v>274</v>
      </c>
      <c r="F2" s="5" t="s">
        <v>275</v>
      </c>
      <c r="G2" s="44" t="s">
        <v>307</v>
      </c>
      <c r="H2" s="45"/>
      <c r="I2" s="46"/>
      <c r="J2" s="44" t="s">
        <v>308</v>
      </c>
      <c r="K2" s="45"/>
      <c r="L2" s="46"/>
      <c r="M2" s="44" t="s">
        <v>309</v>
      </c>
      <c r="N2" s="45"/>
      <c r="O2" s="46"/>
      <c r="P2" s="44" t="s">
        <v>310</v>
      </c>
      <c r="Q2" s="45"/>
      <c r="R2" s="46"/>
      <c r="S2" s="45" t="s">
        <v>311</v>
      </c>
      <c r="T2" s="45"/>
      <c r="U2" s="46"/>
      <c r="V2" s="39" t="s">
        <v>312</v>
      </c>
      <c r="W2" s="39" t="s">
        <v>285</v>
      </c>
    </row>
    <row r="3" s="1" customFormat="1" ht="16.5" spans="1:23">
      <c r="A3" s="8"/>
      <c r="B3" s="47"/>
      <c r="C3" s="47"/>
      <c r="D3" s="47"/>
      <c r="E3" s="47"/>
      <c r="F3" s="47"/>
      <c r="G3" s="4" t="s">
        <v>313</v>
      </c>
      <c r="H3" s="4" t="s">
        <v>68</v>
      </c>
      <c r="I3" s="4" t="s">
        <v>276</v>
      </c>
      <c r="J3" s="4" t="s">
        <v>313</v>
      </c>
      <c r="K3" s="4" t="s">
        <v>68</v>
      </c>
      <c r="L3" s="4" t="s">
        <v>276</v>
      </c>
      <c r="M3" s="4" t="s">
        <v>313</v>
      </c>
      <c r="N3" s="4" t="s">
        <v>68</v>
      </c>
      <c r="O3" s="4" t="s">
        <v>276</v>
      </c>
      <c r="P3" s="4" t="s">
        <v>313</v>
      </c>
      <c r="Q3" s="4" t="s">
        <v>68</v>
      </c>
      <c r="R3" s="4" t="s">
        <v>276</v>
      </c>
      <c r="S3" s="4" t="s">
        <v>313</v>
      </c>
      <c r="T3" s="4" t="s">
        <v>68</v>
      </c>
      <c r="U3" s="4" t="s">
        <v>276</v>
      </c>
      <c r="V3" s="48"/>
      <c r="W3" s="48"/>
    </row>
    <row r="4" ht="20" customHeight="1" spans="1:23">
      <c r="A4" s="32" t="s">
        <v>314</v>
      </c>
      <c r="B4" s="14" t="s">
        <v>288</v>
      </c>
      <c r="C4" s="22"/>
      <c r="D4" s="14" t="s">
        <v>286</v>
      </c>
      <c r="E4" s="14" t="s">
        <v>118</v>
      </c>
      <c r="F4" s="15" t="s">
        <v>287</v>
      </c>
      <c r="G4" s="49" t="s">
        <v>315</v>
      </c>
      <c r="H4" s="49"/>
      <c r="I4" s="49" t="s">
        <v>316</v>
      </c>
      <c r="J4" s="49" t="s">
        <v>317</v>
      </c>
      <c r="K4" s="50"/>
      <c r="L4" s="50" t="s">
        <v>318</v>
      </c>
      <c r="M4" s="11"/>
      <c r="N4" s="11"/>
      <c r="O4" s="11"/>
      <c r="P4" s="11"/>
      <c r="Q4" s="11"/>
      <c r="R4" s="11"/>
      <c r="S4" s="11"/>
      <c r="T4" s="11"/>
      <c r="U4" s="11"/>
      <c r="V4" s="11" t="s">
        <v>319</v>
      </c>
      <c r="W4" s="11"/>
    </row>
    <row r="5" ht="20" customHeight="1" spans="1:23">
      <c r="A5" s="32" t="s">
        <v>314</v>
      </c>
      <c r="B5" s="14" t="s">
        <v>288</v>
      </c>
      <c r="C5" s="22"/>
      <c r="D5" s="14" t="s">
        <v>286</v>
      </c>
      <c r="E5" s="14" t="s">
        <v>119</v>
      </c>
      <c r="F5" s="15" t="s">
        <v>287</v>
      </c>
      <c r="G5" s="51" t="s">
        <v>320</v>
      </c>
      <c r="H5" s="52"/>
      <c r="I5" s="53"/>
      <c r="J5" s="51" t="s">
        <v>321</v>
      </c>
      <c r="K5" s="52"/>
      <c r="L5" s="53"/>
      <c r="M5" s="44" t="s">
        <v>322</v>
      </c>
      <c r="N5" s="45"/>
      <c r="O5" s="46"/>
      <c r="P5" s="44" t="s">
        <v>323</v>
      </c>
      <c r="Q5" s="45"/>
      <c r="R5" s="46"/>
      <c r="S5" s="45" t="s">
        <v>324</v>
      </c>
      <c r="T5" s="45"/>
      <c r="U5" s="46"/>
      <c r="V5" s="11"/>
      <c r="W5" s="11"/>
    </row>
    <row r="6" ht="20" customHeight="1" spans="1:23">
      <c r="A6" s="32" t="s">
        <v>314</v>
      </c>
      <c r="B6" s="14" t="s">
        <v>288</v>
      </c>
      <c r="C6" s="22"/>
      <c r="D6" s="14" t="s">
        <v>286</v>
      </c>
      <c r="E6" s="14" t="s">
        <v>120</v>
      </c>
      <c r="F6" s="15" t="s">
        <v>287</v>
      </c>
      <c r="G6" s="54" t="s">
        <v>313</v>
      </c>
      <c r="H6" s="54" t="s">
        <v>68</v>
      </c>
      <c r="I6" s="54" t="s">
        <v>276</v>
      </c>
      <c r="J6" s="54" t="s">
        <v>313</v>
      </c>
      <c r="K6" s="54" t="s">
        <v>68</v>
      </c>
      <c r="L6" s="54" t="s">
        <v>276</v>
      </c>
      <c r="M6" s="4" t="s">
        <v>313</v>
      </c>
      <c r="N6" s="4" t="s">
        <v>68</v>
      </c>
      <c r="O6" s="4" t="s">
        <v>276</v>
      </c>
      <c r="P6" s="4" t="s">
        <v>313</v>
      </c>
      <c r="Q6" s="4" t="s">
        <v>68</v>
      </c>
      <c r="R6" s="4" t="s">
        <v>276</v>
      </c>
      <c r="S6" s="4" t="s">
        <v>313</v>
      </c>
      <c r="T6" s="4" t="s">
        <v>68</v>
      </c>
      <c r="U6" s="4" t="s">
        <v>276</v>
      </c>
      <c r="V6" s="11"/>
      <c r="W6" s="11"/>
    </row>
    <row r="7" spans="1:23">
      <c r="A7" s="32" t="s">
        <v>314</v>
      </c>
      <c r="B7" s="14" t="s">
        <v>288</v>
      </c>
      <c r="C7" s="22"/>
      <c r="D7" s="14" t="s">
        <v>286</v>
      </c>
      <c r="E7" s="14" t="s">
        <v>290</v>
      </c>
      <c r="F7" s="15" t="s">
        <v>287</v>
      </c>
      <c r="G7" s="49" t="s">
        <v>325</v>
      </c>
      <c r="H7" s="11"/>
      <c r="I7" s="11" t="s">
        <v>326</v>
      </c>
      <c r="J7" s="49" t="s">
        <v>327</v>
      </c>
      <c r="K7" s="11"/>
      <c r="L7" s="11" t="s">
        <v>326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32" t="s">
        <v>314</v>
      </c>
      <c r="B8" s="14" t="s">
        <v>288</v>
      </c>
      <c r="C8" s="22"/>
      <c r="D8" s="14" t="s">
        <v>286</v>
      </c>
      <c r="E8" s="14" t="s">
        <v>291</v>
      </c>
      <c r="F8" s="15" t="s">
        <v>287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="43" customFormat="1" ht="18" customHeight="1" spans="1:23">
      <c r="A9" s="34"/>
      <c r="B9" s="35"/>
      <c r="C9" s="22"/>
      <c r="D9" s="14"/>
      <c r="E9" s="22"/>
      <c r="F9" s="23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="43" customFormat="1" ht="18" customHeight="1" spans="1:23">
      <c r="A10" s="34"/>
      <c r="B10" s="35"/>
      <c r="C10" s="22"/>
      <c r="D10" s="14"/>
      <c r="E10" s="22"/>
      <c r="F10" s="23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="43" customFormat="1" ht="18" customHeight="1" spans="1:23">
      <c r="A11" s="34"/>
      <c r="B11" s="35"/>
      <c r="C11" s="55"/>
      <c r="D11" s="55"/>
      <c r="E11" s="55"/>
      <c r="F11" s="56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s="43" customFormat="1" spans="1:23">
      <c r="A12" s="34"/>
      <c r="B12" s="35"/>
      <c r="C12" s="55"/>
      <c r="D12" s="55"/>
      <c r="E12" s="55"/>
      <c r="F12" s="56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="2" customFormat="1" ht="33" customHeight="1" spans="1:23">
      <c r="A13" s="25" t="s">
        <v>328</v>
      </c>
      <c r="B13" s="26"/>
      <c r="C13" s="26"/>
      <c r="D13" s="26"/>
      <c r="E13" s="27"/>
      <c r="F13" s="28"/>
      <c r="G13" s="37"/>
      <c r="H13" s="42"/>
      <c r="I13" s="42"/>
      <c r="J13" s="25" t="s">
        <v>293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7"/>
      <c r="V13" s="26"/>
      <c r="W13" s="29"/>
    </row>
    <row r="14" ht="80" customHeight="1" spans="1:23">
      <c r="A14" s="57" t="s">
        <v>329</v>
      </c>
      <c r="B14" s="57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8" t="s">
        <v>331</v>
      </c>
      <c r="B2" s="39" t="s">
        <v>272</v>
      </c>
      <c r="C2" s="39" t="s">
        <v>273</v>
      </c>
      <c r="D2" s="39" t="s">
        <v>274</v>
      </c>
      <c r="E2" s="39" t="s">
        <v>275</v>
      </c>
      <c r="F2" s="39" t="s">
        <v>276</v>
      </c>
      <c r="G2" s="38" t="s">
        <v>332</v>
      </c>
      <c r="H2" s="38" t="s">
        <v>333</v>
      </c>
      <c r="I2" s="38" t="s">
        <v>334</v>
      </c>
      <c r="J2" s="38" t="s">
        <v>333</v>
      </c>
      <c r="K2" s="38" t="s">
        <v>335</v>
      </c>
      <c r="L2" s="38" t="s">
        <v>333</v>
      </c>
      <c r="M2" s="39" t="s">
        <v>312</v>
      </c>
      <c r="N2" s="39" t="s">
        <v>285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40" t="s">
        <v>331</v>
      </c>
      <c r="B4" s="41" t="s">
        <v>336</v>
      </c>
      <c r="C4" s="41" t="s">
        <v>313</v>
      </c>
      <c r="D4" s="41" t="s">
        <v>274</v>
      </c>
      <c r="E4" s="39" t="s">
        <v>275</v>
      </c>
      <c r="F4" s="39" t="s">
        <v>276</v>
      </c>
      <c r="G4" s="38" t="s">
        <v>332</v>
      </c>
      <c r="H4" s="38" t="s">
        <v>333</v>
      </c>
      <c r="I4" s="38" t="s">
        <v>334</v>
      </c>
      <c r="J4" s="38" t="s">
        <v>333</v>
      </c>
      <c r="K4" s="38" t="s">
        <v>335</v>
      </c>
      <c r="L4" s="38" t="s">
        <v>333</v>
      </c>
      <c r="M4" s="39" t="s">
        <v>312</v>
      </c>
      <c r="N4" s="39" t="s">
        <v>285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5" t="s">
        <v>337</v>
      </c>
      <c r="B11" s="26"/>
      <c r="C11" s="26"/>
      <c r="D11" s="27"/>
      <c r="E11" s="28"/>
      <c r="F11" s="42"/>
      <c r="G11" s="37"/>
      <c r="H11" s="42"/>
      <c r="I11" s="25" t="s">
        <v>338</v>
      </c>
      <c r="J11" s="26"/>
      <c r="K11" s="26"/>
      <c r="L11" s="26"/>
      <c r="M11" s="26"/>
      <c r="N11" s="29"/>
    </row>
    <row r="12" ht="16.5" spans="1:14">
      <c r="A12" s="30" t="s">
        <v>339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9" sqref="G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306</v>
      </c>
      <c r="B2" s="5" t="s">
        <v>276</v>
      </c>
      <c r="C2" s="5" t="s">
        <v>272</v>
      </c>
      <c r="D2" s="5" t="s">
        <v>273</v>
      </c>
      <c r="E2" s="5" t="s">
        <v>274</v>
      </c>
      <c r="F2" s="5" t="s">
        <v>275</v>
      </c>
      <c r="G2" s="4" t="s">
        <v>341</v>
      </c>
      <c r="H2" s="4" t="s">
        <v>342</v>
      </c>
      <c r="I2" s="4" t="s">
        <v>343</v>
      </c>
      <c r="J2" s="4" t="s">
        <v>344</v>
      </c>
      <c r="K2" s="5" t="s">
        <v>312</v>
      </c>
      <c r="L2" s="5" t="s">
        <v>285</v>
      </c>
    </row>
    <row r="3" spans="1:12">
      <c r="A3" s="32" t="s">
        <v>314</v>
      </c>
      <c r="B3" s="14" t="s">
        <v>288</v>
      </c>
      <c r="C3" s="22"/>
      <c r="D3" s="14" t="s">
        <v>286</v>
      </c>
      <c r="E3" s="14" t="s">
        <v>118</v>
      </c>
      <c r="F3" s="15" t="s">
        <v>287</v>
      </c>
      <c r="G3" s="11" t="s">
        <v>345</v>
      </c>
      <c r="H3" s="11" t="s">
        <v>346</v>
      </c>
      <c r="I3" s="11"/>
      <c r="J3" s="11"/>
      <c r="K3" s="33" t="s">
        <v>347</v>
      </c>
      <c r="L3" s="11" t="s">
        <v>289</v>
      </c>
    </row>
    <row r="4" spans="1:12">
      <c r="A4" s="32" t="s">
        <v>314</v>
      </c>
      <c r="B4" s="14" t="s">
        <v>288</v>
      </c>
      <c r="C4" s="22"/>
      <c r="D4" s="14" t="s">
        <v>286</v>
      </c>
      <c r="E4" s="14" t="s">
        <v>119</v>
      </c>
      <c r="F4" s="15" t="s">
        <v>287</v>
      </c>
      <c r="G4" s="11" t="s">
        <v>345</v>
      </c>
      <c r="H4" s="11" t="s">
        <v>346</v>
      </c>
      <c r="I4" s="11"/>
      <c r="J4" s="11"/>
      <c r="K4" s="33" t="s">
        <v>347</v>
      </c>
      <c r="L4" s="11" t="s">
        <v>289</v>
      </c>
    </row>
    <row r="5" spans="1:12">
      <c r="A5" s="32" t="s">
        <v>314</v>
      </c>
      <c r="B5" s="14" t="s">
        <v>288</v>
      </c>
      <c r="C5" s="22"/>
      <c r="D5" s="14" t="s">
        <v>286</v>
      </c>
      <c r="E5" s="14" t="s">
        <v>120</v>
      </c>
      <c r="F5" s="15" t="s">
        <v>287</v>
      </c>
      <c r="G5" s="11" t="s">
        <v>345</v>
      </c>
      <c r="H5" s="11" t="s">
        <v>346</v>
      </c>
      <c r="I5" s="11"/>
      <c r="J5" s="11"/>
      <c r="K5" s="33" t="s">
        <v>347</v>
      </c>
      <c r="L5" s="11" t="s">
        <v>289</v>
      </c>
    </row>
    <row r="6" spans="1:12">
      <c r="A6" s="32" t="s">
        <v>314</v>
      </c>
      <c r="B6" s="14" t="s">
        <v>288</v>
      </c>
      <c r="C6" s="22"/>
      <c r="D6" s="14" t="s">
        <v>286</v>
      </c>
      <c r="E6" s="14" t="s">
        <v>290</v>
      </c>
      <c r="F6" s="15" t="s">
        <v>287</v>
      </c>
      <c r="G6" s="11" t="s">
        <v>345</v>
      </c>
      <c r="H6" s="11" t="s">
        <v>346</v>
      </c>
      <c r="I6" s="11"/>
      <c r="J6" s="11"/>
      <c r="K6" s="33" t="s">
        <v>347</v>
      </c>
      <c r="L6" s="11" t="s">
        <v>289</v>
      </c>
    </row>
    <row r="7" spans="1:12">
      <c r="A7" s="32" t="s">
        <v>314</v>
      </c>
      <c r="B7" s="14" t="s">
        <v>288</v>
      </c>
      <c r="C7" s="22"/>
      <c r="D7" s="14" t="s">
        <v>286</v>
      </c>
      <c r="E7" s="14" t="s">
        <v>291</v>
      </c>
      <c r="F7" s="15" t="s">
        <v>287</v>
      </c>
      <c r="G7" s="11" t="s">
        <v>345</v>
      </c>
      <c r="H7" s="11" t="s">
        <v>346</v>
      </c>
      <c r="I7" s="12"/>
      <c r="J7" s="12"/>
      <c r="K7" s="33" t="s">
        <v>347</v>
      </c>
      <c r="L7" s="11" t="s">
        <v>289</v>
      </c>
    </row>
    <row r="8" spans="1:12">
      <c r="A8" s="34"/>
      <c r="B8" s="35"/>
      <c r="C8" s="22"/>
      <c r="D8" s="14"/>
      <c r="E8" s="22"/>
      <c r="F8" s="23"/>
      <c r="G8" s="19"/>
      <c r="H8" s="19"/>
      <c r="I8" s="20"/>
      <c r="J8" s="20"/>
      <c r="K8" s="36"/>
      <c r="L8" s="11" t="s">
        <v>289</v>
      </c>
    </row>
    <row r="9" spans="1:12">
      <c r="A9" s="34"/>
      <c r="B9" s="35"/>
      <c r="C9" s="22"/>
      <c r="D9" s="14"/>
      <c r="E9" s="22"/>
      <c r="F9" s="23"/>
      <c r="G9" s="19"/>
      <c r="H9" s="19"/>
      <c r="I9" s="20"/>
      <c r="J9" s="20"/>
      <c r="K9" s="36"/>
      <c r="L9" s="11" t="s">
        <v>289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25" t="s">
        <v>328</v>
      </c>
      <c r="B11" s="26"/>
      <c r="C11" s="26"/>
      <c r="D11" s="26"/>
      <c r="E11" s="27"/>
      <c r="F11" s="28"/>
      <c r="G11" s="37"/>
      <c r="H11" s="25" t="s">
        <v>348</v>
      </c>
      <c r="I11" s="26"/>
      <c r="J11" s="26"/>
      <c r="K11" s="26"/>
      <c r="L11" s="29"/>
    </row>
    <row r="12" ht="16.5" spans="1:12">
      <c r="A12" s="30" t="s">
        <v>349</v>
      </c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350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271</v>
      </c>
      <c r="B2" s="5" t="s">
        <v>276</v>
      </c>
      <c r="C2" s="5" t="s">
        <v>313</v>
      </c>
      <c r="D2" s="5" t="s">
        <v>274</v>
      </c>
      <c r="E2" s="5" t="s">
        <v>275</v>
      </c>
      <c r="F2" s="4" t="s">
        <v>351</v>
      </c>
      <c r="G2" s="4" t="s">
        <v>297</v>
      </c>
      <c r="H2" s="6" t="s">
        <v>298</v>
      </c>
      <c r="I2" s="7" t="s">
        <v>300</v>
      </c>
    </row>
    <row r="3" s="1" customFormat="1" ht="16.5" spans="1:9">
      <c r="A3" s="4"/>
      <c r="B3" s="8"/>
      <c r="C3" s="8"/>
      <c r="D3" s="8"/>
      <c r="E3" s="8"/>
      <c r="F3" s="4" t="s">
        <v>352</v>
      </c>
      <c r="G3" s="4" t="s">
        <v>301</v>
      </c>
      <c r="H3" s="9"/>
      <c r="I3" s="10"/>
    </row>
    <row r="4" spans="1:9">
      <c r="A4" s="11">
        <v>1</v>
      </c>
      <c r="B4" s="12" t="s">
        <v>316</v>
      </c>
      <c r="C4" s="13" t="s">
        <v>353</v>
      </c>
      <c r="D4" s="14" t="s">
        <v>118</v>
      </c>
      <c r="E4" s="15" t="s">
        <v>287</v>
      </c>
      <c r="F4" s="16">
        <v>-0.03</v>
      </c>
      <c r="G4" s="16">
        <v>-0.025</v>
      </c>
      <c r="H4" s="11"/>
      <c r="I4" s="11" t="s">
        <v>289</v>
      </c>
    </row>
    <row r="5" spans="1:9">
      <c r="A5" s="11">
        <v>2</v>
      </c>
      <c r="B5" s="12" t="s">
        <v>316</v>
      </c>
      <c r="C5" s="13" t="s">
        <v>353</v>
      </c>
      <c r="D5" s="14" t="s">
        <v>119</v>
      </c>
      <c r="E5" s="15" t="s">
        <v>287</v>
      </c>
      <c r="F5" s="17">
        <v>-0.05</v>
      </c>
      <c r="G5" s="16">
        <v>-0.03</v>
      </c>
      <c r="H5" s="11"/>
      <c r="I5" s="11" t="s">
        <v>289</v>
      </c>
    </row>
    <row r="6" spans="1:9">
      <c r="A6" s="11">
        <v>3</v>
      </c>
      <c r="B6" s="12" t="s">
        <v>316</v>
      </c>
      <c r="C6" s="13" t="s">
        <v>353</v>
      </c>
      <c r="D6" s="14" t="s">
        <v>120</v>
      </c>
      <c r="E6" s="15" t="s">
        <v>287</v>
      </c>
      <c r="F6" s="16">
        <v>-0.04</v>
      </c>
      <c r="G6" s="16">
        <v>-0.03</v>
      </c>
      <c r="H6" s="11"/>
      <c r="I6" s="11" t="s">
        <v>289</v>
      </c>
    </row>
    <row r="7" spans="1:9">
      <c r="A7" s="11">
        <v>4</v>
      </c>
      <c r="B7" s="12" t="s">
        <v>316</v>
      </c>
      <c r="C7" s="13" t="s">
        <v>353</v>
      </c>
      <c r="D7" s="14" t="s">
        <v>290</v>
      </c>
      <c r="E7" s="15" t="s">
        <v>287</v>
      </c>
      <c r="F7" s="18">
        <v>-0.04</v>
      </c>
      <c r="G7" s="16">
        <v>-0.03</v>
      </c>
      <c r="H7" s="11"/>
      <c r="I7" s="11" t="s">
        <v>289</v>
      </c>
    </row>
    <row r="8" spans="1:9">
      <c r="A8" s="11">
        <v>5</v>
      </c>
      <c r="B8" s="12" t="s">
        <v>316</v>
      </c>
      <c r="C8" s="13" t="s">
        <v>353</v>
      </c>
      <c r="D8" s="14" t="s">
        <v>291</v>
      </c>
      <c r="E8" s="15" t="s">
        <v>287</v>
      </c>
      <c r="F8" s="16">
        <v>-0.05</v>
      </c>
      <c r="G8" s="16">
        <v>-0.03</v>
      </c>
      <c r="H8" s="11"/>
      <c r="I8" s="11" t="s">
        <v>289</v>
      </c>
    </row>
    <row r="9" spans="1:9">
      <c r="A9" s="19"/>
      <c r="B9" s="20"/>
      <c r="C9" s="21"/>
      <c r="D9" s="22"/>
      <c r="E9" s="23"/>
      <c r="F9" s="24"/>
      <c r="G9" s="24"/>
      <c r="H9" s="20"/>
      <c r="I9" s="19"/>
    </row>
    <row r="10" spans="1:9">
      <c r="A10" s="19"/>
      <c r="B10" s="20"/>
      <c r="C10" s="21"/>
      <c r="D10" s="22"/>
      <c r="E10" s="23"/>
      <c r="F10" s="18"/>
      <c r="G10" s="24"/>
      <c r="H10" s="20"/>
      <c r="I10" s="19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5" t="s">
        <v>354</v>
      </c>
      <c r="B12" s="26"/>
      <c r="C12" s="26"/>
      <c r="D12" s="27"/>
      <c r="E12" s="28"/>
      <c r="F12" s="25" t="s">
        <v>355</v>
      </c>
      <c r="G12" s="26"/>
      <c r="H12" s="27"/>
      <c r="I12" s="29"/>
    </row>
    <row r="13" ht="16.5" spans="1:9">
      <c r="A13" s="30" t="s">
        <v>356</v>
      </c>
      <c r="B13" s="30"/>
      <c r="C13" s="31"/>
      <c r="D13" s="31"/>
      <c r="E13" s="31"/>
      <c r="F13" s="31"/>
      <c r="G13" s="31"/>
      <c r="H13" s="31"/>
      <c r="I13" s="3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C6" sqref="C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3" t="s">
        <v>35</v>
      </c>
      <c r="C2" s="434"/>
      <c r="D2" s="434"/>
      <c r="E2" s="434"/>
      <c r="F2" s="434"/>
      <c r="G2" s="434"/>
      <c r="H2" s="434"/>
      <c r="I2" s="435"/>
    </row>
    <row r="3" ht="27.95" customHeight="1" spans="2:9">
      <c r="B3" s="436"/>
      <c r="C3" s="437"/>
      <c r="D3" s="438" t="s">
        <v>36</v>
      </c>
      <c r="E3" s="439"/>
      <c r="F3" s="440" t="s">
        <v>37</v>
      </c>
      <c r="G3" s="441"/>
      <c r="H3" s="438" t="s">
        <v>38</v>
      </c>
      <c r="I3" s="442"/>
    </row>
    <row r="4" ht="27.95" customHeight="1" spans="2:9">
      <c r="B4" s="436" t="s">
        <v>39</v>
      </c>
      <c r="C4" s="437" t="s">
        <v>40</v>
      </c>
      <c r="D4" s="437" t="s">
        <v>41</v>
      </c>
      <c r="E4" s="437" t="s">
        <v>42</v>
      </c>
      <c r="F4" s="443" t="s">
        <v>41</v>
      </c>
      <c r="G4" s="443" t="s">
        <v>42</v>
      </c>
      <c r="H4" s="437" t="s">
        <v>41</v>
      </c>
      <c r="I4" s="444" t="s">
        <v>42</v>
      </c>
    </row>
    <row r="5" ht="27.95" customHeight="1" spans="2:9">
      <c r="B5" s="445" t="s">
        <v>43</v>
      </c>
      <c r="C5" s="12">
        <v>13</v>
      </c>
      <c r="D5" s="12">
        <v>0</v>
      </c>
      <c r="E5" s="12">
        <v>1</v>
      </c>
      <c r="F5" s="446">
        <v>0</v>
      </c>
      <c r="G5" s="446">
        <v>1</v>
      </c>
      <c r="H5" s="12">
        <v>1</v>
      </c>
      <c r="I5" s="447">
        <v>2</v>
      </c>
    </row>
    <row r="6" ht="27.95" customHeight="1" spans="2:9">
      <c r="B6" s="445" t="s">
        <v>44</v>
      </c>
      <c r="C6" s="12">
        <v>20</v>
      </c>
      <c r="D6" s="12">
        <v>0</v>
      </c>
      <c r="E6" s="12">
        <v>1</v>
      </c>
      <c r="F6" s="446">
        <v>1</v>
      </c>
      <c r="G6" s="446">
        <v>2</v>
      </c>
      <c r="H6" s="12">
        <v>2</v>
      </c>
      <c r="I6" s="447">
        <v>3</v>
      </c>
    </row>
    <row r="7" ht="27.95" customHeight="1" spans="2:9">
      <c r="B7" s="445" t="s">
        <v>45</v>
      </c>
      <c r="C7" s="12">
        <v>32</v>
      </c>
      <c r="D7" s="12">
        <v>0</v>
      </c>
      <c r="E7" s="12">
        <v>1</v>
      </c>
      <c r="F7" s="446">
        <v>2</v>
      </c>
      <c r="G7" s="446">
        <v>3</v>
      </c>
      <c r="H7" s="12">
        <v>3</v>
      </c>
      <c r="I7" s="447">
        <v>4</v>
      </c>
    </row>
    <row r="8" ht="27.95" customHeight="1" spans="2:9">
      <c r="B8" s="445" t="s">
        <v>46</v>
      </c>
      <c r="C8" s="12">
        <v>50</v>
      </c>
      <c r="D8" s="12">
        <v>1</v>
      </c>
      <c r="E8" s="12">
        <v>2</v>
      </c>
      <c r="F8" s="446">
        <v>3</v>
      </c>
      <c r="G8" s="446">
        <v>4</v>
      </c>
      <c r="H8" s="12">
        <v>5</v>
      </c>
      <c r="I8" s="447">
        <v>6</v>
      </c>
    </row>
    <row r="9" ht="27.95" customHeight="1" spans="2:9">
      <c r="B9" s="445" t="s">
        <v>47</v>
      </c>
      <c r="C9" s="12">
        <v>80</v>
      </c>
      <c r="D9" s="12">
        <v>2</v>
      </c>
      <c r="E9" s="12">
        <v>3</v>
      </c>
      <c r="F9" s="446">
        <v>5</v>
      </c>
      <c r="G9" s="446">
        <v>6</v>
      </c>
      <c r="H9" s="12">
        <v>7</v>
      </c>
      <c r="I9" s="447">
        <v>8</v>
      </c>
    </row>
    <row r="10" ht="27.95" customHeight="1" spans="2:9">
      <c r="B10" s="445" t="s">
        <v>48</v>
      </c>
      <c r="C10" s="12">
        <v>125</v>
      </c>
      <c r="D10" s="12">
        <v>3</v>
      </c>
      <c r="E10" s="12">
        <v>4</v>
      </c>
      <c r="F10" s="446">
        <v>7</v>
      </c>
      <c r="G10" s="446">
        <v>8</v>
      </c>
      <c r="H10" s="12">
        <v>10</v>
      </c>
      <c r="I10" s="447">
        <v>11</v>
      </c>
    </row>
    <row r="11" ht="27.95" customHeight="1" spans="2:9">
      <c r="B11" s="445" t="s">
        <v>49</v>
      </c>
      <c r="C11" s="12">
        <v>200</v>
      </c>
      <c r="D11" s="12">
        <v>5</v>
      </c>
      <c r="E11" s="12">
        <v>6</v>
      </c>
      <c r="F11" s="446">
        <v>10</v>
      </c>
      <c r="G11" s="446">
        <v>11</v>
      </c>
      <c r="H11" s="12">
        <v>14</v>
      </c>
      <c r="I11" s="447">
        <v>15</v>
      </c>
    </row>
    <row r="12" ht="27.95" customHeight="1" spans="2:9">
      <c r="B12" s="448" t="s">
        <v>50</v>
      </c>
      <c r="C12" s="449">
        <v>315</v>
      </c>
      <c r="D12" s="449">
        <v>7</v>
      </c>
      <c r="E12" s="449">
        <v>8</v>
      </c>
      <c r="F12" s="450">
        <v>14</v>
      </c>
      <c r="G12" s="450">
        <v>15</v>
      </c>
      <c r="H12" s="449">
        <v>21</v>
      </c>
      <c r="I12" s="451">
        <v>22</v>
      </c>
    </row>
    <row r="14" spans="2:9">
      <c r="B14" s="452" t="s">
        <v>51</v>
      </c>
      <c r="C14" s="452"/>
      <c r="D14" s="4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Q20" sqref="Q20"/>
    </sheetView>
  </sheetViews>
  <sheetFormatPr defaultColWidth="10.375" defaultRowHeight="16.5" customHeight="1"/>
  <cols>
    <col min="1" max="1" width="11.125" style="244" customWidth="1"/>
    <col min="2" max="9" width="10.375" style="244"/>
    <col min="10" max="10" width="8.875" style="244" customWidth="1"/>
    <col min="11" max="11" width="12" style="244" customWidth="1"/>
    <col min="12" max="16384" width="10.375" style="244"/>
  </cols>
  <sheetData>
    <row r="1" ht="21" spans="1:11">
      <c r="A1" s="360" t="s">
        <v>52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ht="15" spans="1:11">
      <c r="A2" s="245" t="s">
        <v>53</v>
      </c>
      <c r="B2" s="246" t="s">
        <v>54</v>
      </c>
      <c r="C2" s="246"/>
      <c r="D2" s="247" t="s">
        <v>55</v>
      </c>
      <c r="E2" s="247"/>
      <c r="F2" s="246" t="s">
        <v>56</v>
      </c>
      <c r="G2" s="246"/>
      <c r="H2" s="248" t="s">
        <v>57</v>
      </c>
      <c r="I2" s="249" t="s">
        <v>56</v>
      </c>
      <c r="J2" s="249"/>
      <c r="K2" s="250"/>
    </row>
    <row r="3" ht="14.25" spans="1:11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ht="18" customHeight="1" spans="1:11">
      <c r="A4" s="257" t="s">
        <v>61</v>
      </c>
      <c r="B4" s="258" t="s">
        <v>62</v>
      </c>
      <c r="C4" s="259"/>
      <c r="D4" s="257" t="s">
        <v>63</v>
      </c>
      <c r="E4" s="260"/>
      <c r="F4" s="261" t="s">
        <v>64</v>
      </c>
      <c r="G4" s="262"/>
      <c r="H4" s="257" t="s">
        <v>65</v>
      </c>
      <c r="I4" s="260"/>
      <c r="J4" s="154" t="s">
        <v>66</v>
      </c>
      <c r="K4" s="155" t="s">
        <v>67</v>
      </c>
    </row>
    <row r="5" ht="14.25" spans="1:11">
      <c r="A5" s="263" t="s">
        <v>68</v>
      </c>
      <c r="B5" s="154" t="s">
        <v>69</v>
      </c>
      <c r="C5" s="155"/>
      <c r="D5" s="257" t="s">
        <v>70</v>
      </c>
      <c r="E5" s="260"/>
      <c r="F5" s="261">
        <v>45999</v>
      </c>
      <c r="G5" s="262"/>
      <c r="H5" s="257" t="s">
        <v>71</v>
      </c>
      <c r="I5" s="260"/>
      <c r="J5" s="154" t="s">
        <v>66</v>
      </c>
      <c r="K5" s="155" t="s">
        <v>67</v>
      </c>
    </row>
    <row r="6" ht="14.25" spans="1:11">
      <c r="A6" s="257" t="s">
        <v>72</v>
      </c>
      <c r="B6" s="264">
        <v>3</v>
      </c>
      <c r="C6" s="265">
        <v>6</v>
      </c>
      <c r="D6" s="263" t="s">
        <v>73</v>
      </c>
      <c r="E6" s="266"/>
      <c r="F6" s="261">
        <v>46000</v>
      </c>
      <c r="G6" s="262"/>
      <c r="H6" s="257" t="s">
        <v>74</v>
      </c>
      <c r="I6" s="260"/>
      <c r="J6" s="154" t="s">
        <v>66</v>
      </c>
      <c r="K6" s="155" t="s">
        <v>67</v>
      </c>
    </row>
    <row r="7" ht="14.25" spans="1:11">
      <c r="A7" s="257" t="s">
        <v>75</v>
      </c>
      <c r="B7" s="267">
        <v>13396</v>
      </c>
      <c r="C7" s="268"/>
      <c r="D7" s="263" t="s">
        <v>76</v>
      </c>
      <c r="E7" s="269"/>
      <c r="F7" s="261">
        <v>46001</v>
      </c>
      <c r="G7" s="262"/>
      <c r="H7" s="257" t="s">
        <v>77</v>
      </c>
      <c r="I7" s="260"/>
      <c r="J7" s="154" t="s">
        <v>66</v>
      </c>
      <c r="K7" s="155" t="s">
        <v>67</v>
      </c>
    </row>
    <row r="8" ht="15" spans="1:11">
      <c r="A8" s="270" t="s">
        <v>78</v>
      </c>
      <c r="B8" s="271" t="s">
        <v>79</v>
      </c>
      <c r="C8" s="272"/>
      <c r="D8" s="273" t="s">
        <v>80</v>
      </c>
      <c r="E8" s="274"/>
      <c r="F8" s="275">
        <v>46002</v>
      </c>
      <c r="G8" s="276"/>
      <c r="H8" s="273" t="s">
        <v>81</v>
      </c>
      <c r="I8" s="274"/>
      <c r="J8" s="277" t="s">
        <v>66</v>
      </c>
      <c r="K8" s="278" t="s">
        <v>67</v>
      </c>
    </row>
    <row r="9" ht="15" spans="1:11">
      <c r="A9" s="361" t="s">
        <v>82</v>
      </c>
      <c r="B9" s="362"/>
      <c r="C9" s="362"/>
      <c r="D9" s="363"/>
      <c r="E9" s="363"/>
      <c r="F9" s="363"/>
      <c r="G9" s="363"/>
      <c r="H9" s="363"/>
      <c r="I9" s="363"/>
      <c r="J9" s="363"/>
      <c r="K9" s="364"/>
    </row>
    <row r="10" ht="15" spans="1:11">
      <c r="A10" s="365" t="s">
        <v>83</v>
      </c>
      <c r="B10" s="366"/>
      <c r="C10" s="366"/>
      <c r="D10" s="366"/>
      <c r="E10" s="366"/>
      <c r="F10" s="366"/>
      <c r="G10" s="366"/>
      <c r="H10" s="366"/>
      <c r="I10" s="366"/>
      <c r="J10" s="366"/>
      <c r="K10" s="367"/>
    </row>
    <row r="11" ht="14.25" spans="1:11">
      <c r="A11" s="368" t="s">
        <v>84</v>
      </c>
      <c r="B11" s="369" t="s">
        <v>85</v>
      </c>
      <c r="C11" s="370" t="s">
        <v>86</v>
      </c>
      <c r="D11" s="371"/>
      <c r="E11" s="372" t="s">
        <v>87</v>
      </c>
      <c r="F11" s="369" t="s">
        <v>85</v>
      </c>
      <c r="G11" s="370" t="s">
        <v>86</v>
      </c>
      <c r="H11" s="370" t="s">
        <v>88</v>
      </c>
      <c r="I11" s="372" t="s">
        <v>89</v>
      </c>
      <c r="J11" s="369" t="s">
        <v>85</v>
      </c>
      <c r="K11" s="373" t="s">
        <v>86</v>
      </c>
    </row>
    <row r="12" ht="14.25" spans="1:11">
      <c r="A12" s="263" t="s">
        <v>90</v>
      </c>
      <c r="B12" s="286" t="s">
        <v>85</v>
      </c>
      <c r="C12" s="154" t="s">
        <v>86</v>
      </c>
      <c r="D12" s="269"/>
      <c r="E12" s="266" t="s">
        <v>91</v>
      </c>
      <c r="F12" s="286" t="s">
        <v>85</v>
      </c>
      <c r="G12" s="154" t="s">
        <v>86</v>
      </c>
      <c r="H12" s="154" t="s">
        <v>88</v>
      </c>
      <c r="I12" s="266" t="s">
        <v>92</v>
      </c>
      <c r="J12" s="286" t="s">
        <v>85</v>
      </c>
      <c r="K12" s="155" t="s">
        <v>86</v>
      </c>
    </row>
    <row r="13" ht="14.25" spans="1:11">
      <c r="A13" s="263" t="s">
        <v>93</v>
      </c>
      <c r="B13" s="286" t="s">
        <v>85</v>
      </c>
      <c r="C13" s="154" t="s">
        <v>86</v>
      </c>
      <c r="D13" s="269"/>
      <c r="E13" s="266" t="s">
        <v>94</v>
      </c>
      <c r="F13" s="154" t="s">
        <v>95</v>
      </c>
      <c r="G13" s="154" t="s">
        <v>96</v>
      </c>
      <c r="H13" s="154" t="s">
        <v>88</v>
      </c>
      <c r="I13" s="266" t="s">
        <v>97</v>
      </c>
      <c r="J13" s="286" t="s">
        <v>85</v>
      </c>
      <c r="K13" s="155" t="s">
        <v>86</v>
      </c>
    </row>
    <row r="14" ht="15" spans="1:11">
      <c r="A14" s="273" t="s">
        <v>98</v>
      </c>
      <c r="B14" s="274"/>
      <c r="C14" s="274"/>
      <c r="D14" s="274"/>
      <c r="E14" s="274"/>
      <c r="F14" s="274"/>
      <c r="G14" s="274"/>
      <c r="H14" s="274"/>
      <c r="I14" s="274"/>
      <c r="J14" s="274"/>
      <c r="K14" s="287"/>
    </row>
    <row r="15" ht="15" spans="1:11">
      <c r="A15" s="365" t="s">
        <v>99</v>
      </c>
      <c r="B15" s="366"/>
      <c r="C15" s="366"/>
      <c r="D15" s="366"/>
      <c r="E15" s="366"/>
      <c r="F15" s="366"/>
      <c r="G15" s="366"/>
      <c r="H15" s="366"/>
      <c r="I15" s="366"/>
      <c r="J15" s="366"/>
      <c r="K15" s="367"/>
    </row>
    <row r="16" ht="14.25" spans="1:11">
      <c r="A16" s="374" t="s">
        <v>100</v>
      </c>
      <c r="B16" s="370" t="s">
        <v>95</v>
      </c>
      <c r="C16" s="370" t="s">
        <v>96</v>
      </c>
      <c r="D16" s="375"/>
      <c r="E16" s="376" t="s">
        <v>101</v>
      </c>
      <c r="F16" s="370" t="s">
        <v>95</v>
      </c>
      <c r="G16" s="370" t="s">
        <v>96</v>
      </c>
      <c r="H16" s="377"/>
      <c r="I16" s="376" t="s">
        <v>102</v>
      </c>
      <c r="J16" s="370" t="s">
        <v>95</v>
      </c>
      <c r="K16" s="373" t="s">
        <v>96</v>
      </c>
    </row>
    <row r="17" customHeight="1" spans="1:22">
      <c r="A17" s="310" t="s">
        <v>103</v>
      </c>
      <c r="B17" s="154" t="s">
        <v>95</v>
      </c>
      <c r="C17" s="154" t="s">
        <v>96</v>
      </c>
      <c r="D17" s="378"/>
      <c r="E17" s="311" t="s">
        <v>104</v>
      </c>
      <c r="F17" s="154" t="s">
        <v>95</v>
      </c>
      <c r="G17" s="154" t="s">
        <v>96</v>
      </c>
      <c r="H17" s="379"/>
      <c r="I17" s="311" t="s">
        <v>105</v>
      </c>
      <c r="J17" s="154" t="s">
        <v>95</v>
      </c>
      <c r="K17" s="155" t="s">
        <v>96</v>
      </c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</row>
    <row r="18" ht="18" customHeight="1" spans="1:22">
      <c r="A18" s="381" t="s">
        <v>106</v>
      </c>
      <c r="B18" s="382"/>
      <c r="C18" s="382"/>
      <c r="D18" s="382"/>
      <c r="E18" s="382"/>
      <c r="F18" s="382"/>
      <c r="G18" s="382"/>
      <c r="H18" s="382"/>
      <c r="I18" s="382"/>
      <c r="J18" s="382"/>
      <c r="K18" s="383"/>
    </row>
    <row r="19" s="359" customFormat="1" ht="18" customHeight="1" spans="1:22">
      <c r="A19" s="365" t="s">
        <v>107</v>
      </c>
      <c r="B19" s="366"/>
      <c r="C19" s="366"/>
      <c r="D19" s="366"/>
      <c r="E19" s="366"/>
      <c r="F19" s="366"/>
      <c r="G19" s="366"/>
      <c r="H19" s="366"/>
      <c r="I19" s="366"/>
      <c r="J19" s="366"/>
      <c r="K19" s="367"/>
    </row>
    <row r="20" customHeight="1" spans="1:22">
      <c r="A20" s="384" t="s">
        <v>108</v>
      </c>
      <c r="B20" s="385"/>
      <c r="C20" s="385"/>
      <c r="D20" s="385"/>
      <c r="E20" s="385"/>
      <c r="F20" s="385"/>
      <c r="G20" s="385"/>
      <c r="H20" s="385"/>
      <c r="I20" s="385"/>
      <c r="J20" s="385"/>
      <c r="K20" s="386"/>
    </row>
    <row r="21" ht="21.75" customHeight="1" spans="1:22">
      <c r="A21" s="387" t="s">
        <v>109</v>
      </c>
      <c r="B21" s="388"/>
      <c r="C21" s="388" t="s">
        <v>110</v>
      </c>
      <c r="D21" s="388" t="s">
        <v>111</v>
      </c>
      <c r="E21" s="388" t="s">
        <v>112</v>
      </c>
      <c r="F21" s="388" t="s">
        <v>113</v>
      </c>
      <c r="G21" s="388" t="s">
        <v>114</v>
      </c>
      <c r="H21" s="388" t="s">
        <v>115</v>
      </c>
      <c r="I21" s="388" t="s">
        <v>116</v>
      </c>
      <c r="J21" s="311"/>
      <c r="K21" s="313" t="s">
        <v>117</v>
      </c>
    </row>
    <row r="22" ht="23" customHeight="1" spans="1:22">
      <c r="A22" s="389" t="s">
        <v>118</v>
      </c>
      <c r="B22" s="390"/>
      <c r="C22" s="390"/>
      <c r="D22" s="390">
        <v>0.1</v>
      </c>
      <c r="E22" s="390">
        <v>0.1</v>
      </c>
      <c r="F22" s="390">
        <v>0.1</v>
      </c>
      <c r="G22" s="390">
        <v>0.1</v>
      </c>
      <c r="H22" s="390">
        <v>0.1</v>
      </c>
      <c r="I22" s="390">
        <v>0.1</v>
      </c>
      <c r="J22" s="390"/>
      <c r="K22" s="391"/>
    </row>
    <row r="23" ht="23" customHeight="1" spans="1:22">
      <c r="A23" s="389" t="s">
        <v>119</v>
      </c>
      <c r="B23" s="390"/>
      <c r="C23" s="390"/>
      <c r="D23" s="390">
        <v>0.1</v>
      </c>
      <c r="E23" s="390">
        <v>0.1</v>
      </c>
      <c r="F23" s="390">
        <v>0.1</v>
      </c>
      <c r="G23" s="390">
        <v>0.1</v>
      </c>
      <c r="H23" s="390">
        <v>0.1</v>
      </c>
      <c r="I23" s="390">
        <v>0.1</v>
      </c>
      <c r="J23" s="390"/>
      <c r="K23" s="392"/>
    </row>
    <row r="24" ht="23" customHeight="1" spans="1:22">
      <c r="A24" s="389" t="s">
        <v>120</v>
      </c>
      <c r="B24" s="390"/>
      <c r="C24" s="390"/>
      <c r="D24" s="390">
        <v>0.1</v>
      </c>
      <c r="E24" s="390">
        <v>0.1</v>
      </c>
      <c r="F24" s="390">
        <v>0.1</v>
      </c>
      <c r="G24" s="390">
        <v>0.1</v>
      </c>
      <c r="H24" s="390">
        <v>0.1</v>
      </c>
      <c r="I24" s="390">
        <v>0.1</v>
      </c>
      <c r="J24" s="390"/>
      <c r="K24" s="392"/>
    </row>
    <row r="25" ht="23" customHeight="1" spans="1:22">
      <c r="A25" s="393"/>
      <c r="B25" s="390"/>
      <c r="C25" s="390"/>
      <c r="D25" s="390"/>
      <c r="E25" s="390"/>
      <c r="F25" s="390"/>
      <c r="G25" s="390"/>
      <c r="H25" s="390"/>
      <c r="I25" s="390"/>
      <c r="J25" s="390"/>
      <c r="K25" s="392"/>
    </row>
    <row r="26" ht="23" customHeight="1" spans="1:22">
      <c r="A26" s="394"/>
      <c r="B26" s="390"/>
      <c r="C26" s="390"/>
      <c r="D26" s="390"/>
      <c r="E26" s="390"/>
      <c r="F26" s="390"/>
      <c r="G26" s="390"/>
      <c r="H26" s="390"/>
      <c r="I26" s="390"/>
      <c r="J26" s="390"/>
      <c r="K26" s="392"/>
    </row>
    <row r="27" ht="18" customHeight="1" spans="1:22">
      <c r="A27" s="395" t="s">
        <v>121</v>
      </c>
      <c r="B27" s="396"/>
      <c r="C27" s="396"/>
      <c r="D27" s="396"/>
      <c r="E27" s="396"/>
      <c r="F27" s="396"/>
      <c r="G27" s="396"/>
      <c r="H27" s="396"/>
      <c r="I27" s="396"/>
      <c r="J27" s="396"/>
      <c r="K27" s="397"/>
    </row>
    <row r="28" ht="18.75" customHeight="1" spans="1:22">
      <c r="A28" s="398"/>
      <c r="B28" s="399"/>
      <c r="C28" s="399"/>
      <c r="D28" s="399"/>
      <c r="E28" s="399"/>
      <c r="F28" s="399"/>
      <c r="G28" s="399"/>
      <c r="H28" s="399"/>
      <c r="I28" s="399"/>
      <c r="J28" s="399"/>
      <c r="K28" s="400"/>
    </row>
    <row r="29" ht="18.75" customHeight="1" spans="1:22">
      <c r="A29" s="401"/>
      <c r="B29" s="402"/>
      <c r="C29" s="402"/>
      <c r="D29" s="402"/>
      <c r="E29" s="402"/>
      <c r="F29" s="402"/>
      <c r="G29" s="402"/>
      <c r="H29" s="402"/>
      <c r="I29" s="402"/>
      <c r="J29" s="402"/>
      <c r="K29" s="403"/>
    </row>
    <row r="30" ht="18" customHeight="1" spans="1:22">
      <c r="A30" s="395" t="s">
        <v>122</v>
      </c>
      <c r="B30" s="396"/>
      <c r="C30" s="396"/>
      <c r="D30" s="396"/>
      <c r="E30" s="396"/>
      <c r="F30" s="396"/>
      <c r="G30" s="396"/>
      <c r="H30" s="396"/>
      <c r="I30" s="396"/>
      <c r="J30" s="396"/>
      <c r="K30" s="397"/>
    </row>
    <row r="31" ht="14.25" spans="1:22">
      <c r="A31" s="404" t="s">
        <v>123</v>
      </c>
      <c r="B31" s="405"/>
      <c r="C31" s="405"/>
      <c r="D31" s="405"/>
      <c r="E31" s="405"/>
      <c r="F31" s="405"/>
      <c r="G31" s="405"/>
      <c r="H31" s="405"/>
      <c r="I31" s="405"/>
      <c r="J31" s="405"/>
      <c r="K31" s="406"/>
    </row>
    <row r="32" ht="15" spans="1:22">
      <c r="A32" s="166" t="s">
        <v>124</v>
      </c>
      <c r="B32" s="167"/>
      <c r="C32" s="154" t="s">
        <v>66</v>
      </c>
      <c r="D32" s="154" t="s">
        <v>67</v>
      </c>
      <c r="E32" s="407" t="s">
        <v>125</v>
      </c>
      <c r="F32" s="408"/>
      <c r="G32" s="408"/>
      <c r="H32" s="408"/>
      <c r="I32" s="408"/>
      <c r="J32" s="408"/>
      <c r="K32" s="409"/>
    </row>
    <row r="33" ht="15" spans="1:11">
      <c r="A33" s="410" t="s">
        <v>126</v>
      </c>
      <c r="B33" s="410"/>
      <c r="C33" s="410"/>
      <c r="D33" s="410"/>
      <c r="E33" s="410"/>
      <c r="F33" s="410"/>
      <c r="G33" s="410"/>
      <c r="H33" s="410"/>
      <c r="I33" s="410"/>
      <c r="J33" s="410"/>
      <c r="K33" s="410"/>
    </row>
    <row r="34" ht="21" customHeight="1" spans="1:11">
      <c r="A34" s="411" t="s">
        <v>127</v>
      </c>
      <c r="B34" s="412"/>
      <c r="C34" s="412"/>
      <c r="D34" s="412"/>
      <c r="E34" s="412"/>
      <c r="F34" s="412"/>
      <c r="G34" s="412"/>
      <c r="H34" s="412"/>
      <c r="I34" s="412"/>
      <c r="J34" s="412"/>
      <c r="K34" s="413">
        <v>1</v>
      </c>
    </row>
    <row r="35" ht="21" customHeight="1" spans="1:11">
      <c r="A35" s="414" t="s">
        <v>128</v>
      </c>
      <c r="B35" s="415"/>
      <c r="C35" s="415"/>
      <c r="D35" s="415"/>
      <c r="E35" s="415"/>
      <c r="F35" s="415"/>
      <c r="G35" s="415"/>
      <c r="H35" s="415"/>
      <c r="I35" s="415"/>
      <c r="J35" s="415"/>
      <c r="K35" s="416">
        <v>1</v>
      </c>
    </row>
    <row r="36" ht="21" customHeight="1" spans="1:11">
      <c r="A36" s="414" t="s">
        <v>129</v>
      </c>
      <c r="B36" s="415"/>
      <c r="C36" s="415"/>
      <c r="D36" s="415"/>
      <c r="E36" s="415"/>
      <c r="F36" s="415"/>
      <c r="G36" s="415"/>
      <c r="H36" s="415"/>
      <c r="I36" s="415"/>
      <c r="J36" s="415"/>
      <c r="K36" s="416">
        <v>1</v>
      </c>
    </row>
    <row r="37" ht="21" customHeight="1" spans="1:11">
      <c r="A37" s="321"/>
      <c r="B37" s="322"/>
      <c r="C37" s="322"/>
      <c r="D37" s="322"/>
      <c r="E37" s="322"/>
      <c r="F37" s="322"/>
      <c r="G37" s="322"/>
      <c r="H37" s="322"/>
      <c r="I37" s="322"/>
      <c r="J37" s="322"/>
      <c r="K37" s="323"/>
    </row>
    <row r="38" ht="21" customHeight="1" spans="1:11">
      <c r="A38" s="321"/>
      <c r="B38" s="322"/>
      <c r="C38" s="322"/>
      <c r="D38" s="322"/>
      <c r="E38" s="322"/>
      <c r="F38" s="322"/>
      <c r="G38" s="322"/>
      <c r="H38" s="322"/>
      <c r="I38" s="322"/>
      <c r="J38" s="322"/>
      <c r="K38" s="323"/>
    </row>
    <row r="39" ht="21" customHeight="1" spans="1:11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323"/>
    </row>
    <row r="40" ht="21" customHeight="1" spans="1:1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23"/>
    </row>
    <row r="41" ht="15" spans="1:11">
      <c r="A41" s="314" t="s">
        <v>130</v>
      </c>
      <c r="B41" s="315"/>
      <c r="C41" s="315"/>
      <c r="D41" s="315"/>
      <c r="E41" s="315"/>
      <c r="F41" s="315"/>
      <c r="G41" s="315"/>
      <c r="H41" s="315"/>
      <c r="I41" s="315"/>
      <c r="J41" s="315"/>
      <c r="K41" s="316"/>
    </row>
    <row r="42" ht="15" spans="1:11">
      <c r="A42" s="365" t="s">
        <v>131</v>
      </c>
      <c r="B42" s="366"/>
      <c r="C42" s="366"/>
      <c r="D42" s="366"/>
      <c r="E42" s="366"/>
      <c r="F42" s="366"/>
      <c r="G42" s="366"/>
      <c r="H42" s="366"/>
      <c r="I42" s="366"/>
      <c r="J42" s="366"/>
      <c r="K42" s="367"/>
    </row>
    <row r="43" ht="14.25" spans="1:11">
      <c r="A43" s="374" t="s">
        <v>132</v>
      </c>
      <c r="B43" s="370" t="s">
        <v>95</v>
      </c>
      <c r="C43" s="370" t="s">
        <v>96</v>
      </c>
      <c r="D43" s="370" t="s">
        <v>88</v>
      </c>
      <c r="E43" s="376" t="s">
        <v>133</v>
      </c>
      <c r="F43" s="370" t="s">
        <v>95</v>
      </c>
      <c r="G43" s="370" t="s">
        <v>96</v>
      </c>
      <c r="H43" s="370" t="s">
        <v>88</v>
      </c>
      <c r="I43" s="376" t="s">
        <v>134</v>
      </c>
      <c r="J43" s="370" t="s">
        <v>95</v>
      </c>
      <c r="K43" s="373" t="s">
        <v>96</v>
      </c>
    </row>
    <row r="44" ht="14.25" spans="1:11">
      <c r="A44" s="310" t="s">
        <v>87</v>
      </c>
      <c r="B44" s="154" t="s">
        <v>95</v>
      </c>
      <c r="C44" s="154" t="s">
        <v>96</v>
      </c>
      <c r="D44" s="154" t="s">
        <v>88</v>
      </c>
      <c r="E44" s="311" t="s">
        <v>94</v>
      </c>
      <c r="F44" s="154" t="s">
        <v>95</v>
      </c>
      <c r="G44" s="154" t="s">
        <v>96</v>
      </c>
      <c r="H44" s="154" t="s">
        <v>88</v>
      </c>
      <c r="I44" s="311" t="s">
        <v>105</v>
      </c>
      <c r="J44" s="154" t="s">
        <v>95</v>
      </c>
      <c r="K44" s="155" t="s">
        <v>96</v>
      </c>
    </row>
    <row r="45" ht="15" spans="1:11">
      <c r="A45" s="273" t="s">
        <v>98</v>
      </c>
      <c r="B45" s="274"/>
      <c r="C45" s="274"/>
      <c r="D45" s="274"/>
      <c r="E45" s="274"/>
      <c r="F45" s="274"/>
      <c r="G45" s="274"/>
      <c r="H45" s="274"/>
      <c r="I45" s="274"/>
      <c r="J45" s="274"/>
      <c r="K45" s="287"/>
    </row>
    <row r="46" ht="15" spans="1:11">
      <c r="A46" s="410" t="s">
        <v>135</v>
      </c>
      <c r="B46" s="410"/>
      <c r="C46" s="410"/>
      <c r="D46" s="410"/>
      <c r="E46" s="410"/>
      <c r="F46" s="410"/>
      <c r="G46" s="410"/>
      <c r="H46" s="410"/>
      <c r="I46" s="410"/>
      <c r="J46" s="410"/>
      <c r="K46" s="410"/>
    </row>
    <row r="47" ht="15" spans="1:11">
      <c r="A47" s="417"/>
      <c r="B47" s="418"/>
      <c r="C47" s="418"/>
      <c r="D47" s="418"/>
      <c r="E47" s="418"/>
      <c r="F47" s="418"/>
      <c r="G47" s="418"/>
      <c r="H47" s="418"/>
      <c r="I47" s="418"/>
      <c r="J47" s="418"/>
      <c r="K47" s="419"/>
    </row>
    <row r="48" ht="15" spans="1:11">
      <c r="A48" s="420" t="s">
        <v>136</v>
      </c>
      <c r="B48" s="421" t="s">
        <v>137</v>
      </c>
      <c r="C48" s="421"/>
      <c r="D48" s="422" t="s">
        <v>138</v>
      </c>
      <c r="E48" s="423" t="s">
        <v>139</v>
      </c>
      <c r="F48" s="424" t="s">
        <v>140</v>
      </c>
      <c r="G48" s="425">
        <v>46001</v>
      </c>
      <c r="H48" s="426" t="s">
        <v>141</v>
      </c>
      <c r="I48" s="427"/>
      <c r="J48" s="428" t="s">
        <v>142</v>
      </c>
      <c r="K48" s="429"/>
    </row>
    <row r="49" ht="15" spans="1:11">
      <c r="A49" s="410" t="s">
        <v>143</v>
      </c>
      <c r="B49" s="410"/>
      <c r="C49" s="410"/>
      <c r="D49" s="410"/>
      <c r="E49" s="410"/>
      <c r="F49" s="410"/>
      <c r="G49" s="410"/>
      <c r="H49" s="410"/>
      <c r="I49" s="410"/>
      <c r="J49" s="410"/>
      <c r="K49" s="410"/>
    </row>
    <row r="50" ht="15" spans="1:11">
      <c r="A50" s="430" t="s">
        <v>144</v>
      </c>
      <c r="B50" s="431"/>
      <c r="C50" s="431"/>
      <c r="D50" s="431"/>
      <c r="E50" s="431"/>
      <c r="F50" s="431"/>
      <c r="G50" s="431"/>
      <c r="H50" s="431"/>
      <c r="I50" s="431"/>
      <c r="J50" s="431"/>
      <c r="K50" s="432"/>
    </row>
    <row r="51" ht="15" spans="1:11">
      <c r="A51" s="420" t="s">
        <v>136</v>
      </c>
      <c r="B51" s="421" t="s">
        <v>137</v>
      </c>
      <c r="C51" s="421"/>
      <c r="D51" s="422" t="s">
        <v>138</v>
      </c>
      <c r="E51" s="423" t="s">
        <v>139</v>
      </c>
      <c r="F51" s="424" t="s">
        <v>140</v>
      </c>
      <c r="G51" s="425">
        <v>46001</v>
      </c>
      <c r="H51" s="426" t="s">
        <v>141</v>
      </c>
      <c r="I51" s="427"/>
      <c r="J51" s="428" t="s">
        <v>142</v>
      </c>
      <c r="K51" s="429"/>
    </row>
  </sheetData>
  <mergeCells count="5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O14" sqref="O14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7" width="8.5" style="89" customWidth="1"/>
    <col min="8" max="8" width="10.25" style="89" customWidth="1"/>
    <col min="9" max="9" width="6.5" style="89" customWidth="1"/>
    <col min="10" max="10" width="2.75" style="89" customWidth="1"/>
    <col min="11" max="11" width="9.15833333333333" style="89" customWidth="1"/>
    <col min="12" max="12" width="10.75" style="89" customWidth="1"/>
    <col min="13" max="16" width="9.75" style="89" customWidth="1"/>
    <col min="17" max="17" width="9.75" style="243" customWidth="1"/>
    <col min="18" max="255" width="9" style="89"/>
    <col min="256" max="16384" width="9" style="92"/>
  </cols>
  <sheetData>
    <row r="1" s="89" customFormat="1" ht="29" customHeight="1" spans="1:258">
      <c r="A1" s="226" t="s">
        <v>145</v>
      </c>
      <c r="B1" s="226"/>
      <c r="C1" s="228"/>
      <c r="D1" s="228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34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  <c r="IX1" s="92"/>
    </row>
    <row r="2" s="89" customFormat="1" ht="20" customHeight="1" spans="1:258">
      <c r="A2" s="98" t="s">
        <v>61</v>
      </c>
      <c r="B2" s="99" t="str">
        <f>首期!B4</f>
        <v>TAJJAO81045</v>
      </c>
      <c r="C2" s="100"/>
      <c r="D2" s="101"/>
      <c r="E2" s="102" t="s">
        <v>68</v>
      </c>
      <c r="F2" s="103" t="str">
        <f>首期!B5</f>
        <v>男式短袖T恤</v>
      </c>
      <c r="G2" s="103"/>
      <c r="H2" s="103"/>
      <c r="I2" s="103"/>
      <c r="J2" s="104"/>
      <c r="K2" s="105" t="s">
        <v>57</v>
      </c>
      <c r="L2" s="106" t="s">
        <v>56</v>
      </c>
      <c r="M2" s="106"/>
      <c r="N2" s="106"/>
      <c r="O2" s="106"/>
      <c r="P2" s="343"/>
      <c r="Q2" s="344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  <c r="IX2" s="92"/>
    </row>
    <row r="3" s="89" customFormat="1" ht="15" spans="1:258">
      <c r="A3" s="108" t="s">
        <v>146</v>
      </c>
      <c r="B3" s="109" t="s">
        <v>147</v>
      </c>
      <c r="C3" s="110"/>
      <c r="D3" s="109"/>
      <c r="E3" s="109"/>
      <c r="F3" s="109"/>
      <c r="G3" s="109"/>
      <c r="H3" s="109"/>
      <c r="I3" s="109"/>
      <c r="J3" s="111"/>
      <c r="K3" s="112"/>
      <c r="L3" s="112"/>
      <c r="M3" s="112"/>
      <c r="N3" s="112"/>
      <c r="O3" s="112"/>
      <c r="P3" s="345"/>
      <c r="Q3" s="346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  <c r="IX3" s="92"/>
    </row>
    <row r="4" s="89" customFormat="1" ht="16.5" spans="1:258">
      <c r="A4" s="108"/>
      <c r="B4" s="114" t="s">
        <v>111</v>
      </c>
      <c r="C4" s="115" t="s">
        <v>112</v>
      </c>
      <c r="D4" s="116" t="s">
        <v>113</v>
      </c>
      <c r="E4" s="115" t="s">
        <v>114</v>
      </c>
      <c r="F4" s="115" t="s">
        <v>115</v>
      </c>
      <c r="G4" s="115" t="s">
        <v>116</v>
      </c>
      <c r="H4" s="115" t="s">
        <v>148</v>
      </c>
      <c r="I4" s="230" t="s">
        <v>149</v>
      </c>
      <c r="J4" s="111"/>
      <c r="K4" s="347"/>
      <c r="L4" s="348" t="s">
        <v>118</v>
      </c>
      <c r="M4" s="348" t="s">
        <v>113</v>
      </c>
      <c r="N4" s="348" t="s">
        <v>113</v>
      </c>
      <c r="O4" s="348"/>
      <c r="P4" s="348"/>
      <c r="Q4" s="349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</row>
    <row r="5" s="89" customFormat="1" ht="16.5" spans="1:258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230"/>
      <c r="J5" s="118"/>
      <c r="K5" s="119"/>
      <c r="L5" s="350"/>
      <c r="M5" s="120" t="s">
        <v>157</v>
      </c>
      <c r="N5" s="120" t="s">
        <v>158</v>
      </c>
      <c r="O5" s="120"/>
      <c r="P5" s="120"/>
      <c r="Q5" s="351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  <c r="IX5" s="92"/>
    </row>
    <row r="6" s="89" customFormat="1" ht="20" customHeight="1" spans="1:258">
      <c r="A6" s="122" t="s">
        <v>159</v>
      </c>
      <c r="B6" s="123">
        <f>C6-1</f>
        <v>66</v>
      </c>
      <c r="C6" s="123">
        <f>D6-2</f>
        <v>67</v>
      </c>
      <c r="D6" s="124">
        <v>69</v>
      </c>
      <c r="E6" s="123">
        <f>D6+2</f>
        <v>71</v>
      </c>
      <c r="F6" s="123">
        <f>E6+2</f>
        <v>73</v>
      </c>
      <c r="G6" s="123">
        <f>F6+1</f>
        <v>74</v>
      </c>
      <c r="H6" s="123">
        <f>G6+1</f>
        <v>75</v>
      </c>
      <c r="I6" s="236" t="s">
        <v>160</v>
      </c>
      <c r="J6" s="118"/>
      <c r="K6" s="119"/>
      <c r="L6" s="119"/>
      <c r="M6" s="119" t="s">
        <v>161</v>
      </c>
      <c r="N6" s="119" t="s">
        <v>162</v>
      </c>
      <c r="O6" s="119"/>
      <c r="P6" s="119"/>
      <c r="Q6" s="125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  <c r="IX6" s="92"/>
    </row>
    <row r="7" s="89" customFormat="1" ht="20" customHeight="1" spans="1:258">
      <c r="A7" s="122" t="s">
        <v>163</v>
      </c>
      <c r="B7" s="123">
        <f>C7-4</f>
        <v>97</v>
      </c>
      <c r="C7" s="123">
        <f>D7-4</f>
        <v>101</v>
      </c>
      <c r="D7" s="124">
        <v>105</v>
      </c>
      <c r="E7" s="123">
        <f>D7+4</f>
        <v>109</v>
      </c>
      <c r="F7" s="123">
        <f>E7+4</f>
        <v>113</v>
      </c>
      <c r="G7" s="123">
        <f>F7+6</f>
        <v>119</v>
      </c>
      <c r="H7" s="123">
        <f>G7+6</f>
        <v>125</v>
      </c>
      <c r="I7" s="236" t="s">
        <v>160</v>
      </c>
      <c r="J7" s="118"/>
      <c r="K7" s="119"/>
      <c r="L7" s="119"/>
      <c r="M7" s="119" t="s">
        <v>162</v>
      </c>
      <c r="N7" s="119" t="s">
        <v>164</v>
      </c>
      <c r="O7" s="119"/>
      <c r="P7" s="119"/>
      <c r="Q7" s="125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  <c r="IX7" s="92"/>
    </row>
    <row r="8" s="89" customFormat="1" ht="20" customHeight="1" spans="1:258">
      <c r="A8" s="122" t="s">
        <v>165</v>
      </c>
      <c r="B8" s="123">
        <f>C8-4</f>
        <v>96</v>
      </c>
      <c r="C8" s="123">
        <f>D8-4</f>
        <v>100</v>
      </c>
      <c r="D8" s="124">
        <v>104</v>
      </c>
      <c r="E8" s="123">
        <f>D8+4</f>
        <v>108</v>
      </c>
      <c r="F8" s="123">
        <f>E8+5</f>
        <v>113</v>
      </c>
      <c r="G8" s="123">
        <f>F8+6</f>
        <v>119</v>
      </c>
      <c r="H8" s="123">
        <f>G8+7</f>
        <v>126</v>
      </c>
      <c r="I8" s="236" t="s">
        <v>160</v>
      </c>
      <c r="J8" s="118"/>
      <c r="K8" s="119"/>
      <c r="L8" s="119"/>
      <c r="M8" s="119" t="s">
        <v>162</v>
      </c>
      <c r="N8" s="119" t="s">
        <v>166</v>
      </c>
      <c r="O8" s="119"/>
      <c r="P8" s="119"/>
      <c r="Q8" s="125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  <c r="IX8" s="92"/>
    </row>
    <row r="9" s="89" customFormat="1" ht="20" customHeight="1" spans="1:258">
      <c r="A9" s="122" t="s">
        <v>167</v>
      </c>
      <c r="B9" s="123">
        <f>C9-1.2</f>
        <v>43.1</v>
      </c>
      <c r="C9" s="123">
        <f>D9-1.2</f>
        <v>44.3</v>
      </c>
      <c r="D9" s="124">
        <v>45.5</v>
      </c>
      <c r="E9" s="123">
        <f>D9+1.2</f>
        <v>46.7</v>
      </c>
      <c r="F9" s="123">
        <f>E9+1.2</f>
        <v>47.9</v>
      </c>
      <c r="G9" s="123">
        <f>F9+1.4</f>
        <v>49.3</v>
      </c>
      <c r="H9" s="123">
        <f>G9+1.4</f>
        <v>50.7</v>
      </c>
      <c r="I9" s="236" t="s">
        <v>168</v>
      </c>
      <c r="J9" s="118"/>
      <c r="K9" s="119"/>
      <c r="L9" s="119"/>
      <c r="M9" s="119" t="s">
        <v>162</v>
      </c>
      <c r="N9" s="119" t="s">
        <v>169</v>
      </c>
      <c r="O9" s="119"/>
      <c r="P9" s="119"/>
      <c r="Q9" s="125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  <c r="IX9" s="92"/>
    </row>
    <row r="10" s="89" customFormat="1" ht="20" customHeight="1" spans="1:258">
      <c r="A10" s="122" t="s">
        <v>170</v>
      </c>
      <c r="B10" s="123">
        <f>C10-0.5</f>
        <v>19</v>
      </c>
      <c r="C10" s="123">
        <f>D10-0.5</f>
        <v>19.5</v>
      </c>
      <c r="D10" s="124">
        <v>20</v>
      </c>
      <c r="E10" s="123">
        <f t="shared" ref="E10:H10" si="0">D10+0.5</f>
        <v>20.5</v>
      </c>
      <c r="F10" s="123">
        <f t="shared" si="0"/>
        <v>21</v>
      </c>
      <c r="G10" s="123">
        <f t="shared" si="0"/>
        <v>21.5</v>
      </c>
      <c r="H10" s="123">
        <f t="shared" si="0"/>
        <v>22</v>
      </c>
      <c r="I10" s="236" t="s">
        <v>168</v>
      </c>
      <c r="J10" s="118"/>
      <c r="K10" s="119"/>
      <c r="L10" s="119"/>
      <c r="M10" s="119" t="s">
        <v>171</v>
      </c>
      <c r="N10" s="119" t="s">
        <v>171</v>
      </c>
      <c r="O10" s="119"/>
      <c r="P10" s="119"/>
      <c r="Q10" s="125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  <c r="IX10" s="92"/>
    </row>
    <row r="11" s="89" customFormat="1" ht="20" customHeight="1" spans="1:258">
      <c r="A11" s="122" t="s">
        <v>172</v>
      </c>
      <c r="B11" s="126">
        <f>C11-0.7</f>
        <v>17.6</v>
      </c>
      <c r="C11" s="126">
        <f>D11-0.7</f>
        <v>18.3</v>
      </c>
      <c r="D11" s="124">
        <v>19</v>
      </c>
      <c r="E11" s="126">
        <f>D11+0.7</f>
        <v>19.7</v>
      </c>
      <c r="F11" s="126">
        <f>E11+0.7</f>
        <v>20.4</v>
      </c>
      <c r="G11" s="126">
        <f>F11+0.95</f>
        <v>21.35</v>
      </c>
      <c r="H11" s="126">
        <f>G11+0.95</f>
        <v>22.3</v>
      </c>
      <c r="I11" s="236" t="s">
        <v>173</v>
      </c>
      <c r="J11" s="118"/>
      <c r="K11" s="119"/>
      <c r="L11" s="119"/>
      <c r="M11" s="119" t="s">
        <v>174</v>
      </c>
      <c r="N11" s="119" t="s">
        <v>174</v>
      </c>
      <c r="O11" s="119"/>
      <c r="P11" s="119"/>
      <c r="Q11" s="125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  <c r="IX11" s="92"/>
    </row>
    <row r="12" s="89" customFormat="1" ht="20" customHeight="1" spans="1:258">
      <c r="A12" s="122" t="s">
        <v>175</v>
      </c>
      <c r="B12" s="123">
        <f>C12-0.7</f>
        <v>15.6</v>
      </c>
      <c r="C12" s="123">
        <f>D12-0.7</f>
        <v>16.3</v>
      </c>
      <c r="D12" s="124">
        <v>17</v>
      </c>
      <c r="E12" s="123">
        <f>D12+0.7</f>
        <v>17.7</v>
      </c>
      <c r="F12" s="123">
        <f>E12+0.7</f>
        <v>18.4</v>
      </c>
      <c r="G12" s="123">
        <f>F12+0.95</f>
        <v>19.35</v>
      </c>
      <c r="H12" s="123">
        <f>G12+0.95</f>
        <v>20.3</v>
      </c>
      <c r="I12" s="236" t="s">
        <v>168</v>
      </c>
      <c r="J12" s="118"/>
      <c r="K12" s="119"/>
      <c r="L12" s="119"/>
      <c r="M12" s="119" t="s">
        <v>174</v>
      </c>
      <c r="N12" s="119" t="s">
        <v>174</v>
      </c>
      <c r="O12" s="119"/>
      <c r="P12" s="119"/>
      <c r="Q12" s="125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  <c r="IX12" s="92"/>
    </row>
    <row r="13" s="89" customFormat="1" ht="20" customHeight="1" spans="1:258">
      <c r="A13" s="127" t="s">
        <v>176</v>
      </c>
      <c r="B13" s="128">
        <f>C13-0.4</f>
        <v>19.2</v>
      </c>
      <c r="C13" s="128">
        <f>D13-0.4</f>
        <v>19.6</v>
      </c>
      <c r="D13" s="124">
        <v>20</v>
      </c>
      <c r="E13" s="128">
        <f>D13+0.4</f>
        <v>20.4</v>
      </c>
      <c r="F13" s="128">
        <f>E13+0.4</f>
        <v>20.8</v>
      </c>
      <c r="G13" s="128">
        <f>F13+0.6</f>
        <v>21.4</v>
      </c>
      <c r="H13" s="128">
        <f>G13+0.6</f>
        <v>22</v>
      </c>
      <c r="I13" s="236">
        <v>0</v>
      </c>
      <c r="J13" s="118"/>
      <c r="K13" s="119"/>
      <c r="L13" s="119"/>
      <c r="M13" s="119" t="s">
        <v>171</v>
      </c>
      <c r="N13" s="119" t="s">
        <v>177</v>
      </c>
      <c r="O13" s="119"/>
      <c r="P13" s="119"/>
      <c r="Q13" s="125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  <c r="IX13" s="92"/>
    </row>
    <row r="14" s="89" customFormat="1" ht="20" customHeight="1" spans="1:258">
      <c r="A14" s="127" t="s">
        <v>178</v>
      </c>
      <c r="B14" s="128">
        <f>C14-0.2</f>
        <v>10.6</v>
      </c>
      <c r="C14" s="128">
        <f>D14-0.2</f>
        <v>10.8</v>
      </c>
      <c r="D14" s="124">
        <v>11</v>
      </c>
      <c r="E14" s="128">
        <f>D14+0.2</f>
        <v>11.2</v>
      </c>
      <c r="F14" s="128">
        <f>E14+0.2</f>
        <v>11.4</v>
      </c>
      <c r="G14" s="128">
        <f>F14+0.25</f>
        <v>11.65</v>
      </c>
      <c r="H14" s="128">
        <f>G14+0.25</f>
        <v>11.9</v>
      </c>
      <c r="I14" s="237"/>
      <c r="J14" s="118"/>
      <c r="K14" s="119"/>
      <c r="L14" s="119"/>
      <c r="M14" s="119" t="s">
        <v>171</v>
      </c>
      <c r="N14" s="119" t="s">
        <v>171</v>
      </c>
      <c r="O14" s="119"/>
      <c r="P14" s="119"/>
      <c r="Q14" s="125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  <c r="IX14" s="92"/>
    </row>
    <row r="15" s="89" customFormat="1" ht="20" customHeight="1" spans="1:258">
      <c r="A15" s="129" t="s">
        <v>179</v>
      </c>
      <c r="B15" s="130">
        <f>C15</f>
        <v>1.3</v>
      </c>
      <c r="C15" s="130">
        <f>D15</f>
        <v>1.3</v>
      </c>
      <c r="D15" s="124">
        <v>1.3</v>
      </c>
      <c r="E15" s="130">
        <f t="shared" ref="E15:H15" si="1">D15</f>
        <v>1.3</v>
      </c>
      <c r="F15" s="130">
        <f t="shared" si="1"/>
        <v>1.3</v>
      </c>
      <c r="G15" s="130">
        <f t="shared" si="1"/>
        <v>1.3</v>
      </c>
      <c r="H15" s="130">
        <f t="shared" si="1"/>
        <v>1.3</v>
      </c>
      <c r="I15" s="237"/>
      <c r="J15" s="118"/>
      <c r="K15" s="119"/>
      <c r="L15" s="119"/>
      <c r="M15" s="119" t="s">
        <v>174</v>
      </c>
      <c r="N15" s="119" t="s">
        <v>174</v>
      </c>
      <c r="O15" s="119"/>
      <c r="P15" s="119"/>
      <c r="Q15" s="125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  <c r="IX15" s="92"/>
    </row>
    <row r="16" s="89" customFormat="1" ht="20" customHeight="1" spans="1:258">
      <c r="A16" s="352"/>
      <c r="B16" s="128"/>
      <c r="C16" s="128"/>
      <c r="D16" s="132"/>
      <c r="E16" s="128"/>
      <c r="F16" s="128"/>
      <c r="G16" s="128"/>
      <c r="H16" s="128"/>
      <c r="I16" s="237"/>
      <c r="J16" s="118"/>
      <c r="K16" s="119"/>
      <c r="L16" s="119"/>
      <c r="M16" s="119"/>
      <c r="N16" s="119"/>
      <c r="O16" s="119"/>
      <c r="P16" s="119"/>
      <c r="Q16" s="125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  <c r="IX16" s="92"/>
    </row>
    <row r="17" s="89" customFormat="1" ht="20" customHeight="1" spans="1:258">
      <c r="A17" s="352"/>
      <c r="B17" s="128"/>
      <c r="C17" s="128"/>
      <c r="D17" s="132"/>
      <c r="E17" s="128"/>
      <c r="F17" s="128"/>
      <c r="G17" s="128"/>
      <c r="H17" s="128"/>
      <c r="I17" s="353"/>
      <c r="J17" s="118"/>
      <c r="K17" s="119"/>
      <c r="L17" s="119"/>
      <c r="M17" s="119"/>
      <c r="N17" s="119"/>
      <c r="O17" s="119"/>
      <c r="P17" s="119"/>
      <c r="Q17" s="125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  <c r="IX17" s="92"/>
    </row>
    <row r="18" s="89" customFormat="1" ht="20" customHeight="1" spans="1:258">
      <c r="A18" s="352"/>
      <c r="B18" s="128"/>
      <c r="C18" s="128"/>
      <c r="D18" s="132"/>
      <c r="E18" s="128"/>
      <c r="F18" s="128"/>
      <c r="G18" s="128"/>
      <c r="H18" s="128"/>
      <c r="I18" s="354"/>
      <c r="J18" s="118"/>
      <c r="K18" s="119"/>
      <c r="L18" s="119"/>
      <c r="M18" s="119"/>
      <c r="N18" s="119"/>
      <c r="O18" s="119"/>
      <c r="P18" s="119"/>
      <c r="Q18" s="125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  <c r="IX18" s="92"/>
    </row>
    <row r="19" s="89" customFormat="1" ht="20" customHeight="1" spans="1:258">
      <c r="A19" s="133"/>
      <c r="B19" s="134"/>
      <c r="C19" s="134"/>
      <c r="D19" s="134"/>
      <c r="E19" s="135"/>
      <c r="F19" s="134"/>
      <c r="G19" s="134"/>
      <c r="H19" s="134"/>
      <c r="I19" s="134"/>
      <c r="J19" s="136"/>
      <c r="K19" s="137"/>
      <c r="L19" s="137"/>
      <c r="M19" s="138"/>
      <c r="N19" s="137"/>
      <c r="O19" s="137"/>
      <c r="P19" s="138"/>
      <c r="Q19" s="139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  <c r="IX19" s="92"/>
    </row>
    <row r="20" s="89" customFormat="1" ht="16.5" spans="1:258">
      <c r="A20" s="355"/>
      <c r="B20" s="355"/>
      <c r="C20" s="356"/>
      <c r="D20" s="356"/>
      <c r="E20" s="357"/>
      <c r="F20" s="356"/>
      <c r="G20" s="356"/>
      <c r="H20" s="356"/>
      <c r="I20" s="356"/>
      <c r="Q20" s="34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  <c r="IX20" s="92"/>
    </row>
    <row r="21" s="89" customFormat="1" spans="1:258">
      <c r="A21" s="140" t="s">
        <v>180</v>
      </c>
      <c r="B21" s="140"/>
      <c r="C21" s="141"/>
      <c r="D21" s="141"/>
      <c r="Q21" s="34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  <c r="IX21" s="92"/>
    </row>
    <row r="22" s="89" customFormat="1" spans="1:258">
      <c r="C22" s="90"/>
      <c r="D22" s="90"/>
      <c r="K22" s="142" t="s">
        <v>181</v>
      </c>
      <c r="L22" s="358">
        <v>46001</v>
      </c>
      <c r="M22" s="142" t="s">
        <v>182</v>
      </c>
      <c r="N22" s="142" t="s">
        <v>139</v>
      </c>
      <c r="O22" s="142" t="s">
        <v>183</v>
      </c>
      <c r="P22" s="89" t="s">
        <v>142</v>
      </c>
      <c r="Q22" s="34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  <c r="IX22" s="92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N13" sqref="N13"/>
    </sheetView>
  </sheetViews>
  <sheetFormatPr defaultColWidth="10" defaultRowHeight="16.5" customHeight="1"/>
  <cols>
    <col min="1" max="1" width="10.875" style="244" customWidth="1"/>
    <col min="2" max="16384" width="10" style="244"/>
  </cols>
  <sheetData>
    <row r="1" ht="22.5" customHeight="1" spans="1:16">
      <c r="A1" s="148" t="s">
        <v>184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7.25" customHeight="1" spans="1:16">
      <c r="A2" s="245" t="s">
        <v>53</v>
      </c>
      <c r="B2" s="246" t="s">
        <v>54</v>
      </c>
      <c r="C2" s="246"/>
      <c r="D2" s="247" t="s">
        <v>55</v>
      </c>
      <c r="E2" s="247"/>
      <c r="F2" s="246" t="s">
        <v>56</v>
      </c>
      <c r="G2" s="246"/>
      <c r="H2" s="248" t="s">
        <v>57</v>
      </c>
      <c r="I2" s="249" t="s">
        <v>56</v>
      </c>
      <c r="J2" s="249"/>
      <c r="K2" s="250"/>
    </row>
    <row r="3" customHeight="1" spans="1:16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customHeight="1" spans="1:16">
      <c r="A4" s="257" t="s">
        <v>61</v>
      </c>
      <c r="B4" s="258" t="s">
        <v>62</v>
      </c>
      <c r="C4" s="259"/>
      <c r="D4" s="257" t="s">
        <v>63</v>
      </c>
      <c r="E4" s="260"/>
      <c r="F4" s="261" t="s">
        <v>64</v>
      </c>
      <c r="G4" s="262"/>
      <c r="H4" s="257" t="s">
        <v>65</v>
      </c>
      <c r="I4" s="260"/>
      <c r="J4" s="154" t="s">
        <v>66</v>
      </c>
      <c r="K4" s="155" t="s">
        <v>67</v>
      </c>
    </row>
    <row r="5" customHeight="1" spans="1:16">
      <c r="A5" s="263" t="s">
        <v>68</v>
      </c>
      <c r="B5" s="154" t="s">
        <v>69</v>
      </c>
      <c r="C5" s="155"/>
      <c r="D5" s="257" t="s">
        <v>70</v>
      </c>
      <c r="E5" s="260"/>
      <c r="F5" s="261">
        <v>45999</v>
      </c>
      <c r="G5" s="262"/>
      <c r="H5" s="257" t="s">
        <v>71</v>
      </c>
      <c r="I5" s="260"/>
      <c r="J5" s="154" t="s">
        <v>66</v>
      </c>
      <c r="K5" s="155" t="s">
        <v>67</v>
      </c>
    </row>
    <row r="6" customHeight="1" spans="1:16">
      <c r="A6" s="257" t="s">
        <v>72</v>
      </c>
      <c r="B6" s="264">
        <v>3</v>
      </c>
      <c r="C6" s="265">
        <v>6</v>
      </c>
      <c r="D6" s="263" t="s">
        <v>73</v>
      </c>
      <c r="E6" s="266"/>
      <c r="F6" s="261">
        <v>46000</v>
      </c>
      <c r="G6" s="262"/>
      <c r="H6" s="257" t="s">
        <v>74</v>
      </c>
      <c r="I6" s="260"/>
      <c r="J6" s="154" t="s">
        <v>66</v>
      </c>
      <c r="K6" s="155" t="s">
        <v>67</v>
      </c>
    </row>
    <row r="7" customHeight="1" spans="1:16">
      <c r="A7" s="257" t="s">
        <v>75</v>
      </c>
      <c r="B7" s="267">
        <v>13396</v>
      </c>
      <c r="C7" s="268"/>
      <c r="D7" s="263" t="s">
        <v>76</v>
      </c>
      <c r="E7" s="269"/>
      <c r="F7" s="261">
        <v>46001</v>
      </c>
      <c r="G7" s="262"/>
      <c r="H7" s="257" t="s">
        <v>77</v>
      </c>
      <c r="I7" s="260"/>
      <c r="J7" s="154" t="s">
        <v>66</v>
      </c>
      <c r="K7" s="155" t="s">
        <v>67</v>
      </c>
    </row>
    <row r="8" customHeight="1" spans="1:16">
      <c r="A8" s="270" t="s">
        <v>78</v>
      </c>
      <c r="B8" s="271" t="s">
        <v>185</v>
      </c>
      <c r="C8" s="272"/>
      <c r="D8" s="273" t="s">
        <v>80</v>
      </c>
      <c r="E8" s="274"/>
      <c r="F8" s="275">
        <v>46002</v>
      </c>
      <c r="G8" s="276"/>
      <c r="H8" s="273" t="s">
        <v>81</v>
      </c>
      <c r="I8" s="274"/>
      <c r="J8" s="277" t="s">
        <v>66</v>
      </c>
      <c r="K8" s="278" t="s">
        <v>67</v>
      </c>
      <c r="P8" s="176" t="s">
        <v>186</v>
      </c>
    </row>
    <row r="9" customHeight="1" spans="1:16">
      <c r="A9" s="279" t="s">
        <v>187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customHeight="1" spans="1:16">
      <c r="A10" s="280" t="s">
        <v>84</v>
      </c>
      <c r="B10" s="281" t="s">
        <v>85</v>
      </c>
      <c r="C10" s="282" t="s">
        <v>86</v>
      </c>
      <c r="D10" s="283"/>
      <c r="E10" s="284" t="s">
        <v>89</v>
      </c>
      <c r="F10" s="281" t="s">
        <v>85</v>
      </c>
      <c r="G10" s="282" t="s">
        <v>86</v>
      </c>
      <c r="H10" s="281"/>
      <c r="I10" s="284" t="s">
        <v>87</v>
      </c>
      <c r="J10" s="281" t="s">
        <v>85</v>
      </c>
      <c r="K10" s="285" t="s">
        <v>86</v>
      </c>
    </row>
    <row r="11" customHeight="1" spans="1:16">
      <c r="A11" s="263" t="s">
        <v>90</v>
      </c>
      <c r="B11" s="286" t="s">
        <v>85</v>
      </c>
      <c r="C11" s="154" t="s">
        <v>86</v>
      </c>
      <c r="D11" s="269"/>
      <c r="E11" s="266" t="s">
        <v>92</v>
      </c>
      <c r="F11" s="286" t="s">
        <v>85</v>
      </c>
      <c r="G11" s="154" t="s">
        <v>86</v>
      </c>
      <c r="H11" s="286"/>
      <c r="I11" s="266" t="s">
        <v>97</v>
      </c>
      <c r="J11" s="286" t="s">
        <v>85</v>
      </c>
      <c r="K11" s="155" t="s">
        <v>86</v>
      </c>
    </row>
    <row r="12" customHeight="1" spans="1:16">
      <c r="A12" s="273" t="s">
        <v>125</v>
      </c>
      <c r="B12" s="274"/>
      <c r="C12" s="274"/>
      <c r="D12" s="274"/>
      <c r="E12" s="274"/>
      <c r="F12" s="274"/>
      <c r="G12" s="274"/>
      <c r="H12" s="274"/>
      <c r="I12" s="274"/>
      <c r="J12" s="274"/>
      <c r="K12" s="287"/>
    </row>
    <row r="13" customHeight="1" spans="1:16">
      <c r="A13" s="288" t="s">
        <v>188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</row>
    <row r="14" customHeight="1" spans="1:16">
      <c r="A14" s="289" t="s">
        <v>189</v>
      </c>
      <c r="B14" s="290"/>
      <c r="C14" s="290"/>
      <c r="D14" s="290"/>
      <c r="E14" s="290"/>
      <c r="F14" s="290"/>
      <c r="G14" s="290"/>
      <c r="H14" s="291"/>
      <c r="I14" s="292"/>
      <c r="J14" s="292"/>
      <c r="K14" s="293"/>
    </row>
    <row r="15" customHeight="1" spans="1:16">
      <c r="A15" s="294"/>
      <c r="B15" s="295"/>
      <c r="C15" s="295"/>
      <c r="D15" s="296"/>
      <c r="E15" s="297"/>
      <c r="F15" s="295"/>
      <c r="G15" s="295"/>
      <c r="H15" s="296"/>
      <c r="I15" s="298"/>
      <c r="J15" s="299"/>
      <c r="K15" s="300"/>
    </row>
    <row r="16" customHeight="1" spans="1:16">
      <c r="A16" s="301"/>
      <c r="B16" s="277"/>
      <c r="C16" s="277"/>
      <c r="D16" s="277"/>
      <c r="E16" s="277"/>
      <c r="F16" s="277"/>
      <c r="G16" s="277"/>
      <c r="H16" s="277"/>
      <c r="I16" s="277"/>
      <c r="J16" s="277"/>
      <c r="K16" s="278"/>
    </row>
    <row r="17" customHeight="1" spans="1:11">
      <c r="A17" s="288" t="s">
        <v>190</v>
      </c>
      <c r="B17" s="288"/>
      <c r="C17" s="288"/>
      <c r="D17" s="288"/>
      <c r="E17" s="288"/>
      <c r="F17" s="288"/>
      <c r="G17" s="288"/>
      <c r="H17" s="288"/>
      <c r="I17" s="288"/>
      <c r="J17" s="288"/>
      <c r="K17" s="288"/>
    </row>
    <row r="18" customHeight="1" spans="1:11">
      <c r="A18" s="302" t="s">
        <v>191</v>
      </c>
      <c r="B18" s="303"/>
      <c r="C18" s="303"/>
      <c r="D18" s="303"/>
      <c r="E18" s="303"/>
      <c r="F18" s="303"/>
      <c r="G18" s="303"/>
      <c r="H18" s="303"/>
      <c r="I18" s="292"/>
      <c r="J18" s="292"/>
      <c r="K18" s="293"/>
    </row>
    <row r="19" customHeight="1" spans="1:11">
      <c r="A19" s="294"/>
      <c r="B19" s="295"/>
      <c r="C19" s="295"/>
      <c r="D19" s="296"/>
      <c r="E19" s="297"/>
      <c r="F19" s="295"/>
      <c r="G19" s="295"/>
      <c r="H19" s="296"/>
      <c r="I19" s="298"/>
      <c r="J19" s="299"/>
      <c r="K19" s="300"/>
    </row>
    <row r="20" customHeight="1" spans="1:11">
      <c r="A20" s="301"/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customHeight="1" spans="1:11">
      <c r="A21" s="304" t="s">
        <v>122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customHeight="1" spans="1:11">
      <c r="A22" s="149" t="s">
        <v>123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93"/>
    </row>
    <row r="23" customHeight="1" spans="1:11">
      <c r="A23" s="166" t="s">
        <v>124</v>
      </c>
      <c r="B23" s="167"/>
      <c r="C23" s="154" t="s">
        <v>66</v>
      </c>
      <c r="D23" s="154" t="s">
        <v>67</v>
      </c>
      <c r="E23" s="164"/>
      <c r="F23" s="164"/>
      <c r="G23" s="164"/>
      <c r="H23" s="164"/>
      <c r="I23" s="164"/>
      <c r="J23" s="164"/>
      <c r="K23" s="165"/>
    </row>
    <row r="24" customHeight="1" spans="1:11">
      <c r="A24" s="305" t="s">
        <v>192</v>
      </c>
      <c r="B24" s="160"/>
      <c r="C24" s="160"/>
      <c r="D24" s="160"/>
      <c r="E24" s="160"/>
      <c r="F24" s="160"/>
      <c r="G24" s="160"/>
      <c r="H24" s="160"/>
      <c r="I24" s="160"/>
      <c r="J24" s="160"/>
      <c r="K24" s="306"/>
    </row>
    <row r="25" customHeight="1" spans="1:11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09"/>
    </row>
    <row r="26" customHeight="1" spans="1:11">
      <c r="A26" s="279" t="s">
        <v>131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customHeight="1" spans="1:11">
      <c r="A27" s="251" t="s">
        <v>132</v>
      </c>
      <c r="B27" s="282" t="s">
        <v>95</v>
      </c>
      <c r="C27" s="282" t="s">
        <v>96</v>
      </c>
      <c r="D27" s="282" t="s">
        <v>88</v>
      </c>
      <c r="E27" s="252" t="s">
        <v>133</v>
      </c>
      <c r="F27" s="282" t="s">
        <v>95</v>
      </c>
      <c r="G27" s="282" t="s">
        <v>96</v>
      </c>
      <c r="H27" s="282" t="s">
        <v>88</v>
      </c>
      <c r="I27" s="252" t="s">
        <v>134</v>
      </c>
      <c r="J27" s="282" t="s">
        <v>95</v>
      </c>
      <c r="K27" s="285" t="s">
        <v>96</v>
      </c>
    </row>
    <row r="28" customHeight="1" spans="1:11">
      <c r="A28" s="310" t="s">
        <v>87</v>
      </c>
      <c r="B28" s="154" t="s">
        <v>95</v>
      </c>
      <c r="C28" s="154" t="s">
        <v>96</v>
      </c>
      <c r="D28" s="154" t="s">
        <v>88</v>
      </c>
      <c r="E28" s="311" t="s">
        <v>94</v>
      </c>
      <c r="F28" s="154" t="s">
        <v>95</v>
      </c>
      <c r="G28" s="154" t="s">
        <v>96</v>
      </c>
      <c r="H28" s="154" t="s">
        <v>88</v>
      </c>
      <c r="I28" s="311" t="s">
        <v>105</v>
      </c>
      <c r="J28" s="154" t="s">
        <v>95</v>
      </c>
      <c r="K28" s="155" t="s">
        <v>96</v>
      </c>
    </row>
    <row r="29" customHeight="1" spans="1:11">
      <c r="A29" s="257" t="s">
        <v>98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3"/>
    </row>
    <row r="30" customHeight="1" spans="1:11">
      <c r="A30" s="314"/>
      <c r="B30" s="315"/>
      <c r="C30" s="315"/>
      <c r="D30" s="315"/>
      <c r="E30" s="315"/>
      <c r="F30" s="315"/>
      <c r="G30" s="315"/>
      <c r="H30" s="315"/>
      <c r="I30" s="315"/>
      <c r="J30" s="315"/>
      <c r="K30" s="316"/>
    </row>
    <row r="31" customHeight="1" spans="1:11">
      <c r="A31" s="317" t="s">
        <v>193</v>
      </c>
      <c r="B31" s="317"/>
      <c r="C31" s="317"/>
      <c r="D31" s="317"/>
      <c r="E31" s="317"/>
      <c r="F31" s="317"/>
      <c r="G31" s="317"/>
      <c r="H31" s="317"/>
      <c r="I31" s="317"/>
      <c r="J31" s="317"/>
      <c r="K31" s="317"/>
    </row>
    <row r="32" ht="21" customHeight="1" spans="1:11">
      <c r="A32" s="318" t="s">
        <v>194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20"/>
    </row>
    <row r="33" ht="21" customHeight="1" spans="1:11">
      <c r="A33" s="321" t="s">
        <v>195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23"/>
    </row>
    <row r="34" ht="21" customHeight="1" spans="1:11">
      <c r="A34" s="321" t="s">
        <v>196</v>
      </c>
      <c r="B34" s="322"/>
      <c r="C34" s="322"/>
      <c r="D34" s="322"/>
      <c r="E34" s="322"/>
      <c r="F34" s="322"/>
      <c r="G34" s="322"/>
      <c r="H34" s="322"/>
      <c r="I34" s="322"/>
      <c r="J34" s="322"/>
      <c r="K34" s="323"/>
    </row>
    <row r="35" ht="21" customHeight="1" spans="1:11">
      <c r="A35" s="321"/>
      <c r="B35" s="322"/>
      <c r="C35" s="322"/>
      <c r="D35" s="322"/>
      <c r="E35" s="322"/>
      <c r="F35" s="322"/>
      <c r="G35" s="322"/>
      <c r="H35" s="322"/>
      <c r="I35" s="322"/>
      <c r="J35" s="322"/>
      <c r="K35" s="323"/>
    </row>
    <row r="36" ht="21" customHeight="1" spans="1:11">
      <c r="A36" s="321"/>
      <c r="B36" s="322"/>
      <c r="C36" s="322"/>
      <c r="D36" s="322"/>
      <c r="E36" s="322"/>
      <c r="F36" s="322"/>
      <c r="G36" s="322"/>
      <c r="H36" s="322"/>
      <c r="I36" s="322"/>
      <c r="J36" s="322"/>
      <c r="K36" s="323"/>
    </row>
    <row r="37" ht="21" customHeight="1" spans="1:11">
      <c r="A37" s="321"/>
      <c r="B37" s="322"/>
      <c r="C37" s="322"/>
      <c r="D37" s="322"/>
      <c r="E37" s="322"/>
      <c r="F37" s="322"/>
      <c r="G37" s="322"/>
      <c r="H37" s="322"/>
      <c r="I37" s="322"/>
      <c r="J37" s="322"/>
      <c r="K37" s="323"/>
    </row>
    <row r="38" ht="21" customHeight="1" spans="1:11">
      <c r="A38" s="321"/>
      <c r="B38" s="322"/>
      <c r="C38" s="322"/>
      <c r="D38" s="322"/>
      <c r="E38" s="322"/>
      <c r="F38" s="322"/>
      <c r="G38" s="322"/>
      <c r="H38" s="322"/>
      <c r="I38" s="322"/>
      <c r="J38" s="322"/>
      <c r="K38" s="323"/>
    </row>
    <row r="39" ht="21" customHeight="1" spans="1:11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323"/>
    </row>
    <row r="40" ht="21" customHeight="1" spans="1:1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23"/>
    </row>
    <row r="41" ht="21" customHeight="1" spans="1:11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323"/>
    </row>
    <row r="42" ht="21" customHeight="1" spans="1:11">
      <c r="A42" s="321"/>
      <c r="B42" s="322"/>
      <c r="C42" s="322"/>
      <c r="D42" s="322"/>
      <c r="E42" s="322"/>
      <c r="F42" s="322"/>
      <c r="G42" s="322"/>
      <c r="H42" s="322"/>
      <c r="I42" s="322"/>
      <c r="J42" s="322"/>
      <c r="K42" s="323"/>
    </row>
    <row r="43" ht="17.25" customHeight="1" spans="1:11">
      <c r="A43" s="314" t="s">
        <v>130</v>
      </c>
      <c r="B43" s="315"/>
      <c r="C43" s="315"/>
      <c r="D43" s="315"/>
      <c r="E43" s="315"/>
      <c r="F43" s="315"/>
      <c r="G43" s="315"/>
      <c r="H43" s="315"/>
      <c r="I43" s="315"/>
      <c r="J43" s="315"/>
      <c r="K43" s="316"/>
    </row>
    <row r="44" customHeight="1" spans="1:11">
      <c r="A44" s="317" t="s">
        <v>197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17"/>
    </row>
    <row r="45" ht="18" customHeight="1" spans="1:11">
      <c r="A45" s="324" t="s">
        <v>125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6"/>
    </row>
    <row r="46" ht="18" customHeight="1" spans="1:11">
      <c r="A46" s="324" t="s">
        <v>198</v>
      </c>
      <c r="B46" s="325"/>
      <c r="C46" s="325"/>
      <c r="D46" s="325"/>
      <c r="E46" s="325"/>
      <c r="F46" s="325"/>
      <c r="G46" s="325"/>
      <c r="H46" s="325"/>
      <c r="I46" s="325"/>
      <c r="J46" s="325"/>
      <c r="K46" s="326"/>
    </row>
    <row r="47" ht="18" customHeight="1" spans="1:11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09"/>
    </row>
    <row r="48" ht="21" customHeight="1" spans="1:11">
      <c r="A48" s="327" t="s">
        <v>136</v>
      </c>
      <c r="B48" s="328" t="s">
        <v>137</v>
      </c>
      <c r="C48" s="328"/>
      <c r="D48" s="329" t="s">
        <v>138</v>
      </c>
      <c r="E48" s="329" t="s">
        <v>139</v>
      </c>
      <c r="F48" s="329" t="s">
        <v>140</v>
      </c>
      <c r="G48" s="330">
        <v>45981</v>
      </c>
      <c r="H48" s="331" t="s">
        <v>141</v>
      </c>
      <c r="I48" s="331"/>
      <c r="J48" s="328" t="s">
        <v>142</v>
      </c>
      <c r="K48" s="332"/>
    </row>
    <row r="49" customHeight="1" spans="1:11">
      <c r="A49" s="333" t="s">
        <v>143</v>
      </c>
      <c r="B49" s="334"/>
      <c r="C49" s="334"/>
      <c r="D49" s="334"/>
      <c r="E49" s="334"/>
      <c r="F49" s="334"/>
      <c r="G49" s="334"/>
      <c r="H49" s="334"/>
      <c r="I49" s="334"/>
      <c r="J49" s="334"/>
      <c r="K49" s="335"/>
    </row>
    <row r="50" customHeight="1" spans="1:11">
      <c r="A50" s="336"/>
      <c r="B50" s="337"/>
      <c r="C50" s="337"/>
      <c r="D50" s="337"/>
      <c r="E50" s="337"/>
      <c r="F50" s="337"/>
      <c r="G50" s="337"/>
      <c r="H50" s="337"/>
      <c r="I50" s="337"/>
      <c r="J50" s="337"/>
      <c r="K50" s="338"/>
    </row>
    <row r="51" customHeight="1" spans="1:11">
      <c r="A51" s="339"/>
      <c r="B51" s="340"/>
      <c r="C51" s="340"/>
      <c r="D51" s="340"/>
      <c r="E51" s="340"/>
      <c r="F51" s="340"/>
      <c r="G51" s="340"/>
      <c r="H51" s="340"/>
      <c r="I51" s="340"/>
      <c r="J51" s="340"/>
      <c r="K51" s="341"/>
    </row>
    <row r="52" ht="21" customHeight="1" spans="1:11">
      <c r="A52" s="327" t="s">
        <v>136</v>
      </c>
      <c r="B52" s="328" t="s">
        <v>137</v>
      </c>
      <c r="C52" s="328"/>
      <c r="D52" s="329" t="s">
        <v>138</v>
      </c>
      <c r="E52" s="329" t="s">
        <v>139</v>
      </c>
      <c r="F52" s="329" t="s">
        <v>140</v>
      </c>
      <c r="G52" s="330">
        <v>45981</v>
      </c>
      <c r="H52" s="331" t="s">
        <v>141</v>
      </c>
      <c r="I52" s="331"/>
      <c r="J52" s="328" t="s">
        <v>142</v>
      </c>
      <c r="K52" s="33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K6" sqref="K6:P15"/>
    </sheetView>
  </sheetViews>
  <sheetFormatPr defaultColWidth="9" defaultRowHeight="14.25"/>
  <cols>
    <col min="1" max="1" width="13.625" style="89" customWidth="1"/>
    <col min="2" max="2" width="8.5" style="89" customWidth="1"/>
    <col min="3" max="3" width="8.5" style="90" customWidth="1"/>
    <col min="4" max="8" width="8.5" style="89" customWidth="1"/>
    <col min="9" max="9" width="6.875" style="89" customWidth="1"/>
    <col min="10" max="10" width="9.125" style="89" customWidth="1"/>
    <col min="11" max="13" width="15.625" style="89" customWidth="1"/>
    <col min="14" max="16" width="15.625" style="225" customWidth="1"/>
    <col min="17" max="247" width="9" style="89"/>
    <col min="248" max="16384" width="9" style="92"/>
  </cols>
  <sheetData>
    <row r="1" s="89" customFormat="1" ht="29" customHeight="1" spans="1:250">
      <c r="A1" s="226" t="s">
        <v>145</v>
      </c>
      <c r="B1" s="227"/>
      <c r="C1" s="228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9"/>
      <c r="O1" s="229"/>
      <c r="P1" s="229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</row>
    <row r="2" s="89" customFormat="1" ht="20" customHeight="1" spans="1:250">
      <c r="A2" s="98" t="s">
        <v>61</v>
      </c>
      <c r="B2" s="99" t="str">
        <f>首期!B4</f>
        <v>TAJJAO81045</v>
      </c>
      <c r="C2" s="100"/>
      <c r="D2" s="101"/>
      <c r="E2" s="102" t="s">
        <v>68</v>
      </c>
      <c r="F2" s="103" t="str">
        <f>首期!B5</f>
        <v>男式短袖T恤</v>
      </c>
      <c r="G2" s="103"/>
      <c r="H2" s="103"/>
      <c r="I2" s="103"/>
      <c r="J2" s="104"/>
      <c r="K2" s="105" t="s">
        <v>57</v>
      </c>
      <c r="L2" s="106" t="s">
        <v>56</v>
      </c>
      <c r="M2" s="106"/>
      <c r="N2" s="106"/>
      <c r="O2" s="106"/>
      <c r="P2" s="107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</row>
    <row r="3" s="89" customFormat="1" ht="16.5" spans="1:250">
      <c r="A3" s="108" t="s">
        <v>146</v>
      </c>
      <c r="B3" s="109" t="s">
        <v>147</v>
      </c>
      <c r="C3" s="110"/>
      <c r="D3" s="109"/>
      <c r="E3" s="109"/>
      <c r="F3" s="109"/>
      <c r="G3" s="109"/>
      <c r="H3" s="109"/>
      <c r="I3" s="109"/>
      <c r="J3" s="111"/>
      <c r="K3" s="115" t="s">
        <v>111</v>
      </c>
      <c r="L3" s="115" t="s">
        <v>112</v>
      </c>
      <c r="M3" s="115" t="s">
        <v>113</v>
      </c>
      <c r="N3" s="115" t="s">
        <v>114</v>
      </c>
      <c r="O3" s="115" t="s">
        <v>115</v>
      </c>
      <c r="P3" s="117" t="s">
        <v>116</v>
      </c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</row>
    <row r="4" s="89" customFormat="1" ht="16.5" spans="1:250">
      <c r="A4" s="108"/>
      <c r="B4" s="114" t="s">
        <v>111</v>
      </c>
      <c r="C4" s="115" t="s">
        <v>112</v>
      </c>
      <c r="D4" s="116" t="s">
        <v>113</v>
      </c>
      <c r="E4" s="115" t="s">
        <v>114</v>
      </c>
      <c r="F4" s="115" t="s">
        <v>115</v>
      </c>
      <c r="G4" s="115" t="s">
        <v>116</v>
      </c>
      <c r="H4" s="115" t="s">
        <v>148</v>
      </c>
      <c r="I4" s="230" t="s">
        <v>149</v>
      </c>
      <c r="J4" s="111"/>
      <c r="K4" s="231"/>
      <c r="L4" s="232"/>
      <c r="M4" s="233"/>
      <c r="N4" s="233"/>
      <c r="O4" s="233"/>
      <c r="P4" s="234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</row>
    <row r="5" s="89" customFormat="1" ht="20" customHeight="1" spans="1:250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230"/>
      <c r="J5" s="111"/>
      <c r="K5" s="231" t="s">
        <v>199</v>
      </c>
      <c r="L5" s="231" t="s">
        <v>199</v>
      </c>
      <c r="M5" s="231" t="s">
        <v>199</v>
      </c>
      <c r="N5" s="231" t="s">
        <v>199</v>
      </c>
      <c r="O5" s="231" t="s">
        <v>199</v>
      </c>
      <c r="P5" s="235" t="s">
        <v>199</v>
      </c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</row>
    <row r="6" s="89" customFormat="1" ht="25" customHeight="1" spans="1:250">
      <c r="A6" s="122" t="s">
        <v>159</v>
      </c>
      <c r="B6" s="123">
        <f>C6-1</f>
        <v>66</v>
      </c>
      <c r="C6" s="123">
        <f>D6-2</f>
        <v>67</v>
      </c>
      <c r="D6" s="124">
        <v>69</v>
      </c>
      <c r="E6" s="123">
        <f>D6+2</f>
        <v>71</v>
      </c>
      <c r="F6" s="123">
        <f>E6+2</f>
        <v>73</v>
      </c>
      <c r="G6" s="123">
        <f>F6+1</f>
        <v>74</v>
      </c>
      <c r="H6" s="123">
        <f>G6+1</f>
        <v>75</v>
      </c>
      <c r="I6" s="236" t="s">
        <v>160</v>
      </c>
      <c r="J6" s="111"/>
      <c r="K6" s="231"/>
      <c r="L6" s="231"/>
      <c r="M6" s="231"/>
      <c r="N6" s="231"/>
      <c r="O6" s="231"/>
      <c r="P6" s="235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</row>
    <row r="7" s="89" customFormat="1" ht="25" customHeight="1" spans="1:250">
      <c r="A7" s="122" t="s">
        <v>163</v>
      </c>
      <c r="B7" s="123">
        <f>C7-4</f>
        <v>97</v>
      </c>
      <c r="C7" s="123">
        <f>D7-4</f>
        <v>101</v>
      </c>
      <c r="D7" s="124">
        <v>105</v>
      </c>
      <c r="E7" s="123">
        <f>D7+4</f>
        <v>109</v>
      </c>
      <c r="F7" s="123">
        <f>E7+4</f>
        <v>113</v>
      </c>
      <c r="G7" s="123">
        <f>F7+6</f>
        <v>119</v>
      </c>
      <c r="H7" s="123">
        <f>G7+6</f>
        <v>125</v>
      </c>
      <c r="I7" s="236" t="s">
        <v>160</v>
      </c>
      <c r="J7" s="111"/>
      <c r="K7" s="231"/>
      <c r="L7" s="231"/>
      <c r="M7" s="231"/>
      <c r="N7" s="231"/>
      <c r="O7" s="231"/>
      <c r="P7" s="235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</row>
    <row r="8" s="89" customFormat="1" ht="25" customHeight="1" spans="1:250">
      <c r="A8" s="122" t="s">
        <v>165</v>
      </c>
      <c r="B8" s="123">
        <f>C8-4</f>
        <v>96</v>
      </c>
      <c r="C8" s="123">
        <f>D8-4</f>
        <v>100</v>
      </c>
      <c r="D8" s="124">
        <v>104</v>
      </c>
      <c r="E8" s="123">
        <f>D8+4</f>
        <v>108</v>
      </c>
      <c r="F8" s="123">
        <f>E8+5</f>
        <v>113</v>
      </c>
      <c r="G8" s="123">
        <f>F8+6</f>
        <v>119</v>
      </c>
      <c r="H8" s="123">
        <f>G8+7</f>
        <v>126</v>
      </c>
      <c r="I8" s="236" t="s">
        <v>160</v>
      </c>
      <c r="J8" s="111"/>
      <c r="K8" s="231"/>
      <c r="L8" s="231"/>
      <c r="M8" s="231"/>
      <c r="N8" s="231"/>
      <c r="O8" s="231"/>
      <c r="P8" s="235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</row>
    <row r="9" s="89" customFormat="1" ht="25" customHeight="1" spans="1:250">
      <c r="A9" s="122" t="s">
        <v>167</v>
      </c>
      <c r="B9" s="123">
        <f>C9-1.2</f>
        <v>43.1</v>
      </c>
      <c r="C9" s="123">
        <f>D9-1.2</f>
        <v>44.3</v>
      </c>
      <c r="D9" s="124">
        <v>45.5</v>
      </c>
      <c r="E9" s="123">
        <f>D9+1.2</f>
        <v>46.7</v>
      </c>
      <c r="F9" s="123">
        <f>E9+1.2</f>
        <v>47.9</v>
      </c>
      <c r="G9" s="123">
        <f>F9+1.4</f>
        <v>49.3</v>
      </c>
      <c r="H9" s="123">
        <f>G9+1.4</f>
        <v>50.7</v>
      </c>
      <c r="I9" s="236" t="s">
        <v>168</v>
      </c>
      <c r="J9" s="111"/>
      <c r="K9" s="231"/>
      <c r="L9" s="231"/>
      <c r="M9" s="231"/>
      <c r="N9" s="231"/>
      <c r="O9" s="231"/>
      <c r="P9" s="235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</row>
    <row r="10" s="89" customFormat="1" ht="25" customHeight="1" spans="1:250">
      <c r="A10" s="122" t="s">
        <v>170</v>
      </c>
      <c r="B10" s="123">
        <f>C10-0.5</f>
        <v>19</v>
      </c>
      <c r="C10" s="123">
        <f>D10-0.5</f>
        <v>19.5</v>
      </c>
      <c r="D10" s="124">
        <v>20</v>
      </c>
      <c r="E10" s="123">
        <f t="shared" ref="E10:H10" si="0">D10+0.5</f>
        <v>20.5</v>
      </c>
      <c r="F10" s="123">
        <f t="shared" si="0"/>
        <v>21</v>
      </c>
      <c r="G10" s="123">
        <f t="shared" si="0"/>
        <v>21.5</v>
      </c>
      <c r="H10" s="123">
        <f t="shared" si="0"/>
        <v>22</v>
      </c>
      <c r="I10" s="236" t="s">
        <v>168</v>
      </c>
      <c r="J10" s="111"/>
      <c r="K10" s="231"/>
      <c r="L10" s="231"/>
      <c r="M10" s="231"/>
      <c r="N10" s="231"/>
      <c r="O10" s="231"/>
      <c r="P10" s="235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</row>
    <row r="11" s="89" customFormat="1" ht="25" customHeight="1" spans="1:250">
      <c r="A11" s="122" t="s">
        <v>172</v>
      </c>
      <c r="B11" s="126">
        <f>C11-0.7</f>
        <v>17.6</v>
      </c>
      <c r="C11" s="126">
        <f>D11-0.7</f>
        <v>18.3</v>
      </c>
      <c r="D11" s="124">
        <v>19</v>
      </c>
      <c r="E11" s="126">
        <f>D11+0.7</f>
        <v>19.7</v>
      </c>
      <c r="F11" s="126">
        <f>E11+0.7</f>
        <v>20.4</v>
      </c>
      <c r="G11" s="126">
        <f>F11+0.95</f>
        <v>21.35</v>
      </c>
      <c r="H11" s="126">
        <f>G11+0.95</f>
        <v>22.3</v>
      </c>
      <c r="I11" s="236" t="s">
        <v>173</v>
      </c>
      <c r="J11" s="111"/>
      <c r="K11" s="231"/>
      <c r="L11" s="231"/>
      <c r="M11" s="231"/>
      <c r="N11" s="231"/>
      <c r="O11" s="231"/>
      <c r="P11" s="235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</row>
    <row r="12" s="89" customFormat="1" ht="25" customHeight="1" spans="1:250">
      <c r="A12" s="122" t="s">
        <v>175</v>
      </c>
      <c r="B12" s="123">
        <f>C12-0.7</f>
        <v>15.6</v>
      </c>
      <c r="C12" s="123">
        <f>D12-0.7</f>
        <v>16.3</v>
      </c>
      <c r="D12" s="124">
        <v>17</v>
      </c>
      <c r="E12" s="123">
        <f>D12+0.7</f>
        <v>17.7</v>
      </c>
      <c r="F12" s="123">
        <f>E12+0.7</f>
        <v>18.4</v>
      </c>
      <c r="G12" s="123">
        <f>F12+0.95</f>
        <v>19.35</v>
      </c>
      <c r="H12" s="123">
        <f>G12+0.95</f>
        <v>20.3</v>
      </c>
      <c r="I12" s="236" t="s">
        <v>168</v>
      </c>
      <c r="J12" s="111"/>
      <c r="K12" s="231"/>
      <c r="L12" s="231"/>
      <c r="M12" s="231"/>
      <c r="N12" s="231"/>
      <c r="O12" s="231"/>
      <c r="P12" s="235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</row>
    <row r="13" s="89" customFormat="1" ht="25" customHeight="1" spans="1:250">
      <c r="A13" s="127" t="s">
        <v>176</v>
      </c>
      <c r="B13" s="128">
        <f>C13-0.4</f>
        <v>19.2</v>
      </c>
      <c r="C13" s="128">
        <f>D13-0.4</f>
        <v>19.6</v>
      </c>
      <c r="D13" s="124">
        <v>20</v>
      </c>
      <c r="E13" s="128">
        <f>D13+0.4</f>
        <v>20.4</v>
      </c>
      <c r="F13" s="128">
        <f>E13+0.4</f>
        <v>20.8</v>
      </c>
      <c r="G13" s="128">
        <f>F13+0.6</f>
        <v>21.4</v>
      </c>
      <c r="H13" s="128">
        <f>G13+0.6</f>
        <v>22</v>
      </c>
      <c r="I13" s="236">
        <v>0</v>
      </c>
      <c r="J13" s="111"/>
      <c r="K13" s="231"/>
      <c r="L13" s="231"/>
      <c r="M13" s="231"/>
      <c r="N13" s="231"/>
      <c r="O13" s="231"/>
      <c r="P13" s="235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</row>
    <row r="14" s="89" customFormat="1" ht="25" customHeight="1" spans="1:250">
      <c r="A14" s="127" t="s">
        <v>178</v>
      </c>
      <c r="B14" s="128">
        <f>C14-0.2</f>
        <v>10.6</v>
      </c>
      <c r="C14" s="128">
        <f>D14-0.2</f>
        <v>10.8</v>
      </c>
      <c r="D14" s="124">
        <v>11</v>
      </c>
      <c r="E14" s="128">
        <f>D14+0.2</f>
        <v>11.2</v>
      </c>
      <c r="F14" s="128">
        <f>E14+0.2</f>
        <v>11.4</v>
      </c>
      <c r="G14" s="128">
        <f>F14+0.25</f>
        <v>11.65</v>
      </c>
      <c r="H14" s="128">
        <f>G14+0.25</f>
        <v>11.9</v>
      </c>
      <c r="I14" s="237"/>
      <c r="J14" s="111"/>
      <c r="K14" s="231"/>
      <c r="L14" s="231"/>
      <c r="M14" s="231"/>
      <c r="N14" s="231"/>
      <c r="O14" s="231"/>
      <c r="P14" s="235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</row>
    <row r="15" s="89" customFormat="1" ht="25" customHeight="1" spans="1:250">
      <c r="A15" s="129" t="s">
        <v>179</v>
      </c>
      <c r="B15" s="130">
        <f>C15</f>
        <v>1.3</v>
      </c>
      <c r="C15" s="130">
        <f>D15</f>
        <v>1.3</v>
      </c>
      <c r="D15" s="124">
        <v>1.3</v>
      </c>
      <c r="E15" s="130">
        <f t="shared" ref="E15:H15" si="1">D15</f>
        <v>1.3</v>
      </c>
      <c r="F15" s="130">
        <f t="shared" si="1"/>
        <v>1.3</v>
      </c>
      <c r="G15" s="130">
        <f t="shared" si="1"/>
        <v>1.3</v>
      </c>
      <c r="H15" s="130">
        <f t="shared" si="1"/>
        <v>1.3</v>
      </c>
      <c r="I15" s="237"/>
      <c r="J15" s="111"/>
      <c r="K15" s="231"/>
      <c r="L15" s="231"/>
      <c r="M15" s="231"/>
      <c r="N15" s="231"/>
      <c r="O15" s="231"/>
      <c r="P15" s="235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</row>
    <row r="16" s="89" customFormat="1" ht="17.25" spans="1:250">
      <c r="A16" s="133"/>
      <c r="B16" s="134"/>
      <c r="C16" s="134"/>
      <c r="D16" s="134"/>
      <c r="E16" s="135"/>
      <c r="F16" s="134"/>
      <c r="G16" s="134"/>
      <c r="H16" s="134"/>
      <c r="I16" s="134"/>
      <c r="J16" s="238"/>
      <c r="K16" s="239"/>
      <c r="L16" s="239"/>
      <c r="M16" s="240"/>
      <c r="N16" s="239"/>
      <c r="O16" s="239"/>
      <c r="P16" s="241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</row>
    <row r="17" s="89" customFormat="1" ht="42" customHeight="1" spans="3:250">
      <c r="C17" s="90"/>
      <c r="J17" s="142" t="s">
        <v>181</v>
      </c>
      <c r="K17" s="143">
        <v>45981</v>
      </c>
      <c r="L17" s="242" t="s">
        <v>182</v>
      </c>
      <c r="M17" s="142" t="s">
        <v>139</v>
      </c>
      <c r="O17" s="142" t="s">
        <v>183</v>
      </c>
      <c r="P17" s="243" t="s">
        <v>142</v>
      </c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workbookViewId="0">
      <selection activeCell="M37" sqref="M37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1.3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3.25" spans="1:13">
      <c r="A1" s="148" t="s">
        <v>200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39" customHeight="1" spans="1:13">
      <c r="A2" s="149" t="s">
        <v>53</v>
      </c>
      <c r="B2" s="150" t="s">
        <v>201</v>
      </c>
      <c r="C2" s="150"/>
      <c r="D2" s="151" t="s">
        <v>61</v>
      </c>
      <c r="E2" s="152" t="str">
        <f>首期!B4</f>
        <v>TAJJAO81045</v>
      </c>
      <c r="F2" s="153" t="s">
        <v>202</v>
      </c>
      <c r="G2" s="154" t="s">
        <v>203</v>
      </c>
      <c r="H2" s="155"/>
      <c r="I2" s="156" t="s">
        <v>57</v>
      </c>
      <c r="J2" s="157" t="s">
        <v>56</v>
      </c>
      <c r="K2" s="158"/>
    </row>
    <row r="3" ht="18" customHeight="1" spans="1:13">
      <c r="A3" s="159" t="s">
        <v>75</v>
      </c>
      <c r="B3" s="160">
        <v>54</v>
      </c>
      <c r="C3" s="160"/>
      <c r="D3" s="161" t="s">
        <v>204</v>
      </c>
      <c r="E3" s="162">
        <v>46011</v>
      </c>
      <c r="F3" s="163"/>
      <c r="G3" s="163"/>
      <c r="H3" s="164" t="s">
        <v>205</v>
      </c>
      <c r="I3" s="164"/>
      <c r="J3" s="164"/>
      <c r="K3" s="165"/>
    </row>
    <row r="4" ht="18" customHeight="1" spans="1:13">
      <c r="A4" s="166" t="s">
        <v>72</v>
      </c>
      <c r="B4" s="160">
        <v>3</v>
      </c>
      <c r="C4" s="160">
        <v>6</v>
      </c>
      <c r="D4" s="167" t="s">
        <v>206</v>
      </c>
      <c r="E4" s="163" t="s">
        <v>207</v>
      </c>
      <c r="F4" s="163"/>
      <c r="G4" s="163"/>
      <c r="H4" s="167" t="s">
        <v>208</v>
      </c>
      <c r="I4" s="167"/>
      <c r="J4" s="168" t="s">
        <v>66</v>
      </c>
      <c r="K4" s="169" t="s">
        <v>67</v>
      </c>
    </row>
    <row r="5" ht="18" customHeight="1" spans="1:13">
      <c r="A5" s="166" t="s">
        <v>209</v>
      </c>
      <c r="B5" s="160">
        <v>1</v>
      </c>
      <c r="C5" s="160"/>
      <c r="D5" s="161" t="s">
        <v>210</v>
      </c>
      <c r="E5" s="161"/>
      <c r="G5" s="161"/>
      <c r="H5" s="167" t="s">
        <v>211</v>
      </c>
      <c r="I5" s="167"/>
      <c r="J5" s="168" t="s">
        <v>66</v>
      </c>
      <c r="K5" s="169" t="s">
        <v>67</v>
      </c>
    </row>
    <row r="6" ht="18" customHeight="1" spans="1:13">
      <c r="A6" s="170" t="s">
        <v>212</v>
      </c>
      <c r="B6" s="171">
        <v>13</v>
      </c>
      <c r="C6" s="171"/>
      <c r="D6" s="172" t="s">
        <v>213</v>
      </c>
      <c r="E6" s="173">
        <v>54</v>
      </c>
      <c r="F6" s="173"/>
      <c r="G6" s="172"/>
      <c r="H6" s="174" t="s">
        <v>214</v>
      </c>
      <c r="I6" s="174"/>
      <c r="J6" s="173" t="s">
        <v>66</v>
      </c>
      <c r="K6" s="175" t="s">
        <v>67</v>
      </c>
      <c r="M6" s="176"/>
    </row>
    <row r="7" ht="18" customHeight="1" spans="1:13">
      <c r="A7" s="177"/>
      <c r="B7" s="178"/>
      <c r="C7" s="178"/>
      <c r="D7" s="177"/>
      <c r="E7" s="178"/>
      <c r="F7" s="179"/>
      <c r="G7" s="177"/>
      <c r="H7" s="179"/>
      <c r="I7" s="178"/>
      <c r="J7" s="178"/>
      <c r="K7" s="178"/>
    </row>
    <row r="8" ht="18" customHeight="1" spans="1:13">
      <c r="A8" s="180" t="s">
        <v>215</v>
      </c>
      <c r="B8" s="153" t="s">
        <v>216</v>
      </c>
      <c r="C8" s="153" t="s">
        <v>217</v>
      </c>
      <c r="D8" s="153" t="s">
        <v>218</v>
      </c>
      <c r="E8" s="153" t="s">
        <v>219</v>
      </c>
      <c r="F8" s="153" t="s">
        <v>220</v>
      </c>
      <c r="G8" s="181" t="s">
        <v>221</v>
      </c>
      <c r="H8" s="182"/>
      <c r="I8" s="182"/>
      <c r="J8" s="182"/>
      <c r="K8" s="183"/>
    </row>
    <row r="9" ht="18" customHeight="1" spans="1:13">
      <c r="A9" s="166" t="s">
        <v>222</v>
      </c>
      <c r="B9" s="167"/>
      <c r="C9" s="168" t="s">
        <v>66</v>
      </c>
      <c r="D9" s="168" t="s">
        <v>67</v>
      </c>
      <c r="E9" s="161" t="s">
        <v>223</v>
      </c>
      <c r="F9" s="184" t="s">
        <v>224</v>
      </c>
      <c r="G9" s="185"/>
      <c r="H9" s="186"/>
      <c r="I9" s="186"/>
      <c r="J9" s="186"/>
      <c r="K9" s="187"/>
    </row>
    <row r="10" ht="18" customHeight="1" spans="1:13">
      <c r="A10" s="166" t="s">
        <v>225</v>
      </c>
      <c r="B10" s="167"/>
      <c r="C10" s="168" t="s">
        <v>66</v>
      </c>
      <c r="D10" s="168" t="s">
        <v>67</v>
      </c>
      <c r="E10" s="161" t="s">
        <v>226</v>
      </c>
      <c r="F10" s="184" t="s">
        <v>227</v>
      </c>
      <c r="G10" s="185" t="s">
        <v>228</v>
      </c>
      <c r="H10" s="186"/>
      <c r="I10" s="186"/>
      <c r="J10" s="186"/>
      <c r="K10" s="187"/>
    </row>
    <row r="11" ht="18" customHeight="1" spans="1:13">
      <c r="A11" s="188" t="s">
        <v>187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90"/>
    </row>
    <row r="12" ht="18" customHeight="1" spans="1:13">
      <c r="A12" s="159" t="s">
        <v>89</v>
      </c>
      <c r="B12" s="168" t="s">
        <v>85</v>
      </c>
      <c r="C12" s="168" t="s">
        <v>86</v>
      </c>
      <c r="D12" s="184"/>
      <c r="E12" s="161" t="s">
        <v>87</v>
      </c>
      <c r="F12" s="168" t="s">
        <v>85</v>
      </c>
      <c r="G12" s="168" t="s">
        <v>86</v>
      </c>
      <c r="H12" s="168"/>
      <c r="I12" s="161" t="s">
        <v>229</v>
      </c>
      <c r="J12" s="168" t="s">
        <v>85</v>
      </c>
      <c r="K12" s="169" t="s">
        <v>86</v>
      </c>
    </row>
    <row r="13" ht="18" customHeight="1" spans="1:13">
      <c r="A13" s="159" t="s">
        <v>92</v>
      </c>
      <c r="B13" s="168" t="s">
        <v>85</v>
      </c>
      <c r="C13" s="168" t="s">
        <v>86</v>
      </c>
      <c r="D13" s="184"/>
      <c r="E13" s="161" t="s">
        <v>97</v>
      </c>
      <c r="F13" s="168" t="s">
        <v>85</v>
      </c>
      <c r="G13" s="168" t="s">
        <v>86</v>
      </c>
      <c r="H13" s="168"/>
      <c r="I13" s="161" t="s">
        <v>230</v>
      </c>
      <c r="J13" s="168" t="s">
        <v>85</v>
      </c>
      <c r="K13" s="169" t="s">
        <v>86</v>
      </c>
    </row>
    <row r="14" ht="18" customHeight="1" spans="1:13">
      <c r="A14" s="170" t="s">
        <v>231</v>
      </c>
      <c r="B14" s="173" t="s">
        <v>85</v>
      </c>
      <c r="C14" s="173" t="s">
        <v>86</v>
      </c>
      <c r="D14" s="191"/>
      <c r="E14" s="172" t="s">
        <v>232</v>
      </c>
      <c r="F14" s="173" t="s">
        <v>85</v>
      </c>
      <c r="G14" s="173" t="s">
        <v>86</v>
      </c>
      <c r="H14" s="173"/>
      <c r="I14" s="172" t="s">
        <v>233</v>
      </c>
      <c r="J14" s="173" t="s">
        <v>85</v>
      </c>
      <c r="K14" s="175" t="s">
        <v>86</v>
      </c>
    </row>
    <row r="15" ht="18" customHeight="1" spans="1:13">
      <c r="A15" s="177"/>
      <c r="B15" s="192"/>
      <c r="C15" s="192"/>
      <c r="D15" s="178"/>
      <c r="E15" s="177"/>
      <c r="F15" s="192"/>
      <c r="G15" s="192"/>
      <c r="H15" s="192"/>
      <c r="I15" s="177"/>
      <c r="J15" s="192"/>
      <c r="K15" s="192"/>
    </row>
    <row r="16" s="145" customFormat="1" ht="18" customHeight="1" spans="1:13">
      <c r="A16" s="149" t="s">
        <v>234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93"/>
    </row>
    <row r="17" ht="18" customHeight="1" spans="1:11">
      <c r="A17" s="166" t="s">
        <v>235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94"/>
    </row>
    <row r="18" ht="18" customHeight="1" spans="1:11">
      <c r="A18" s="166" t="s">
        <v>236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94"/>
    </row>
    <row r="19" ht="22" customHeight="1" spans="1:11">
      <c r="A19" s="195"/>
      <c r="B19" s="168"/>
      <c r="C19" s="168"/>
      <c r="D19" s="168"/>
      <c r="E19" s="168"/>
      <c r="F19" s="168"/>
      <c r="G19" s="168"/>
      <c r="H19" s="168"/>
      <c r="I19" s="168"/>
      <c r="J19" s="168"/>
      <c r="K19" s="169"/>
    </row>
    <row r="20" ht="22" customHeight="1" spans="1:11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198"/>
    </row>
    <row r="21" ht="22" customHeight="1" spans="1:1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8"/>
    </row>
    <row r="22" ht="22" customHeight="1" spans="1:11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198"/>
    </row>
    <row r="23" ht="22" customHeight="1" spans="1:1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01"/>
    </row>
    <row r="24" ht="18" customHeight="1" spans="1:11">
      <c r="A24" s="166" t="s">
        <v>124</v>
      </c>
      <c r="B24" s="167"/>
      <c r="C24" s="168" t="s">
        <v>66</v>
      </c>
      <c r="D24" s="168" t="s">
        <v>67</v>
      </c>
      <c r="E24" s="164"/>
      <c r="F24" s="164"/>
      <c r="G24" s="164"/>
      <c r="H24" s="164"/>
      <c r="I24" s="164"/>
      <c r="J24" s="164"/>
      <c r="K24" s="165"/>
    </row>
    <row r="25" ht="18" customHeight="1" spans="1:11">
      <c r="A25" s="202" t="s">
        <v>237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4"/>
    </row>
    <row r="26" ht="15" spans="1:11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ht="20" customHeight="1" spans="1:11">
      <c r="A27" s="206" t="s">
        <v>238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07" t="s">
        <v>239</v>
      </c>
    </row>
    <row r="28" ht="23" customHeight="1" spans="1:11">
      <c r="A28" s="196"/>
      <c r="B28" s="197"/>
      <c r="C28" s="197"/>
      <c r="D28" s="197"/>
      <c r="E28" s="197"/>
      <c r="F28" s="197"/>
      <c r="G28" s="197"/>
      <c r="H28" s="197"/>
      <c r="I28" s="197"/>
      <c r="J28" s="208"/>
      <c r="K28" s="187"/>
    </row>
    <row r="29" ht="23" customHeight="1" spans="1:11">
      <c r="A29" s="196"/>
      <c r="B29" s="197"/>
      <c r="C29" s="197"/>
      <c r="D29" s="197"/>
      <c r="E29" s="197"/>
      <c r="F29" s="197"/>
      <c r="G29" s="197"/>
      <c r="H29" s="197"/>
      <c r="I29" s="197"/>
      <c r="J29" s="208"/>
      <c r="K29" s="187"/>
    </row>
    <row r="30" ht="23" customHeight="1" spans="1:11">
      <c r="A30" s="196"/>
      <c r="B30" s="197"/>
      <c r="C30" s="197"/>
      <c r="D30" s="197"/>
      <c r="E30" s="197"/>
      <c r="F30" s="197"/>
      <c r="G30" s="197"/>
      <c r="H30" s="197"/>
      <c r="I30" s="197"/>
      <c r="J30" s="208"/>
      <c r="K30" s="209"/>
    </row>
    <row r="31" ht="23" customHeight="1" spans="1:11">
      <c r="A31" s="196"/>
      <c r="B31" s="197"/>
      <c r="C31" s="197"/>
      <c r="D31" s="197"/>
      <c r="E31" s="197"/>
      <c r="F31" s="197"/>
      <c r="G31" s="197"/>
      <c r="H31" s="197"/>
      <c r="I31" s="197"/>
      <c r="J31" s="208"/>
      <c r="K31" s="210"/>
    </row>
    <row r="32" ht="23" customHeight="1" spans="1:11">
      <c r="A32" s="196"/>
      <c r="B32" s="197"/>
      <c r="C32" s="197"/>
      <c r="D32" s="197"/>
      <c r="E32" s="197"/>
      <c r="F32" s="197"/>
      <c r="G32" s="197"/>
      <c r="H32" s="197"/>
      <c r="I32" s="197"/>
      <c r="J32" s="208"/>
      <c r="K32" s="187"/>
    </row>
    <row r="33" ht="23" customHeight="1" spans="1:11">
      <c r="A33" s="196"/>
      <c r="B33" s="197"/>
      <c r="C33" s="197"/>
      <c r="D33" s="197"/>
      <c r="E33" s="197"/>
      <c r="F33" s="197"/>
      <c r="G33" s="197"/>
      <c r="H33" s="197"/>
      <c r="I33" s="197"/>
      <c r="J33" s="208"/>
      <c r="K33" s="211"/>
    </row>
    <row r="34" ht="23" customHeight="1" spans="1:11">
      <c r="A34" s="212" t="s">
        <v>240</v>
      </c>
      <c r="B34" s="213"/>
      <c r="C34" s="213"/>
      <c r="D34" s="213"/>
      <c r="E34" s="213"/>
      <c r="F34" s="213"/>
      <c r="G34" s="213"/>
      <c r="H34" s="213"/>
      <c r="I34" s="213"/>
      <c r="J34" s="214"/>
      <c r="K34" s="215">
        <f>SUM(K28:K33)</f>
        <v>0</v>
      </c>
    </row>
    <row r="35" ht="18.75" customHeight="1" spans="1:11">
      <c r="A35" s="216" t="s">
        <v>241</v>
      </c>
      <c r="B35" s="217"/>
      <c r="C35" s="217"/>
      <c r="D35" s="217"/>
      <c r="E35" s="217"/>
      <c r="F35" s="217"/>
      <c r="G35" s="217"/>
      <c r="H35" s="217"/>
      <c r="I35" s="217"/>
      <c r="J35" s="217"/>
      <c r="K35" s="218"/>
    </row>
    <row r="36" s="146" customFormat="1" ht="18.75" customHeight="1" spans="1:11">
      <c r="A36" s="166" t="s">
        <v>242</v>
      </c>
      <c r="B36" s="167"/>
      <c r="C36" s="167"/>
      <c r="D36" s="164" t="s">
        <v>243</v>
      </c>
      <c r="E36" s="164"/>
      <c r="F36" s="219" t="s">
        <v>244</v>
      </c>
      <c r="G36" s="220"/>
      <c r="H36" s="167" t="s">
        <v>245</v>
      </c>
      <c r="I36" s="167"/>
      <c r="J36" s="167" t="s">
        <v>246</v>
      </c>
      <c r="K36" s="194"/>
    </row>
    <row r="37" ht="18.75" customHeight="1" spans="1:11">
      <c r="A37" s="166" t="s">
        <v>125</v>
      </c>
      <c r="B37" s="167" t="s">
        <v>247</v>
      </c>
      <c r="C37" s="167"/>
      <c r="D37" s="167"/>
      <c r="E37" s="167"/>
      <c r="F37" s="167"/>
      <c r="G37" s="167"/>
      <c r="H37" s="167"/>
      <c r="I37" s="167"/>
      <c r="J37" s="167"/>
      <c r="K37" s="194"/>
    </row>
    <row r="38" ht="24" customHeight="1" spans="1:11">
      <c r="A38" s="166"/>
      <c r="B38" s="167"/>
      <c r="C38" s="167"/>
      <c r="D38" s="167"/>
      <c r="E38" s="167"/>
      <c r="F38" s="167"/>
      <c r="G38" s="167"/>
      <c r="H38" s="167"/>
      <c r="I38" s="167"/>
      <c r="J38" s="167"/>
      <c r="K38" s="194"/>
    </row>
    <row r="39" ht="24" customHeight="1" spans="1:11">
      <c r="A39" s="166"/>
      <c r="B39" s="167"/>
      <c r="C39" s="167"/>
      <c r="D39" s="167"/>
      <c r="E39" s="167"/>
      <c r="F39" s="167"/>
      <c r="G39" s="167"/>
      <c r="H39" s="167"/>
      <c r="I39" s="167"/>
      <c r="J39" s="167"/>
      <c r="K39" s="194"/>
    </row>
    <row r="40" ht="32.1" customHeight="1" spans="1:11">
      <c r="A40" s="170" t="s">
        <v>136</v>
      </c>
      <c r="B40" s="221" t="s">
        <v>248</v>
      </c>
      <c r="C40" s="221"/>
      <c r="D40" s="172" t="s">
        <v>249</v>
      </c>
      <c r="E40" s="191" t="s">
        <v>139</v>
      </c>
      <c r="F40" s="172" t="s">
        <v>140</v>
      </c>
      <c r="G40" s="222">
        <v>46001</v>
      </c>
      <c r="H40" s="223" t="s">
        <v>141</v>
      </c>
      <c r="I40" s="223"/>
      <c r="J40" s="221" t="s">
        <v>142</v>
      </c>
      <c r="K40" s="224"/>
    </row>
    <row r="41" ht="16.5" customHeight="1"/>
    <row r="42" ht="16.5" customHeight="1"/>
    <row r="43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35</xdr:row>
                    <xdr:rowOff>0</xdr:rowOff>
                  </from>
                  <to>
                    <xdr:col>6</xdr:col>
                    <xdr:colOff>447675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35</xdr:row>
                    <xdr:rowOff>0</xdr:rowOff>
                  </from>
                  <to>
                    <xdr:col>8</xdr:col>
                    <xdr:colOff>485775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35</xdr:row>
                    <xdr:rowOff>9525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tabSelected="1" zoomScale="90" zoomScaleNormal="90" workbookViewId="0">
      <selection activeCell="L14" sqref="L14"/>
    </sheetView>
  </sheetViews>
  <sheetFormatPr defaultColWidth="9" defaultRowHeight="14.25"/>
  <cols>
    <col min="1" max="1" width="16.625" style="89" customWidth="1"/>
    <col min="2" max="3" width="9.125" style="89" customWidth="1"/>
    <col min="4" max="4" width="9.125" style="90" customWidth="1"/>
    <col min="5" max="7" width="9.125" style="89" customWidth="1"/>
    <col min="8" max="8" width="8.5" style="89" customWidth="1"/>
    <col min="9" max="9" width="2.75" style="89" customWidth="1"/>
    <col min="10" max="12" width="15.625" style="89" customWidth="1"/>
    <col min="13" max="15" width="15.625" style="91" customWidth="1"/>
    <col min="16" max="253" width="9" style="89"/>
    <col min="254" max="16384" width="9" style="92"/>
  </cols>
  <sheetData>
    <row r="1" s="89" customFormat="1" ht="29" customHeight="1" spans="1:256">
      <c r="A1" s="93" t="s">
        <v>145</v>
      </c>
      <c r="B1" s="94"/>
      <c r="C1" s="95"/>
      <c r="D1" s="96"/>
      <c r="E1" s="95"/>
      <c r="F1" s="95"/>
      <c r="G1" s="95"/>
      <c r="H1" s="95"/>
      <c r="I1" s="95"/>
      <c r="J1" s="95"/>
      <c r="K1" s="95"/>
      <c r="L1" s="95"/>
      <c r="M1" s="97"/>
      <c r="N1" s="97"/>
      <c r="O1" s="97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8" t="s">
        <v>61</v>
      </c>
      <c r="B2" s="99" t="str">
        <f>首期!B4</f>
        <v>TAJJAO81045</v>
      </c>
      <c r="C2" s="100"/>
      <c r="D2" s="101"/>
      <c r="E2" s="102" t="s">
        <v>68</v>
      </c>
      <c r="F2" s="103" t="str">
        <f>首期!B5</f>
        <v>男式短袖T恤</v>
      </c>
      <c r="G2" s="103"/>
      <c r="H2" s="103"/>
      <c r="I2" s="104"/>
      <c r="J2" s="105" t="s">
        <v>57</v>
      </c>
      <c r="K2" s="106" t="s">
        <v>56</v>
      </c>
      <c r="L2" s="106"/>
      <c r="M2" s="106"/>
      <c r="N2" s="106"/>
      <c r="O2" s="107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8" t="s">
        <v>146</v>
      </c>
      <c r="B3" s="109" t="s">
        <v>147</v>
      </c>
      <c r="C3" s="110"/>
      <c r="D3" s="109"/>
      <c r="E3" s="109"/>
      <c r="F3" s="109"/>
      <c r="G3" s="109"/>
      <c r="H3" s="109"/>
      <c r="I3" s="111"/>
      <c r="J3" s="112"/>
      <c r="K3" s="112"/>
      <c r="L3" s="112"/>
      <c r="M3" s="112"/>
      <c r="N3" s="112"/>
      <c r="O3" s="113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6.5" spans="1:256">
      <c r="A4" s="108"/>
      <c r="B4" s="114" t="s">
        <v>111</v>
      </c>
      <c r="C4" s="115" t="s">
        <v>112</v>
      </c>
      <c r="D4" s="116" t="s">
        <v>113</v>
      </c>
      <c r="E4" s="115" t="s">
        <v>114</v>
      </c>
      <c r="F4" s="115" t="s">
        <v>115</v>
      </c>
      <c r="G4" s="115" t="s">
        <v>116</v>
      </c>
      <c r="H4" s="115" t="s">
        <v>148</v>
      </c>
      <c r="I4" s="111"/>
      <c r="J4" s="114" t="s">
        <v>111</v>
      </c>
      <c r="K4" s="115" t="s">
        <v>112</v>
      </c>
      <c r="L4" s="116" t="s">
        <v>113</v>
      </c>
      <c r="M4" s="115" t="s">
        <v>114</v>
      </c>
      <c r="N4" s="115" t="s">
        <v>115</v>
      </c>
      <c r="O4" s="117" t="s">
        <v>116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118"/>
      <c r="J5" s="119" t="s">
        <v>119</v>
      </c>
      <c r="K5" s="119" t="s">
        <v>120</v>
      </c>
      <c r="L5" s="120" t="s">
        <v>120</v>
      </c>
      <c r="M5" s="120" t="s">
        <v>118</v>
      </c>
      <c r="N5" s="120" t="s">
        <v>118</v>
      </c>
      <c r="O5" s="121" t="s">
        <v>119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1" customHeight="1" spans="1:256">
      <c r="A6" s="122" t="s">
        <v>159</v>
      </c>
      <c r="B6" s="123">
        <f>C6-1</f>
        <v>66</v>
      </c>
      <c r="C6" s="123">
        <f>D6-2</f>
        <v>67</v>
      </c>
      <c r="D6" s="124">
        <v>69</v>
      </c>
      <c r="E6" s="123">
        <f>D6+2</f>
        <v>71</v>
      </c>
      <c r="F6" s="123">
        <f>E6+2</f>
        <v>73</v>
      </c>
      <c r="G6" s="123">
        <f>F6+1</f>
        <v>74</v>
      </c>
      <c r="H6" s="123">
        <f>G6+1</f>
        <v>75</v>
      </c>
      <c r="I6" s="118"/>
      <c r="J6" s="119" t="s">
        <v>250</v>
      </c>
      <c r="K6" s="119" t="s">
        <v>251</v>
      </c>
      <c r="L6" s="119" t="s">
        <v>252</v>
      </c>
      <c r="M6" s="119" t="s">
        <v>253</v>
      </c>
      <c r="N6" s="119" t="s">
        <v>253</v>
      </c>
      <c r="O6" s="125" t="s">
        <v>253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1" customHeight="1" spans="1:256">
      <c r="A7" s="122" t="s">
        <v>163</v>
      </c>
      <c r="B7" s="123">
        <f>C7-4</f>
        <v>97</v>
      </c>
      <c r="C7" s="123">
        <f>D7-4</f>
        <v>101</v>
      </c>
      <c r="D7" s="124">
        <v>105</v>
      </c>
      <c r="E7" s="123">
        <f>D7+4</f>
        <v>109</v>
      </c>
      <c r="F7" s="123">
        <f>E7+4</f>
        <v>113</v>
      </c>
      <c r="G7" s="123">
        <f>F7+6</f>
        <v>119</v>
      </c>
      <c r="H7" s="123">
        <f>G7+6</f>
        <v>125</v>
      </c>
      <c r="I7" s="118"/>
      <c r="J7" s="119" t="s">
        <v>254</v>
      </c>
      <c r="K7" s="119" t="s">
        <v>254</v>
      </c>
      <c r="L7" s="119" t="s">
        <v>254</v>
      </c>
      <c r="M7" s="119" t="s">
        <v>254</v>
      </c>
      <c r="N7" s="119" t="s">
        <v>254</v>
      </c>
      <c r="O7" s="125" t="s">
        <v>254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1" customHeight="1" spans="1:256">
      <c r="A8" s="122" t="s">
        <v>165</v>
      </c>
      <c r="B8" s="123">
        <f>C8-4</f>
        <v>96</v>
      </c>
      <c r="C8" s="123">
        <f>D8-4</f>
        <v>100</v>
      </c>
      <c r="D8" s="124">
        <v>104</v>
      </c>
      <c r="E8" s="123">
        <f>D8+4</f>
        <v>108</v>
      </c>
      <c r="F8" s="123">
        <f>E8+5</f>
        <v>113</v>
      </c>
      <c r="G8" s="123">
        <f>F8+6</f>
        <v>119</v>
      </c>
      <c r="H8" s="123">
        <f>G8+7</f>
        <v>126</v>
      </c>
      <c r="I8" s="118"/>
      <c r="J8" s="119" t="s">
        <v>254</v>
      </c>
      <c r="K8" s="119" t="s">
        <v>255</v>
      </c>
      <c r="L8" s="119" t="s">
        <v>256</v>
      </c>
      <c r="M8" s="119" t="s">
        <v>257</v>
      </c>
      <c r="N8" s="119" t="s">
        <v>254</v>
      </c>
      <c r="O8" s="125" t="s">
        <v>258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1" customHeight="1" spans="1:256">
      <c r="A9" s="122" t="s">
        <v>167</v>
      </c>
      <c r="B9" s="123">
        <f>C9-1.2</f>
        <v>43.1</v>
      </c>
      <c r="C9" s="123">
        <f>D9-1.2</f>
        <v>44.3</v>
      </c>
      <c r="D9" s="124">
        <v>45.5</v>
      </c>
      <c r="E9" s="123">
        <f>D9+1.2</f>
        <v>46.7</v>
      </c>
      <c r="F9" s="123">
        <f>E9+1.2</f>
        <v>47.9</v>
      </c>
      <c r="G9" s="123">
        <f>F9+1.4</f>
        <v>49.3</v>
      </c>
      <c r="H9" s="123">
        <f>G9+1.4</f>
        <v>50.7</v>
      </c>
      <c r="I9" s="118"/>
      <c r="J9" s="119" t="s">
        <v>259</v>
      </c>
      <c r="K9" s="119" t="s">
        <v>260</v>
      </c>
      <c r="L9" s="119" t="s">
        <v>261</v>
      </c>
      <c r="M9" s="119" t="s">
        <v>260</v>
      </c>
      <c r="N9" s="119" t="s">
        <v>262</v>
      </c>
      <c r="O9" s="125" t="s">
        <v>259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1" customHeight="1" spans="1:256">
      <c r="A10" s="122" t="s">
        <v>170</v>
      </c>
      <c r="B10" s="123">
        <f>C10-0.5</f>
        <v>19</v>
      </c>
      <c r="C10" s="123">
        <f>D10-0.5</f>
        <v>19.5</v>
      </c>
      <c r="D10" s="124">
        <v>20</v>
      </c>
      <c r="E10" s="123">
        <f t="shared" ref="E10:H10" si="0">D10+0.5</f>
        <v>20.5</v>
      </c>
      <c r="F10" s="123">
        <f t="shared" si="0"/>
        <v>21</v>
      </c>
      <c r="G10" s="123">
        <f t="shared" si="0"/>
        <v>21.5</v>
      </c>
      <c r="H10" s="123">
        <f t="shared" si="0"/>
        <v>22</v>
      </c>
      <c r="I10" s="118"/>
      <c r="J10" s="119" t="s">
        <v>250</v>
      </c>
      <c r="K10" s="119" t="s">
        <v>263</v>
      </c>
      <c r="L10" s="119" t="s">
        <v>264</v>
      </c>
      <c r="M10" s="119" t="s">
        <v>256</v>
      </c>
      <c r="N10" s="119" t="s">
        <v>254</v>
      </c>
      <c r="O10" s="125" t="s">
        <v>265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1" customHeight="1" spans="1:256">
      <c r="A11" s="122" t="s">
        <v>172</v>
      </c>
      <c r="B11" s="126">
        <f>C11-0.7</f>
        <v>17.6</v>
      </c>
      <c r="C11" s="126">
        <f>D11-0.7</f>
        <v>18.3</v>
      </c>
      <c r="D11" s="124">
        <v>19</v>
      </c>
      <c r="E11" s="126">
        <f>D11+0.7</f>
        <v>19.7</v>
      </c>
      <c r="F11" s="126">
        <f>E11+0.7</f>
        <v>20.4</v>
      </c>
      <c r="G11" s="126">
        <f>F11+0.95</f>
        <v>21.35</v>
      </c>
      <c r="H11" s="126">
        <f>G11+0.95</f>
        <v>22.3</v>
      </c>
      <c r="I11" s="118"/>
      <c r="J11" s="119" t="s">
        <v>254</v>
      </c>
      <c r="K11" s="119" t="s">
        <v>266</v>
      </c>
      <c r="L11" s="119" t="s">
        <v>257</v>
      </c>
      <c r="M11" s="119" t="s">
        <v>267</v>
      </c>
      <c r="N11" s="119" t="s">
        <v>268</v>
      </c>
      <c r="O11" s="125" t="s">
        <v>254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1" customHeight="1" spans="1:256">
      <c r="A12" s="122" t="s">
        <v>175</v>
      </c>
      <c r="B12" s="123">
        <f>C12-0.7</f>
        <v>15.6</v>
      </c>
      <c r="C12" s="123">
        <f>D12-0.7</f>
        <v>16.3</v>
      </c>
      <c r="D12" s="124">
        <v>17</v>
      </c>
      <c r="E12" s="123">
        <f>D12+0.7</f>
        <v>17.7</v>
      </c>
      <c r="F12" s="123">
        <f>E12+0.7</f>
        <v>18.4</v>
      </c>
      <c r="G12" s="123">
        <f>F12+0.95</f>
        <v>19.35</v>
      </c>
      <c r="H12" s="123">
        <f>G12+0.95</f>
        <v>20.3</v>
      </c>
      <c r="I12" s="118"/>
      <c r="J12" s="119" t="s">
        <v>250</v>
      </c>
      <c r="K12" s="119" t="s">
        <v>251</v>
      </c>
      <c r="L12" s="119" t="s">
        <v>254</v>
      </c>
      <c r="M12" s="119" t="s">
        <v>254</v>
      </c>
      <c r="N12" s="119" t="s">
        <v>253</v>
      </c>
      <c r="O12" s="125" t="s">
        <v>254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1" customHeight="1" spans="1:256">
      <c r="A13" s="127" t="s">
        <v>176</v>
      </c>
      <c r="B13" s="128">
        <f>C13-0.4</f>
        <v>19.2</v>
      </c>
      <c r="C13" s="128">
        <f>D13-0.4</f>
        <v>19.6</v>
      </c>
      <c r="D13" s="124">
        <v>20</v>
      </c>
      <c r="E13" s="128">
        <f>D13+0.4</f>
        <v>20.4</v>
      </c>
      <c r="F13" s="128">
        <f>E13+0.4</f>
        <v>20.8</v>
      </c>
      <c r="G13" s="128">
        <f>F13+0.6</f>
        <v>21.4</v>
      </c>
      <c r="H13" s="128">
        <f>G13+0.6</f>
        <v>22</v>
      </c>
      <c r="I13" s="118"/>
      <c r="J13" s="119" t="s">
        <v>262</v>
      </c>
      <c r="K13" s="119" t="s">
        <v>261</v>
      </c>
      <c r="L13" s="119" t="s">
        <v>253</v>
      </c>
      <c r="M13" s="119" t="s">
        <v>252</v>
      </c>
      <c r="N13" s="119" t="s">
        <v>261</v>
      </c>
      <c r="O13" s="125" t="s">
        <v>253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1" customHeight="1" spans="1:256">
      <c r="A14" s="127" t="s">
        <v>178</v>
      </c>
      <c r="B14" s="128">
        <f>C14-0.2</f>
        <v>10.6</v>
      </c>
      <c r="C14" s="128">
        <f>D14-0.2</f>
        <v>10.8</v>
      </c>
      <c r="D14" s="124">
        <v>11</v>
      </c>
      <c r="E14" s="128">
        <f>D14+0.2</f>
        <v>11.2</v>
      </c>
      <c r="F14" s="128">
        <f>E14+0.2</f>
        <v>11.4</v>
      </c>
      <c r="G14" s="128">
        <f>F14+0.25</f>
        <v>11.65</v>
      </c>
      <c r="H14" s="128">
        <f>G14+0.25</f>
        <v>11.9</v>
      </c>
      <c r="I14" s="118"/>
      <c r="J14" s="119" t="s">
        <v>269</v>
      </c>
      <c r="K14" s="119" t="s">
        <v>251</v>
      </c>
      <c r="L14" s="119" t="s">
        <v>253</v>
      </c>
      <c r="M14" s="119" t="s">
        <v>253</v>
      </c>
      <c r="N14" s="119" t="s">
        <v>269</v>
      </c>
      <c r="O14" s="125" t="s">
        <v>259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1" customHeight="1" spans="1:256">
      <c r="A15" s="129" t="s">
        <v>179</v>
      </c>
      <c r="B15" s="130">
        <f>C15</f>
        <v>1.3</v>
      </c>
      <c r="C15" s="130">
        <f>D15</f>
        <v>1.3</v>
      </c>
      <c r="D15" s="124">
        <v>1.3</v>
      </c>
      <c r="E15" s="130">
        <f t="shared" ref="E15:H15" si="1">D15</f>
        <v>1.3</v>
      </c>
      <c r="F15" s="130">
        <f t="shared" si="1"/>
        <v>1.3</v>
      </c>
      <c r="G15" s="130">
        <f t="shared" si="1"/>
        <v>1.3</v>
      </c>
      <c r="H15" s="130">
        <f t="shared" si="1"/>
        <v>1.3</v>
      </c>
      <c r="I15" s="118"/>
      <c r="J15" s="119" t="s">
        <v>254</v>
      </c>
      <c r="K15" s="119" t="s">
        <v>254</v>
      </c>
      <c r="L15" s="119" t="s">
        <v>254</v>
      </c>
      <c r="M15" s="119" t="s">
        <v>254</v>
      </c>
      <c r="N15" s="119" t="s">
        <v>254</v>
      </c>
      <c r="O15" s="125" t="s">
        <v>254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1" customHeight="1" spans="1:256">
      <c r="A16" s="131"/>
      <c r="B16" s="128"/>
      <c r="C16" s="128"/>
      <c r="D16" s="132"/>
      <c r="E16" s="128"/>
      <c r="F16" s="128"/>
      <c r="G16" s="128"/>
      <c r="H16" s="128"/>
      <c r="I16" s="118"/>
      <c r="J16" s="119"/>
      <c r="K16" s="119"/>
      <c r="L16" s="119"/>
      <c r="M16" s="119"/>
      <c r="N16" s="119"/>
      <c r="O16" s="125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1" customHeight="1" spans="1:256">
      <c r="A17" s="131"/>
      <c r="B17" s="128"/>
      <c r="C17" s="128"/>
      <c r="D17" s="132"/>
      <c r="E17" s="128"/>
      <c r="F17" s="128"/>
      <c r="G17" s="128"/>
      <c r="H17" s="128"/>
      <c r="I17" s="118"/>
      <c r="J17" s="119"/>
      <c r="K17" s="119"/>
      <c r="L17" s="119"/>
      <c r="M17" s="119"/>
      <c r="N17" s="119"/>
      <c r="O17" s="125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1" customHeight="1" spans="1:256">
      <c r="A18" s="131"/>
      <c r="B18" s="128"/>
      <c r="C18" s="128"/>
      <c r="D18" s="132"/>
      <c r="E18" s="128"/>
      <c r="F18" s="128"/>
      <c r="G18" s="128"/>
      <c r="H18" s="128"/>
      <c r="I18" s="118"/>
      <c r="J18" s="119"/>
      <c r="K18" s="119"/>
      <c r="L18" s="119"/>
      <c r="M18" s="119"/>
      <c r="N18" s="119"/>
      <c r="O18" s="125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17.25" spans="1:256">
      <c r="A19" s="133"/>
      <c r="B19" s="134"/>
      <c r="C19" s="134"/>
      <c r="D19" s="134"/>
      <c r="E19" s="135"/>
      <c r="F19" s="134"/>
      <c r="G19" s="134"/>
      <c r="H19" s="134"/>
      <c r="I19" s="136"/>
      <c r="J19" s="137"/>
      <c r="K19" s="137"/>
      <c r="L19" s="138"/>
      <c r="M19" s="137"/>
      <c r="N19" s="137"/>
      <c r="O19" s="139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spans="1:256">
      <c r="A20" s="140" t="s">
        <v>180</v>
      </c>
      <c r="B20" s="140"/>
      <c r="C20" s="140"/>
      <c r="D20" s="141"/>
      <c r="M20" s="91"/>
      <c r="N20" s="91"/>
      <c r="O20" s="91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9" customFormat="1" spans="1:256">
      <c r="D21" s="90"/>
      <c r="J21" s="142" t="s">
        <v>181</v>
      </c>
      <c r="K21" s="143">
        <v>46001</v>
      </c>
      <c r="L21" s="142" t="s">
        <v>182</v>
      </c>
      <c r="M21" s="144" t="s">
        <v>139</v>
      </c>
      <c r="N21" s="144" t="s">
        <v>183</v>
      </c>
      <c r="O21" s="91" t="s">
        <v>142</v>
      </c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D4" sqref="D4:E8"/>
    </sheetView>
  </sheetViews>
  <sheetFormatPr defaultColWidth="9" defaultRowHeight="14.25"/>
  <cols>
    <col min="1" max="1" width="7" customWidth="1"/>
    <col min="2" max="2" width="14.5" customWidth="1"/>
    <col min="3" max="3" width="16.6" style="72" customWidth="1"/>
    <col min="4" max="4" width="7.7" customWidth="1"/>
    <col min="5" max="5" width="34.7" style="7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270</v>
      </c>
      <c r="B1" s="3"/>
      <c r="C1" s="3"/>
      <c r="D1" s="3"/>
      <c r="E1" s="74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271</v>
      </c>
      <c r="B2" s="5" t="s">
        <v>272</v>
      </c>
      <c r="C2" s="5" t="s">
        <v>273</v>
      </c>
      <c r="D2" s="5" t="s">
        <v>274</v>
      </c>
      <c r="E2" s="75" t="s">
        <v>275</v>
      </c>
      <c r="F2" s="5" t="s">
        <v>276</v>
      </c>
      <c r="G2" s="5" t="s">
        <v>277</v>
      </c>
      <c r="H2" s="76" t="s">
        <v>278</v>
      </c>
      <c r="I2" s="4" t="s">
        <v>279</v>
      </c>
      <c r="J2" s="4" t="s">
        <v>280</v>
      </c>
      <c r="K2" s="4" t="s">
        <v>281</v>
      </c>
      <c r="L2" s="4" t="s">
        <v>282</v>
      </c>
      <c r="M2" s="4" t="s">
        <v>283</v>
      </c>
      <c r="N2" s="5" t="s">
        <v>284</v>
      </c>
      <c r="O2" s="5" t="s">
        <v>285</v>
      </c>
    </row>
    <row r="3" s="1" customFormat="1" ht="16.5" spans="1:15">
      <c r="A3" s="4"/>
      <c r="B3" s="8"/>
      <c r="C3" s="8"/>
      <c r="D3" s="8"/>
      <c r="E3" s="77"/>
      <c r="F3" s="8"/>
      <c r="G3" s="8"/>
      <c r="H3" s="78"/>
      <c r="I3" s="4" t="s">
        <v>239</v>
      </c>
      <c r="J3" s="4" t="s">
        <v>239</v>
      </c>
      <c r="K3" s="4" t="s">
        <v>239</v>
      </c>
      <c r="L3" s="4" t="s">
        <v>239</v>
      </c>
      <c r="M3" s="4" t="s">
        <v>239</v>
      </c>
      <c r="N3" s="8"/>
      <c r="O3" s="8"/>
    </row>
    <row r="4" ht="20" customHeight="1" spans="1:15">
      <c r="A4" s="79">
        <v>1</v>
      </c>
      <c r="B4" s="80"/>
      <c r="C4" s="14" t="s">
        <v>286</v>
      </c>
      <c r="D4" s="14" t="s">
        <v>118</v>
      </c>
      <c r="E4" s="15" t="s">
        <v>287</v>
      </c>
      <c r="F4" s="14" t="s">
        <v>288</v>
      </c>
      <c r="G4" s="81" t="s">
        <v>66</v>
      </c>
      <c r="H4" s="11" t="s">
        <v>66</v>
      </c>
      <c r="I4" s="82">
        <v>2</v>
      </c>
      <c r="J4" s="82">
        <v>0</v>
      </c>
      <c r="K4" s="82">
        <v>1</v>
      </c>
      <c r="L4" s="82">
        <v>0</v>
      </c>
      <c r="M4" s="82">
        <v>0</v>
      </c>
      <c r="N4" s="11">
        <f>SUM(I4:M4)</f>
        <v>3</v>
      </c>
      <c r="O4" s="11" t="s">
        <v>289</v>
      </c>
    </row>
    <row r="5" ht="20" customHeight="1" spans="1:15">
      <c r="A5" s="79">
        <v>2</v>
      </c>
      <c r="B5" s="80"/>
      <c r="C5" s="14" t="s">
        <v>286</v>
      </c>
      <c r="D5" s="14" t="s">
        <v>119</v>
      </c>
      <c r="E5" s="15" t="s">
        <v>287</v>
      </c>
      <c r="F5" s="14" t="s">
        <v>288</v>
      </c>
      <c r="G5" s="81" t="s">
        <v>66</v>
      </c>
      <c r="H5" s="11" t="s">
        <v>66</v>
      </c>
      <c r="I5" s="82">
        <v>2</v>
      </c>
      <c r="J5" s="82">
        <v>0</v>
      </c>
      <c r="K5" s="82">
        <v>1</v>
      </c>
      <c r="L5" s="82">
        <v>0</v>
      </c>
      <c r="M5" s="82">
        <v>0</v>
      </c>
      <c r="N5" s="11">
        <f>SUM(I5:M5)</f>
        <v>3</v>
      </c>
      <c r="O5" s="11" t="s">
        <v>289</v>
      </c>
    </row>
    <row r="6" ht="20" customHeight="1" spans="1:15">
      <c r="A6" s="79">
        <v>3</v>
      </c>
      <c r="B6" s="80"/>
      <c r="C6" s="14" t="s">
        <v>286</v>
      </c>
      <c r="D6" s="14" t="s">
        <v>120</v>
      </c>
      <c r="E6" s="15" t="s">
        <v>287</v>
      </c>
      <c r="F6" s="14" t="s">
        <v>288</v>
      </c>
      <c r="G6" s="81" t="s">
        <v>66</v>
      </c>
      <c r="H6" s="11" t="s">
        <v>66</v>
      </c>
      <c r="I6" s="82">
        <v>3</v>
      </c>
      <c r="J6" s="82">
        <v>1</v>
      </c>
      <c r="K6" s="82">
        <v>0</v>
      </c>
      <c r="L6" s="82">
        <v>0</v>
      </c>
      <c r="M6" s="82">
        <v>0</v>
      </c>
      <c r="N6" s="11">
        <f>SUM(I6:M6)</f>
        <v>4</v>
      </c>
      <c r="O6" s="11" t="s">
        <v>289</v>
      </c>
    </row>
    <row r="7" ht="20" customHeight="1" spans="1:15">
      <c r="A7" s="79">
        <v>4</v>
      </c>
      <c r="B7" s="80"/>
      <c r="C7" s="14" t="s">
        <v>286</v>
      </c>
      <c r="D7" s="14" t="s">
        <v>290</v>
      </c>
      <c r="E7" s="15" t="s">
        <v>287</v>
      </c>
      <c r="F7" s="14" t="s">
        <v>288</v>
      </c>
      <c r="G7" s="81" t="s">
        <v>66</v>
      </c>
      <c r="H7" s="11" t="s">
        <v>66</v>
      </c>
      <c r="I7" s="82">
        <v>2</v>
      </c>
      <c r="J7" s="82">
        <v>0</v>
      </c>
      <c r="K7" s="82">
        <v>1</v>
      </c>
      <c r="L7" s="82">
        <v>0</v>
      </c>
      <c r="M7" s="82">
        <v>0</v>
      </c>
      <c r="N7" s="11">
        <f>SUM(I7:M7)</f>
        <v>3</v>
      </c>
      <c r="O7" s="11" t="s">
        <v>289</v>
      </c>
    </row>
    <row r="8" ht="20" customHeight="1" spans="1:15">
      <c r="A8" s="79">
        <v>5</v>
      </c>
      <c r="B8" s="14"/>
      <c r="C8" s="14" t="s">
        <v>286</v>
      </c>
      <c r="D8" s="14" t="s">
        <v>291</v>
      </c>
      <c r="E8" s="15" t="s">
        <v>287</v>
      </c>
      <c r="F8" s="14" t="s">
        <v>288</v>
      </c>
      <c r="G8" s="81" t="s">
        <v>66</v>
      </c>
      <c r="H8" s="11" t="s">
        <v>66</v>
      </c>
      <c r="I8" s="82">
        <v>2</v>
      </c>
      <c r="J8" s="82">
        <v>0</v>
      </c>
      <c r="K8" s="82">
        <v>1</v>
      </c>
      <c r="L8" s="82">
        <v>0</v>
      </c>
      <c r="M8" s="82">
        <v>0</v>
      </c>
      <c r="N8" s="11">
        <f>SUM(I8:M8)</f>
        <v>3</v>
      </c>
      <c r="O8" s="11" t="s">
        <v>289</v>
      </c>
    </row>
    <row r="9" ht="20" customHeight="1" spans="1:15">
      <c r="A9" s="11"/>
      <c r="B9" s="65"/>
      <c r="C9" s="65"/>
      <c r="D9" s="65"/>
      <c r="E9" s="83"/>
      <c r="F9" s="65"/>
      <c r="G9" s="11"/>
      <c r="H9" s="12"/>
      <c r="I9" s="84"/>
      <c r="J9" s="82"/>
      <c r="K9" s="82"/>
      <c r="L9" s="82"/>
      <c r="M9" s="11"/>
      <c r="N9" s="11"/>
      <c r="O9" s="12"/>
    </row>
    <row r="10" s="2" customFormat="1" ht="18.75" spans="1:15">
      <c r="A10" s="25" t="s">
        <v>292</v>
      </c>
      <c r="B10" s="26"/>
      <c r="C10" s="65"/>
      <c r="D10" s="27"/>
      <c r="E10" s="85"/>
      <c r="F10" s="65"/>
      <c r="G10" s="11"/>
      <c r="H10" s="42"/>
      <c r="I10" s="37"/>
      <c r="J10" s="25" t="s">
        <v>293</v>
      </c>
      <c r="K10" s="26"/>
      <c r="L10" s="26"/>
      <c r="M10" s="27"/>
      <c r="N10" s="26"/>
      <c r="O10" s="29"/>
    </row>
    <row r="11" ht="61" customHeight="1" spans="1:15">
      <c r="A11" s="86" t="s">
        <v>294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8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尾期-海外</vt:lpstr>
      <vt:lpstr>验货尺寸表 (尾期海外)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2025-12-10T03:30:50Z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