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<sst xmlns="http://schemas.openxmlformats.org/spreadsheetml/2006/main" count="786" uniqueCount="343">
  <si>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</si>
  <si>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</si>
  <si>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</si>
  <si>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</si>
  <si>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</si>
  <si>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</si>
  <si>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</si>
  <si>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</si>
  <si>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</si>
  <si>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</si>
  <si>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</si>
  <si>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</si>
  <si>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</si>
  <si>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</si>
  <si>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</si>
  <si>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</si>
  <si>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</si>
  <si>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</si>
  <si>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</si>
  <si>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</si>
  <si>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</si>
  <si>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</si>
  <si>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</si>
  <si>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</si>
  <si>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</si>
  <si>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</si>
  <si>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</si>
  <si>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</si>
  <si>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</si>
  <si>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</si>
  <si>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</si>
  <si>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</si>
  <si>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</si>
  <si>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</si>
  <si>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</si>
  <si>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</si>
  <si>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</si>
  <si>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</si>
  <si>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</si>
  <si>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</si>
  <si>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</si>
  <si>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</si>
  <si>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</si>
  <si>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</si>
  <si>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</si>
  <si>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</si>
  <si>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</si>
  <si>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</si>
  <si>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</si>
  <si>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</si>
  <si>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</si>
  <si>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</si>
  <si>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</si>
  <si>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</si>
  <si>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</si>
  <si>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</si>
  <si>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</si>
  <si>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</si>
  <si>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</si>
  <si>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</si>
  <si>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</si>
  <si>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</si>
  <si>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TAJJFO81911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</si>
  <si>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</si>
  <si>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</si>
  <si>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</si>
  <si>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</si>
  <si>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</si>
  <si>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</si>
  <si>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</si>
  <si>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</si>
  <si>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</si>
  <si>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</si>
  <si>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</si>
  <si>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</si>
  <si>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</si>
  <si>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</si>
  <si>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</si>
  <si>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</si>
  <si>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</si>
  <si>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</si>
  <si>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</si>
  <si>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</si>
  <si>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</si>
  <si>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</si>
  <si>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</si>
  <si>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</si>
  <si>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</si>
  <si>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</si>
  <si>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</si>
  <si>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</si>
  <si>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</si>
  <si>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</si>
  <si>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</si>
  <si>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</si>
  <si>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</si>
  <si>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</si>
  <si>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</si>
  <si>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</si>
  <si>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</si>
  <si>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</si>
  <si>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</si>
  <si>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</si>
  <si>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</si>
  <si>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</si>
  <si>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</si>
  <si>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</si>
  <si>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</si>
  <si>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</si>
  <si>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</si>
  <si>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</si>
  <si>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</si>
  <si>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</si>
  <si>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</si>
  <si>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XXXXL</t>
  </si>
  <si>
    <t>未裁齐原因</t>
  </si>
  <si>
    <t>中国红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</si>
  <si>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</si>
  <si>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</si>
  <si>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</si>
  <si>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</si>
  <si>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</si>
  <si>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</si>
  <si>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</si>
  <si>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</si>
  <si>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</si>
  <si>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</si>
  <si>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</si>
  <si>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</si>
  <si>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</si>
  <si>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</si>
  <si>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</si>
  <si>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</si>
  <si>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</si>
  <si>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</si>
  <si>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</si>
  <si>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</si>
  <si>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</si>
  <si>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</si>
  <si>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</si>
  <si>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</si>
  <si>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</si>
  <si>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</si>
  <si>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</si>
  <si>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</si>
  <si>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</si>
  <si>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4XL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</si>
  <si>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</si>
  <si>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藏蓝</t>
  </si>
  <si>
    <t>洗前</t>
  </si>
  <si>
    <t>洗后</t>
  </si>
  <si>
    <t>170/92B</t>
  </si>
  <si>
    <t>175/96B</t>
  </si>
  <si>
    <t>180/100B</t>
  </si>
  <si>
    <t>185/104B</t>
  </si>
  <si>
    <t>190/108B</t>
  </si>
  <si>
    <t>195/112B</t>
  </si>
  <si>
    <t>后中长</t>
  </si>
  <si>
    <t>+0</t>
  </si>
  <si>
    <t>+0.5</t>
  </si>
  <si>
    <t>胸围</t>
  </si>
  <si>
    <t>+1</t>
  </si>
  <si>
    <t>摆围</t>
  </si>
  <si>
    <t>肩宽</t>
  </si>
  <si>
    <t>肩点短袖长</t>
  </si>
  <si>
    <t>+0.3</t>
  </si>
  <si>
    <t>袖肥/2（参考值）</t>
  </si>
  <si>
    <t>-1</t>
  </si>
  <si>
    <t>-0.5</t>
  </si>
  <si>
    <t>短袖口/2</t>
  </si>
  <si>
    <t>领围</t>
  </si>
  <si>
    <t>前中半开门襟长</t>
  </si>
  <si>
    <t>领罗文宽</t>
  </si>
  <si>
    <t>门筒宽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</si>
  <si>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</si>
  <si>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</si>
  <si>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</si>
  <si>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</si>
  <si>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</si>
  <si>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</si>
  <si>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</si>
  <si>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</si>
  <si>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</si>
  <si>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</si>
  <si>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</si>
  <si>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</si>
  <si>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</si>
  <si>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</si>
  <si>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</si>
  <si>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</si>
  <si>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</si>
  <si>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</si>
  <si>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</si>
  <si>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</si>
  <si>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</si>
  <si>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</si>
  <si>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全世琼</t>
  </si>
  <si>
    <t>TAJJBM81734</t>
  </si>
  <si>
    <t>样品规格  SAMPLE SPEC</t>
  </si>
  <si>
    <t>S</t>
  </si>
  <si>
    <t>165/88B</t>
  </si>
  <si>
    <t>110</t>
  </si>
  <si>
    <t>腰围</t>
  </si>
  <si>
    <t>108</t>
  </si>
  <si>
    <t>袖长</t>
  </si>
  <si>
    <t>袖肥/2</t>
  </si>
  <si>
    <t>袖口围/2</t>
  </si>
  <si>
    <t>下领围</t>
  </si>
  <si>
    <t>门禁长</t>
  </si>
  <si>
    <t>门禁宽</t>
  </si>
  <si>
    <t>扁机宽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</si>
  <si>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</si>
  <si>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</si>
  <si>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</si>
  <si>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</si>
  <si>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</si>
  <si>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</si>
  <si>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</si>
  <si>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</si>
  <si>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</si>
  <si>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</si>
  <si>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</si>
  <si>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</si>
  <si>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</si>
  <si>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</si>
  <si>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</si>
  <si>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</si>
  <si>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</si>
  <si>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</si>
  <si>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</si>
  <si>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</si>
  <si>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</si>
  <si>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</si>
  <si>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</si>
  <si>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</si>
  <si>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</si>
  <si>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</si>
  <si>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</si>
  <si>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</si>
  <si>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</si>
  <si>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</si>
  <si>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</si>
  <si>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</si>
  <si>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</si>
  <si>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</si>
  <si>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</si>
  <si>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</si>
  <si>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</si>
  <si>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1、上领压线领咀处大小，筒底起酒窝</t>
  </si>
  <si>
    <t>2、脚叉有长短，线紧起吊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</si>
  <si>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</si>
  <si>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</si>
  <si>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</si>
  <si>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</si>
  <si>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</si>
  <si>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</si>
  <si>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</si>
  <si>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</si>
  <si>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</si>
  <si>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</si>
  <si>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</si>
  <si>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优溢  第一批7547件查货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</si>
  <si>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</si>
  <si>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</si>
  <si>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</si>
  <si>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</si>
  <si>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</si>
  <si>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</si>
  <si>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</si>
  <si>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</si>
  <si>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</si>
  <si>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</si>
  <si>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</si>
  <si>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</si>
  <si>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</si>
  <si>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</si>
  <si>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</si>
  <si>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</si>
  <si>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K2528905</t>
  </si>
  <si>
    <t>高密双面珠地</t>
  </si>
  <si>
    <t>海外藏蓝</t>
  </si>
  <si>
    <t>TAJJFO82912/81911</t>
  </si>
  <si>
    <t>新颜</t>
  </si>
  <si>
    <t>K2530500</t>
  </si>
  <si>
    <t>海外中国红</t>
  </si>
  <si>
    <t>制表时间：2025/11/26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</si>
  <si>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</si>
  <si>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</si>
  <si>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</si>
  <si>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</si>
  <si>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</si>
  <si>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</si>
  <si>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</si>
  <si>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</si>
  <si>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</si>
  <si>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</si>
  <si>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</si>
  <si>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</si>
  <si>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</si>
  <si>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</si>
  <si>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</si>
  <si>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</si>
  <si>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</si>
  <si>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</si>
  <si>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</si>
  <si>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</si>
  <si>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</si>
  <si>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</si>
  <si>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</si>
  <si>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</si>
  <si>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</si>
  <si>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</si>
  <si>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</si>
  <si>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</si>
  <si>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</si>
  <si>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</si>
  <si>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</si>
  <si>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</si>
  <si>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</si>
  <si>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</si>
  <si>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</si>
  <si>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</si>
  <si>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</si>
  <si>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</si>
  <si>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</si>
  <si>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</si>
  <si>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</si>
  <si>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</si>
  <si>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</si>
  <si>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</si>
  <si>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</si>
  <si>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</si>
  <si>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</si>
  <si>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</t>
  </si>
  <si>
    <t>绣花</t>
  </si>
  <si>
    <t>无脱落开裂</t>
  </si>
  <si>
    <t>制表时间：2025/12/8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</si>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</sst>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" fillId="8" borderId="7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8" applyNumberFormat="0" applyFill="0" applyAlignment="0" applyProtection="0">
      <alignment vertical="center"/>
    </xf>
    <xf numFmtId="0" fontId="62" fillId="0" borderId="78" applyNumberFormat="0" applyFill="0" applyAlignment="0" applyProtection="0">
      <alignment vertical="center"/>
    </xf>
    <xf numFmtId="0" fontId="63" fillId="0" borderId="7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0" applyNumberFormat="0" applyAlignment="0" applyProtection="0">
      <alignment vertical="center"/>
    </xf>
    <xf numFmtId="0" fontId="65" fillId="10" borderId="81" applyNumberFormat="0" applyAlignment="0" applyProtection="0">
      <alignment vertical="center"/>
    </xf>
    <xf numFmtId="0" fontId="66" fillId="10" borderId="80" applyNumberFormat="0" applyAlignment="0" applyProtection="0">
      <alignment vertical="center"/>
    </xf>
    <xf numFmtId="0" fontId="67" fillId="11" borderId="82" applyNumberFormat="0" applyAlignment="0" applyProtection="0">
      <alignment vertical="center"/>
    </xf>
    <xf numFmtId="0" fontId="68" fillId="0" borderId="83" applyNumberFormat="0" applyFill="0" applyAlignment="0" applyProtection="0">
      <alignment vertical="center"/>
    </xf>
    <xf numFmtId="0" fontId="69" fillId="0" borderId="84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5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9" fillId="0" borderId="2" xfId="52" applyFont="1" applyFill="1" applyBorder="1" applyAlignment="1">
      <alignment horizontal="left" vertical="center"/>
    </xf>
    <xf numFmtId="0" fontId="16" fillId="0" borderId="2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49" fontId="29" fillId="0" borderId="2" xfId="54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3" fillId="0" borderId="2" xfId="60" applyFont="1" applyFill="1" applyBorder="1" applyAlignment="1">
      <alignment horizontal="left"/>
    </xf>
    <xf numFmtId="0" fontId="34" fillId="0" borderId="2" xfId="60" applyFont="1" applyFill="1" applyBorder="1" applyAlignment="1">
      <alignment horizontal="center"/>
    </xf>
    <xf numFmtId="177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38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vertical="center"/>
    </xf>
    <xf numFmtId="0" fontId="38" fillId="0" borderId="18" xfId="52" applyFont="1" applyFill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38" fillId="0" borderId="20" xfId="52" applyFont="1" applyFill="1" applyBorder="1" applyAlignment="1">
      <alignment horizontal="center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8" fillId="0" borderId="17" xfId="52" applyFont="1" applyFill="1" applyBorder="1" applyAlignment="1">
      <alignment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9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2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38" fillId="0" borderId="23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17" fillId="0" borderId="25" xfId="52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38" fillId="0" borderId="28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 wrapText="1"/>
    </xf>
    <xf numFmtId="0" fontId="17" fillId="0" borderId="31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righ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center" vertical="center"/>
    </xf>
    <xf numFmtId="0" fontId="39" fillId="0" borderId="17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38" fillId="0" borderId="35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38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41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177" fontId="28" fillId="0" borderId="2" xfId="55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49" fontId="28" fillId="0" borderId="2" xfId="6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 vertical="center"/>
    </xf>
    <xf numFmtId="0" fontId="45" fillId="0" borderId="2" xfId="59" applyFont="1" applyFill="1" applyBorder="1" applyAlignment="1">
      <alignment horizontal="center"/>
    </xf>
    <xf numFmtId="0" fontId="46" fillId="0" borderId="2" xfId="0" applyNumberFormat="1" applyFont="1" applyFill="1" applyBorder="1" applyAlignment="1">
      <alignment horizontal="center" vertical="center"/>
    </xf>
    <xf numFmtId="178" fontId="32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20" fillId="0" borderId="38" xfId="52" applyFont="1" applyBorder="1" applyAlignment="1">
      <alignment horizontal="center" vertical="center"/>
    </xf>
    <xf numFmtId="0" fontId="40" fillId="0" borderId="38" xfId="52" applyFont="1" applyBorder="1" applyAlignment="1">
      <alignment horizontal="center" vertical="center"/>
    </xf>
    <xf numFmtId="0" fontId="39" fillId="0" borderId="38" xfId="52" applyFont="1" applyBorder="1" applyAlignment="1">
      <alignment horizontal="left" vertical="center"/>
    </xf>
    <xf numFmtId="0" fontId="17" fillId="0" borderId="38" xfId="52" applyFont="1" applyBorder="1" applyAlignment="1">
      <alignment horizontal="center" vertical="center"/>
    </xf>
    <xf numFmtId="0" fontId="17" fillId="0" borderId="39" xfId="52" applyFont="1" applyBorder="1" applyAlignment="1">
      <alignment horizontal="center" vertical="center"/>
    </xf>
    <xf numFmtId="0" fontId="39" fillId="0" borderId="17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40" fillId="0" borderId="17" xfId="52" applyFont="1" applyBorder="1" applyAlignment="1">
      <alignment horizontal="center" vertical="center"/>
    </xf>
    <xf numFmtId="0" fontId="40" fillId="0" borderId="18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39" fillId="0" borderId="22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9" fillId="0" borderId="22" xfId="52" applyFont="1" applyBorder="1" applyAlignment="1">
      <alignment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9" fillId="0" borderId="20" xfId="52" applyFont="1" applyBorder="1" applyAlignment="1">
      <alignment horizontal="left" vertical="center"/>
    </xf>
    <xf numFmtId="0" fontId="20" fillId="0" borderId="40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0" fillId="0" borderId="22" xfId="52" applyFont="1" applyBorder="1" applyAlignment="1">
      <alignment horizontal="left" vertical="center"/>
    </xf>
    <xf numFmtId="0" fontId="47" fillId="0" borderId="23" xfId="52" applyFont="1" applyBorder="1" applyAlignment="1">
      <alignment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9" fillId="0" borderId="25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39" fillId="0" borderId="17" xfId="52" applyFont="1" applyBorder="1" applyAlignment="1">
      <alignment vertical="center"/>
    </xf>
    <xf numFmtId="0" fontId="17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39" fillId="0" borderId="18" xfId="52" applyFont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7" fillId="0" borderId="19" xfId="52" applyFont="1" applyBorder="1" applyAlignment="1">
      <alignment vertical="center"/>
    </xf>
    <xf numFmtId="0" fontId="39" fillId="0" borderId="19" xfId="52" applyFont="1" applyBorder="1" applyAlignment="1">
      <alignment vertical="center"/>
    </xf>
    <xf numFmtId="0" fontId="39" fillId="0" borderId="0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 wrapText="1"/>
    </xf>
    <xf numFmtId="0" fontId="24" fillId="0" borderId="27" xfId="52" applyFont="1" applyBorder="1" applyAlignment="1">
      <alignment horizontal="left" vertical="center" wrapText="1"/>
    </xf>
    <xf numFmtId="0" fontId="24" fillId="0" borderId="42" xfId="52" applyFont="1" applyBorder="1" applyAlignment="1">
      <alignment horizontal="left" vertical="center" wrapText="1"/>
    </xf>
    <xf numFmtId="0" fontId="38" fillId="0" borderId="18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38" fillId="0" borderId="29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4" fillId="0" borderId="17" xfId="52" applyFont="1" applyBorder="1" applyAlignment="1">
      <alignment horizontal="left" vertical="center" wrapText="1"/>
    </xf>
    <xf numFmtId="0" fontId="24" fillId="0" borderId="18" xfId="52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8" fillId="0" borderId="20" xfId="52" applyFont="1" applyBorder="1" applyAlignment="1">
      <alignment horizontal="left" vertical="center"/>
    </xf>
    <xf numFmtId="0" fontId="39" fillId="0" borderId="43" xfId="52" applyFont="1" applyFill="1" applyBorder="1" applyAlignment="1">
      <alignment horizontal="left" vertical="center"/>
    </xf>
    <xf numFmtId="0" fontId="39" fillId="0" borderId="44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0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40" fillId="0" borderId="45" xfId="52" applyFont="1" applyBorder="1" applyAlignment="1">
      <alignment vertical="center"/>
    </xf>
    <xf numFmtId="0" fontId="20" fillId="0" borderId="46" xfId="52" applyFont="1" applyBorder="1" applyAlignment="1">
      <alignment horizontal="center" vertical="center"/>
    </xf>
    <xf numFmtId="0" fontId="40" fillId="0" borderId="46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40" fillId="0" borderId="46" xfId="52" applyFont="1" applyBorder="1" applyAlignment="1">
      <alignment horizontal="center" vertical="center"/>
    </xf>
    <xf numFmtId="0" fontId="20" fillId="0" borderId="47" xfId="52" applyFont="1" applyBorder="1" applyAlignment="1">
      <alignment horizontal="center" vertical="center"/>
    </xf>
    <xf numFmtId="0" fontId="40" fillId="0" borderId="48" xfId="52" applyFont="1" applyFill="1" applyBorder="1" applyAlignment="1">
      <alignment horizontal="left" vertical="center"/>
    </xf>
    <xf numFmtId="0" fontId="40" fillId="0" borderId="46" xfId="52" applyFont="1" applyFill="1" applyBorder="1" applyAlignment="1">
      <alignment horizontal="left" vertical="center"/>
    </xf>
    <xf numFmtId="0" fontId="40" fillId="0" borderId="49" xfId="52" applyFont="1" applyFill="1" applyBorder="1" applyAlignment="1">
      <alignment horizontal="left" vertical="center"/>
    </xf>
    <xf numFmtId="0" fontId="40" fillId="0" borderId="50" xfId="52" applyFont="1" applyFill="1" applyBorder="1" applyAlignment="1">
      <alignment horizontal="center" vertical="center"/>
    </xf>
    <xf numFmtId="0" fontId="40" fillId="0" borderId="51" xfId="52" applyFont="1" applyFill="1" applyBorder="1" applyAlignment="1">
      <alignment horizontal="center" vertical="center"/>
    </xf>
    <xf numFmtId="0" fontId="40" fillId="0" borderId="52" xfId="52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center" vertical="center"/>
    </xf>
    <xf numFmtId="0" fontId="40" fillId="0" borderId="24" xfId="52" applyFont="1" applyFill="1" applyBorder="1" applyAlignment="1">
      <alignment horizontal="center" vertical="center"/>
    </xf>
    <xf numFmtId="0" fontId="40" fillId="0" borderId="25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53" xfId="52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0" fontId="23" fillId="0" borderId="55" xfId="53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179" fontId="25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29" fillId="0" borderId="19" xfId="54" applyNumberFormat="1" applyFont="1" applyFill="1" applyBorder="1" applyAlignment="1">
      <alignment horizontal="center" vertical="center"/>
    </xf>
    <xf numFmtId="0" fontId="25" fillId="0" borderId="19" xfId="0" applyNumberFormat="1" applyFont="1" applyFill="1" applyBorder="1" applyAlignment="1">
      <alignment horizontal="center" vertical="center"/>
    </xf>
    <xf numFmtId="179" fontId="25" fillId="0" borderId="19" xfId="0" applyNumberFormat="1" applyFont="1" applyFill="1" applyBorder="1" applyAlignment="1">
      <alignment horizontal="center" vertical="center"/>
    </xf>
    <xf numFmtId="0" fontId="16" fillId="0" borderId="19" xfId="53" applyFont="1" applyFill="1" applyBorder="1" applyAlignment="1"/>
    <xf numFmtId="0" fontId="25" fillId="0" borderId="20" xfId="0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0" fontId="33" fillId="0" borderId="15" xfId="60" applyFont="1" applyFill="1" applyBorder="1" applyAlignment="1">
      <alignment horizontal="left"/>
    </xf>
    <xf numFmtId="0" fontId="36" fillId="0" borderId="58" xfId="0" applyNumberFormat="1" applyFont="1" applyFill="1" applyBorder="1" applyAlignment="1">
      <alignment shrinkToFit="1"/>
    </xf>
    <xf numFmtId="0" fontId="32" fillId="0" borderId="59" xfId="0" applyNumberFormat="1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6" fillId="0" borderId="60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8" fillId="0" borderId="16" xfId="52" applyFont="1" applyBorder="1" applyAlignment="1">
      <alignment horizontal="center" vertical="top"/>
    </xf>
    <xf numFmtId="0" fontId="20" fillId="0" borderId="61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39" fillId="0" borderId="62" xfId="52" applyFont="1" applyBorder="1" applyAlignment="1">
      <alignment horizontal="left" vertical="center"/>
    </xf>
    <xf numFmtId="0" fontId="39" fillId="0" borderId="16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40" fillId="0" borderId="48" xfId="52" applyFont="1" applyBorder="1" applyAlignment="1">
      <alignment horizontal="left" vertical="center"/>
    </xf>
    <xf numFmtId="0" fontId="40" fillId="0" borderId="46" xfId="52" applyFont="1" applyBorder="1" applyAlignment="1">
      <alignment horizontal="left" vertical="center"/>
    </xf>
    <xf numFmtId="0" fontId="40" fillId="0" borderId="49" xfId="52" applyFont="1" applyBorder="1" applyAlignment="1">
      <alignment horizontal="left" vertical="center"/>
    </xf>
    <xf numFmtId="0" fontId="39" fillId="0" borderId="50" xfId="52" applyFont="1" applyBorder="1" applyAlignment="1">
      <alignment vertical="center"/>
    </xf>
    <xf numFmtId="0" fontId="17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39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left" vertical="center"/>
    </xf>
    <xf numFmtId="0" fontId="39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39" fillId="0" borderId="51" xfId="52" applyFont="1" applyBorder="1" applyAlignment="1">
      <alignment horizontal="center" vertical="center"/>
    </xf>
    <xf numFmtId="0" fontId="17" fillId="0" borderId="51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39" fillId="0" borderId="0" xfId="52" applyFont="1" applyBorder="1" applyAlignment="1">
      <alignment vertical="center"/>
    </xf>
    <xf numFmtId="0" fontId="39" fillId="0" borderId="43" xfId="52" applyFont="1" applyBorder="1" applyAlignment="1">
      <alignment horizontal="left" vertical="center" wrapText="1"/>
    </xf>
    <xf numFmtId="0" fontId="39" fillId="0" borderId="44" xfId="52" applyFont="1" applyBorder="1" applyAlignment="1">
      <alignment horizontal="left" vertical="center" wrapText="1"/>
    </xf>
    <xf numFmtId="0" fontId="39" fillId="0" borderId="36" xfId="52" applyFont="1" applyBorder="1" applyAlignment="1">
      <alignment horizontal="left" vertical="center" wrapText="1"/>
    </xf>
    <xf numFmtId="0" fontId="39" fillId="0" borderId="64" xfId="52" applyFont="1" applyBorder="1" applyAlignment="1">
      <alignment horizontal="left" vertical="center"/>
    </xf>
    <xf numFmtId="0" fontId="39" fillId="0" borderId="65" xfId="52" applyFont="1" applyBorder="1" applyAlignment="1">
      <alignment horizontal="left" vertical="center"/>
    </xf>
    <xf numFmtId="0" fontId="39" fillId="0" borderId="52" xfId="52" applyFont="1" applyBorder="1" applyAlignment="1">
      <alignment horizontal="left" vertical="center"/>
    </xf>
    <xf numFmtId="0" fontId="49" fillId="0" borderId="66" xfId="52" applyFont="1" applyBorder="1" applyAlignment="1">
      <alignment horizontal="left" vertical="center" wrapText="1"/>
    </xf>
    <xf numFmtId="0" fontId="39" fillId="0" borderId="2" xfId="5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50" fillId="0" borderId="31" xfId="52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center" vertical="center"/>
    </xf>
    <xf numFmtId="9" fontId="20" fillId="0" borderId="19" xfId="52" applyNumberFormat="1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40" fillId="0" borderId="46" xfId="0" applyFont="1" applyBorder="1" applyAlignment="1">
      <alignment horizontal="left" vertical="center"/>
    </xf>
    <xf numFmtId="0" fontId="40" fillId="0" borderId="49" xfId="0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27" xfId="52" applyNumberFormat="1" applyFont="1" applyBorder="1" applyAlignment="1">
      <alignment horizontal="left" vertical="center"/>
    </xf>
    <xf numFmtId="9" fontId="20" fillId="0" borderId="28" xfId="52" applyNumberFormat="1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61" xfId="52" applyFont="1" applyFill="1" applyBorder="1" applyAlignment="1">
      <alignment horizontal="left" vertical="center"/>
    </xf>
    <xf numFmtId="0" fontId="38" fillId="0" borderId="44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40" fillId="0" borderId="37" xfId="52" applyFont="1" applyBorder="1" applyAlignment="1">
      <alignment vertical="center"/>
    </xf>
    <xf numFmtId="0" fontId="51" fillId="0" borderId="46" xfId="52" applyFont="1" applyBorder="1" applyAlignment="1">
      <alignment horizontal="center" vertical="center"/>
    </xf>
    <xf numFmtId="0" fontId="40" fillId="0" borderId="38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40" fillId="0" borderId="70" xfId="52" applyFont="1" applyBorder="1" applyAlignment="1">
      <alignment vertical="center"/>
    </xf>
    <xf numFmtId="58" fontId="17" fillId="0" borderId="38" xfId="52" applyNumberFormat="1" applyFont="1" applyBorder="1" applyAlignment="1">
      <alignment vertical="center"/>
    </xf>
    <xf numFmtId="0" fontId="40" fillId="0" borderId="33" xfId="52" applyFont="1" applyBorder="1" applyAlignment="1">
      <alignment horizontal="center" vertical="center"/>
    </xf>
    <xf numFmtId="0" fontId="40" fillId="0" borderId="71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73" xfId="0" applyFont="1" applyBorder="1" applyAlignment="1">
      <alignment horizontal="center" vertical="center" wrapText="1"/>
    </xf>
    <xf numFmtId="0" fontId="53" fillId="0" borderId="15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0" borderId="74" xfId="0" applyFont="1" applyBorder="1" applyAlignment="1">
      <alignment horizontal="center" vertical="center"/>
    </xf>
    <xf numFmtId="0" fontId="53" fillId="4" borderId="2" xfId="0" applyFont="1" applyFill="1" applyBorder="1"/>
    <xf numFmtId="0" fontId="53" fillId="0" borderId="75" xfId="0" applyFont="1" applyBorder="1"/>
    <xf numFmtId="0" fontId="0" fillId="0" borderId="15" xfId="0" applyBorder="1"/>
    <xf numFmtId="0" fontId="0" fillId="4" borderId="2" xfId="0" applyFill="1" applyBorder="1"/>
    <xf numFmtId="0" fontId="0" fillId="0" borderId="75" xfId="0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1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1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1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33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33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33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368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8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8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152400</xdr:colOff>
      <xdr:row>2</xdr:row>
      <xdr:rowOff>0</xdr:rowOff>
    </xdr:from>
    <xdr:to>
      <xdr:col>9</xdr:col>
      <xdr:colOff>229870</xdr:colOff>
      <xdr:row>4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95185" y="581025"/>
          <a:ext cx="1144270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1">
        <v>1</v>
      </c>
      <c r="B2" s="461" t="s">
        <v>1</v>
      </c>
    </row>
    <row r="3" spans="1:2">
      <c r="A3" s="11">
        <v>2</v>
      </c>
      <c r="B3" s="461" t="s">
        <v>2</v>
      </c>
    </row>
    <row r="4" spans="1:2">
      <c r="A4" s="11">
        <v>3</v>
      </c>
      <c r="B4" s="461" t="s">
        <v>3</v>
      </c>
    </row>
    <row r="5" spans="1:2">
      <c r="A5" s="11">
        <v>4</v>
      </c>
      <c r="B5" s="461" t="s">
        <v>4</v>
      </c>
    </row>
    <row r="6" spans="1:2">
      <c r="A6" s="11">
        <v>5</v>
      </c>
      <c r="B6" s="461" t="s">
        <v>5</v>
      </c>
    </row>
    <row r="7" spans="1:2">
      <c r="A7" s="11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1">
        <v>1</v>
      </c>
      <c r="B10" s="465" t="s">
        <v>9</v>
      </c>
    </row>
    <row r="11" spans="1:2">
      <c r="A11" s="11">
        <v>2</v>
      </c>
      <c r="B11" s="461" t="s">
        <v>10</v>
      </c>
    </row>
    <row r="12" spans="1:2">
      <c r="A12" s="11">
        <v>3</v>
      </c>
      <c r="B12" s="463" t="s">
        <v>11</v>
      </c>
    </row>
    <row r="13" spans="1:2">
      <c r="A13" s="11">
        <v>4</v>
      </c>
      <c r="B13" s="461" t="s">
        <v>12</v>
      </c>
    </row>
    <row r="14" spans="1:2">
      <c r="A14" s="11">
        <v>5</v>
      </c>
      <c r="B14" s="461" t="s">
        <v>13</v>
      </c>
    </row>
    <row r="15" spans="1:2">
      <c r="A15" s="11">
        <v>6</v>
      </c>
      <c r="B15" s="461" t="s">
        <v>14</v>
      </c>
    </row>
    <row r="16" spans="1:2">
      <c r="A16" s="11">
        <v>7</v>
      </c>
      <c r="B16" s="461" t="s">
        <v>15</v>
      </c>
    </row>
    <row r="17" spans="1:2">
      <c r="A17" s="11">
        <v>8</v>
      </c>
      <c r="B17" s="461" t="s">
        <v>16</v>
      </c>
    </row>
    <row r="18" spans="1:2">
      <c r="A18" s="11">
        <v>9</v>
      </c>
      <c r="B18" s="461" t="s">
        <v>17</v>
      </c>
    </row>
    <row r="19" spans="1:2">
      <c r="A19" s="11"/>
      <c r="B19" s="461"/>
    </row>
    <row r="20" ht="20.25" spans="1:2">
      <c r="A20" s="459"/>
      <c r="B20" s="460" t="s">
        <v>18</v>
      </c>
    </row>
    <row r="21" spans="1:2">
      <c r="A21" s="11">
        <v>1</v>
      </c>
      <c r="B21" s="466" t="s">
        <v>19</v>
      </c>
    </row>
    <row r="22" spans="1:2">
      <c r="A22" s="11">
        <v>2</v>
      </c>
      <c r="B22" s="461" t="s">
        <v>20</v>
      </c>
    </row>
    <row r="23" spans="1:2">
      <c r="A23" s="11">
        <v>3</v>
      </c>
      <c r="B23" s="461" t="s">
        <v>21</v>
      </c>
    </row>
    <row r="24" spans="1:2">
      <c r="A24" s="11">
        <v>4</v>
      </c>
      <c r="B24" s="461" t="s">
        <v>22</v>
      </c>
    </row>
    <row r="25" spans="1:2">
      <c r="A25" s="11">
        <v>5</v>
      </c>
      <c r="B25" s="461" t="s">
        <v>23</v>
      </c>
    </row>
    <row r="26" spans="1:2">
      <c r="A26" s="11">
        <v>6</v>
      </c>
      <c r="B26" s="461" t="s">
        <v>24</v>
      </c>
    </row>
    <row r="27" spans="1:2">
      <c r="A27" s="11">
        <v>7</v>
      </c>
      <c r="B27" s="461" t="s">
        <v>25</v>
      </c>
    </row>
    <row r="28" spans="1:2">
      <c r="A28" s="11"/>
      <c r="B28" s="461"/>
    </row>
    <row r="29" ht="20.25" spans="1:2">
      <c r="A29" s="459"/>
      <c r="B29" s="460" t="s">
        <v>26</v>
      </c>
    </row>
    <row r="30" spans="1:2">
      <c r="A30" s="11">
        <v>1</v>
      </c>
      <c r="B30" s="466" t="s">
        <v>27</v>
      </c>
    </row>
    <row r="31" spans="1:2">
      <c r="A31" s="11">
        <v>2</v>
      </c>
      <c r="B31" s="461" t="s">
        <v>28</v>
      </c>
    </row>
    <row r="32" spans="1:2">
      <c r="A32" s="11">
        <v>3</v>
      </c>
      <c r="B32" s="461" t="s">
        <v>29</v>
      </c>
    </row>
    <row r="33" ht="28.5" spans="1:2">
      <c r="A33" s="11">
        <v>4</v>
      </c>
      <c r="B33" s="461" t="s">
        <v>30</v>
      </c>
    </row>
    <row r="34" spans="1:2">
      <c r="A34" s="11">
        <v>5</v>
      </c>
      <c r="B34" s="461" t="s">
        <v>31</v>
      </c>
    </row>
    <row r="35" spans="1:2">
      <c r="A35" s="11">
        <v>6</v>
      </c>
      <c r="B35" s="461" t="s">
        <v>32</v>
      </c>
    </row>
    <row r="36" spans="1:2">
      <c r="A36" s="11">
        <v>7</v>
      </c>
      <c r="B36" s="461" t="s">
        <v>33</v>
      </c>
    </row>
    <row r="37" spans="1:2">
      <c r="A37" s="11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289</v>
      </c>
      <c r="H2" s="4"/>
      <c r="I2" s="4" t="s">
        <v>290</v>
      </c>
      <c r="J2" s="4"/>
      <c r="K2" s="6" t="s">
        <v>291</v>
      </c>
      <c r="L2" s="53" t="s">
        <v>292</v>
      </c>
      <c r="M2" s="7" t="s">
        <v>293</v>
      </c>
    </row>
    <row r="3" s="1" customFormat="1" ht="16.5" spans="1:13">
      <c r="A3" s="4"/>
      <c r="B3" s="8"/>
      <c r="C3" s="8"/>
      <c r="D3" s="8"/>
      <c r="E3" s="8"/>
      <c r="F3" s="8"/>
      <c r="G3" s="4" t="s">
        <v>294</v>
      </c>
      <c r="H3" s="4" t="s">
        <v>295</v>
      </c>
      <c r="I3" s="4" t="s">
        <v>294</v>
      </c>
      <c r="J3" s="4" t="s">
        <v>295</v>
      </c>
      <c r="K3" s="9"/>
      <c r="L3" s="54"/>
      <c r="M3" s="10"/>
    </row>
    <row r="4" ht="22" customHeight="1" spans="1:13">
      <c r="A4" s="55">
        <v>1</v>
      </c>
      <c r="B4" s="21" t="s">
        <v>282</v>
      </c>
      <c r="C4" s="22" t="s">
        <v>278</v>
      </c>
      <c r="D4" s="22" t="s">
        <v>279</v>
      </c>
      <c r="E4" s="22" t="s">
        <v>280</v>
      </c>
      <c r="F4" s="22" t="s">
        <v>281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94</v>
      </c>
      <c r="M4" s="12" t="s">
        <v>296</v>
      </c>
    </row>
    <row r="5" ht="22" customHeight="1" spans="1:13">
      <c r="A5" s="55">
        <v>2</v>
      </c>
      <c r="B5" s="21" t="s">
        <v>282</v>
      </c>
      <c r="C5" s="22" t="s">
        <v>283</v>
      </c>
      <c r="D5" s="22" t="s">
        <v>279</v>
      </c>
      <c r="E5" s="22" t="s">
        <v>284</v>
      </c>
      <c r="F5" s="22" t="s">
        <v>281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94</v>
      </c>
      <c r="M5" s="12" t="s">
        <v>296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297</v>
      </c>
      <c r="B10" s="14"/>
      <c r="C10" s="14"/>
      <c r="D10" s="25"/>
      <c r="E10" s="15"/>
      <c r="F10" s="67"/>
      <c r="G10" s="29"/>
      <c r="H10" s="13" t="s">
        <v>286</v>
      </c>
      <c r="I10" s="14"/>
      <c r="J10" s="14"/>
      <c r="K10" s="15"/>
      <c r="L10" s="49"/>
      <c r="M10" s="17"/>
    </row>
    <row r="11" ht="84" customHeight="1" spans="1:13">
      <c r="A11" s="68" t="s">
        <v>298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1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35" t="s">
        <v>301</v>
      </c>
      <c r="H2" s="36"/>
      <c r="I2" s="37"/>
      <c r="J2" s="35" t="s">
        <v>302</v>
      </c>
      <c r="K2" s="36"/>
      <c r="L2" s="37"/>
      <c r="M2" s="35" t="s">
        <v>303</v>
      </c>
      <c r="N2" s="36"/>
      <c r="O2" s="37"/>
      <c r="P2" s="35" t="s">
        <v>304</v>
      </c>
      <c r="Q2" s="36"/>
      <c r="R2" s="37"/>
      <c r="S2" s="36" t="s">
        <v>305</v>
      </c>
      <c r="T2" s="36"/>
      <c r="U2" s="37"/>
      <c r="V2" s="31" t="s">
        <v>306</v>
      </c>
      <c r="W2" s="31" t="s">
        <v>277</v>
      </c>
    </row>
    <row r="3" s="1" customFormat="1" ht="16.5" spans="1:23">
      <c r="A3" s="8"/>
      <c r="B3" s="38"/>
      <c r="C3" s="38"/>
      <c r="D3" s="38"/>
      <c r="E3" s="38"/>
      <c r="F3" s="38"/>
      <c r="G3" s="4" t="s">
        <v>307</v>
      </c>
      <c r="H3" s="4" t="s">
        <v>67</v>
      </c>
      <c r="I3" s="4" t="s">
        <v>268</v>
      </c>
      <c r="J3" s="4" t="s">
        <v>307</v>
      </c>
      <c r="K3" s="4" t="s">
        <v>67</v>
      </c>
      <c r="L3" s="4" t="s">
        <v>268</v>
      </c>
      <c r="M3" s="4" t="s">
        <v>307</v>
      </c>
      <c r="N3" s="4" t="s">
        <v>67</v>
      </c>
      <c r="O3" s="4" t="s">
        <v>268</v>
      </c>
      <c r="P3" s="4" t="s">
        <v>307</v>
      </c>
      <c r="Q3" s="4" t="s">
        <v>67</v>
      </c>
      <c r="R3" s="4" t="s">
        <v>268</v>
      </c>
      <c r="S3" s="4" t="s">
        <v>307</v>
      </c>
      <c r="T3" s="4" t="s">
        <v>67</v>
      </c>
      <c r="U3" s="4" t="s">
        <v>268</v>
      </c>
      <c r="V3" s="39"/>
      <c r="W3" s="39"/>
    </row>
    <row r="4" ht="25" customHeight="1" spans="1:23">
      <c r="A4" s="40" t="s">
        <v>308</v>
      </c>
      <c r="B4" s="41" t="s">
        <v>282</v>
      </c>
      <c r="C4" s="22" t="s">
        <v>278</v>
      </c>
      <c r="D4" s="22" t="s">
        <v>279</v>
      </c>
      <c r="E4" s="22" t="s">
        <v>280</v>
      </c>
      <c r="F4" s="22" t="s">
        <v>281</v>
      </c>
      <c r="G4" s="42" t="s">
        <v>309</v>
      </c>
      <c r="H4" s="42"/>
      <c r="I4" s="42" t="s">
        <v>310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311</v>
      </c>
      <c r="W4" s="12"/>
    </row>
    <row r="5" ht="25" customHeight="1" spans="1:23">
      <c r="A5" s="43"/>
      <c r="B5" s="41" t="s">
        <v>282</v>
      </c>
      <c r="C5" s="22" t="s">
        <v>283</v>
      </c>
      <c r="D5" s="22" t="s">
        <v>279</v>
      </c>
      <c r="E5" s="22" t="s">
        <v>284</v>
      </c>
      <c r="F5" s="22" t="s">
        <v>281</v>
      </c>
      <c r="G5" s="44" t="s">
        <v>312</v>
      </c>
      <c r="H5" s="45"/>
      <c r="I5" s="46"/>
      <c r="J5" s="44" t="s">
        <v>313</v>
      </c>
      <c r="K5" s="45"/>
      <c r="L5" s="46"/>
      <c r="M5" s="35" t="s">
        <v>314</v>
      </c>
      <c r="N5" s="36"/>
      <c r="O5" s="37"/>
      <c r="P5" s="35" t="s">
        <v>315</v>
      </c>
      <c r="Q5" s="36"/>
      <c r="R5" s="37"/>
      <c r="S5" s="36" t="s">
        <v>316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307</v>
      </c>
      <c r="H6" s="48" t="s">
        <v>67</v>
      </c>
      <c r="I6" s="48" t="s">
        <v>268</v>
      </c>
      <c r="J6" s="48" t="s">
        <v>307</v>
      </c>
      <c r="K6" s="48" t="s">
        <v>67</v>
      </c>
      <c r="L6" s="48" t="s">
        <v>268</v>
      </c>
      <c r="M6" s="4" t="s">
        <v>307</v>
      </c>
      <c r="N6" s="4" t="s">
        <v>67</v>
      </c>
      <c r="O6" s="4" t="s">
        <v>268</v>
      </c>
      <c r="P6" s="4" t="s">
        <v>307</v>
      </c>
      <c r="Q6" s="4" t="s">
        <v>67</v>
      </c>
      <c r="R6" s="4" t="s">
        <v>268</v>
      </c>
      <c r="S6" s="4" t="s">
        <v>307</v>
      </c>
      <c r="T6" s="4" t="s">
        <v>67</v>
      </c>
      <c r="U6" s="4" t="s">
        <v>268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297</v>
      </c>
      <c r="B10" s="14"/>
      <c r="C10" s="14"/>
      <c r="D10" s="14"/>
      <c r="E10" s="15"/>
      <c r="F10" s="16"/>
      <c r="G10" s="29"/>
      <c r="H10" s="34"/>
      <c r="I10" s="34"/>
      <c r="J10" s="13" t="s">
        <v>286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317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319</v>
      </c>
      <c r="B2" s="31" t="s">
        <v>264</v>
      </c>
      <c r="C2" s="31" t="s">
        <v>265</v>
      </c>
      <c r="D2" s="31" t="s">
        <v>266</v>
      </c>
      <c r="E2" s="31" t="s">
        <v>267</v>
      </c>
      <c r="F2" s="31" t="s">
        <v>268</v>
      </c>
      <c r="G2" s="30" t="s">
        <v>320</v>
      </c>
      <c r="H2" s="30" t="s">
        <v>321</v>
      </c>
      <c r="I2" s="30" t="s">
        <v>322</v>
      </c>
      <c r="J2" s="30" t="s">
        <v>321</v>
      </c>
      <c r="K2" s="30" t="s">
        <v>323</v>
      </c>
      <c r="L2" s="30" t="s">
        <v>321</v>
      </c>
      <c r="M2" s="31" t="s">
        <v>306</v>
      </c>
      <c r="N2" s="31" t="s">
        <v>277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319</v>
      </c>
      <c r="B4" s="33" t="s">
        <v>324</v>
      </c>
      <c r="C4" s="33" t="s">
        <v>307</v>
      </c>
      <c r="D4" s="33" t="s">
        <v>266</v>
      </c>
      <c r="E4" s="31" t="s">
        <v>267</v>
      </c>
      <c r="F4" s="31" t="s">
        <v>268</v>
      </c>
      <c r="G4" s="30" t="s">
        <v>320</v>
      </c>
      <c r="H4" s="30" t="s">
        <v>321</v>
      </c>
      <c r="I4" s="30" t="s">
        <v>322</v>
      </c>
      <c r="J4" s="30" t="s">
        <v>321</v>
      </c>
      <c r="K4" s="30" t="s">
        <v>323</v>
      </c>
      <c r="L4" s="30" t="s">
        <v>321</v>
      </c>
      <c r="M4" s="31" t="s">
        <v>306</v>
      </c>
      <c r="N4" s="31" t="s">
        <v>277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325</v>
      </c>
      <c r="B11" s="14"/>
      <c r="C11" s="14"/>
      <c r="D11" s="15"/>
      <c r="E11" s="16"/>
      <c r="F11" s="34"/>
      <c r="G11" s="29"/>
      <c r="H11" s="34"/>
      <c r="I11" s="13" t="s">
        <v>326</v>
      </c>
      <c r="J11" s="14"/>
      <c r="K11" s="14"/>
      <c r="L11" s="14"/>
      <c r="M11" s="14"/>
      <c r="N11" s="17"/>
    </row>
    <row r="12" ht="16.5" spans="1:14">
      <c r="A12" s="18" t="s">
        <v>327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306</v>
      </c>
      <c r="L2" s="5" t="s">
        <v>277</v>
      </c>
    </row>
    <row r="3" ht="25" customHeight="1" spans="1:12">
      <c r="A3" s="20" t="s">
        <v>308</v>
      </c>
      <c r="B3" s="21" t="s">
        <v>282</v>
      </c>
      <c r="C3" s="22" t="s">
        <v>283</v>
      </c>
      <c r="D3" s="22" t="s">
        <v>279</v>
      </c>
      <c r="E3" s="22" t="s">
        <v>284</v>
      </c>
      <c r="F3" s="22" t="s">
        <v>281</v>
      </c>
      <c r="G3" s="12" t="s">
        <v>333</v>
      </c>
      <c r="H3" s="12" t="s">
        <v>334</v>
      </c>
      <c r="I3" s="23"/>
      <c r="J3" s="12"/>
      <c r="K3" s="24" t="s">
        <v>335</v>
      </c>
      <c r="L3" s="12" t="s">
        <v>296</v>
      </c>
    </row>
    <row r="4" ht="25" customHeight="1" spans="1:12">
      <c r="A4" s="20"/>
      <c r="B4" s="21"/>
      <c r="C4" s="22"/>
      <c r="D4" s="22"/>
      <c r="E4" s="22"/>
      <c r="F4" s="22"/>
      <c r="G4" s="12"/>
      <c r="H4" s="12"/>
      <c r="I4" s="23"/>
      <c r="J4" s="12"/>
      <c r="K4" s="24"/>
      <c r="L4" s="12"/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/>
      <c r="L5" s="12"/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/>
      <c r="L6" s="12"/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336</v>
      </c>
      <c r="B9" s="14"/>
      <c r="C9" s="14"/>
      <c r="D9" s="14"/>
      <c r="E9" s="15"/>
      <c r="F9" s="16"/>
      <c r="G9" s="29"/>
      <c r="H9" s="13" t="s">
        <v>337</v>
      </c>
      <c r="I9" s="14"/>
      <c r="J9" s="14"/>
      <c r="K9" s="14"/>
      <c r="L9" s="17"/>
    </row>
    <row r="10" ht="16.5" spans="1:12">
      <c r="A10" s="18" t="s">
        <v>338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307</v>
      </c>
      <c r="D2" s="5" t="s">
        <v>266</v>
      </c>
      <c r="E2" s="5" t="s">
        <v>267</v>
      </c>
      <c r="F2" s="4" t="s">
        <v>340</v>
      </c>
      <c r="G2" s="4" t="s">
        <v>290</v>
      </c>
      <c r="H2" s="6" t="s">
        <v>291</v>
      </c>
      <c r="I2" s="7" t="s">
        <v>293</v>
      </c>
    </row>
    <row r="3" s="1" customFormat="1" ht="16.5" spans="1:9">
      <c r="A3" s="4"/>
      <c r="B3" s="8"/>
      <c r="C3" s="8"/>
      <c r="D3" s="8"/>
      <c r="E3" s="8"/>
      <c r="F3" s="4" t="s">
        <v>341</v>
      </c>
      <c r="G3" s="4" t="s">
        <v>294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325</v>
      </c>
      <c r="B12" s="14"/>
      <c r="C12" s="14"/>
      <c r="D12" s="15"/>
      <c r="E12" s="16"/>
      <c r="F12" s="13" t="s">
        <v>326</v>
      </c>
      <c r="G12" s="14"/>
      <c r="H12" s="15"/>
      <c r="I12" s="17"/>
    </row>
    <row r="13" ht="16.5" spans="1:9">
      <c r="A13" s="18" t="s">
        <v>342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1">
        <v>13</v>
      </c>
      <c r="D5" s="11">
        <v>0</v>
      </c>
      <c r="E5" s="11">
        <v>1</v>
      </c>
      <c r="F5" s="450">
        <v>0</v>
      </c>
      <c r="G5" s="450">
        <v>1</v>
      </c>
      <c r="H5" s="11">
        <v>1</v>
      </c>
      <c r="I5" s="451">
        <v>2</v>
      </c>
    </row>
    <row r="6" ht="27.95" customHeight="1" spans="2:9">
      <c r="B6" s="449" t="s">
        <v>44</v>
      </c>
      <c r="C6" s="11">
        <v>20</v>
      </c>
      <c r="D6" s="11">
        <v>0</v>
      </c>
      <c r="E6" s="11">
        <v>1</v>
      </c>
      <c r="F6" s="450">
        <v>1</v>
      </c>
      <c r="G6" s="450">
        <v>2</v>
      </c>
      <c r="H6" s="11">
        <v>2</v>
      </c>
      <c r="I6" s="451">
        <v>3</v>
      </c>
    </row>
    <row r="7" ht="27.95" customHeight="1" spans="2:9">
      <c r="B7" s="449" t="s">
        <v>45</v>
      </c>
      <c r="C7" s="11">
        <v>32</v>
      </c>
      <c r="D7" s="11">
        <v>0</v>
      </c>
      <c r="E7" s="11">
        <v>1</v>
      </c>
      <c r="F7" s="450">
        <v>2</v>
      </c>
      <c r="G7" s="450">
        <v>3</v>
      </c>
      <c r="H7" s="11">
        <v>3</v>
      </c>
      <c r="I7" s="451">
        <v>4</v>
      </c>
    </row>
    <row r="8" ht="27.95" customHeight="1" spans="2:9">
      <c r="B8" s="449" t="s">
        <v>46</v>
      </c>
      <c r="C8" s="11">
        <v>50</v>
      </c>
      <c r="D8" s="11">
        <v>1</v>
      </c>
      <c r="E8" s="11">
        <v>2</v>
      </c>
      <c r="F8" s="450">
        <v>3</v>
      </c>
      <c r="G8" s="450">
        <v>4</v>
      </c>
      <c r="H8" s="11">
        <v>5</v>
      </c>
      <c r="I8" s="451">
        <v>6</v>
      </c>
    </row>
    <row r="9" ht="27.95" customHeight="1" spans="2:9">
      <c r="B9" s="449" t="s">
        <v>47</v>
      </c>
      <c r="C9" s="11">
        <v>80</v>
      </c>
      <c r="D9" s="11">
        <v>2</v>
      </c>
      <c r="E9" s="11">
        <v>3</v>
      </c>
      <c r="F9" s="450">
        <v>5</v>
      </c>
      <c r="G9" s="450">
        <v>6</v>
      </c>
      <c r="H9" s="11">
        <v>7</v>
      </c>
      <c r="I9" s="451">
        <v>8</v>
      </c>
    </row>
    <row r="10" ht="27.95" customHeight="1" spans="2:9">
      <c r="B10" s="449" t="s">
        <v>48</v>
      </c>
      <c r="C10" s="11">
        <v>125</v>
      </c>
      <c r="D10" s="11">
        <v>3</v>
      </c>
      <c r="E10" s="11">
        <v>4</v>
      </c>
      <c r="F10" s="450">
        <v>7</v>
      </c>
      <c r="G10" s="450">
        <v>8</v>
      </c>
      <c r="H10" s="11">
        <v>10</v>
      </c>
      <c r="I10" s="451">
        <v>11</v>
      </c>
    </row>
    <row r="11" ht="27.95" customHeight="1" spans="2:9">
      <c r="B11" s="449" t="s">
        <v>49</v>
      </c>
      <c r="C11" s="11">
        <v>200</v>
      </c>
      <c r="D11" s="11">
        <v>5</v>
      </c>
      <c r="E11" s="11">
        <v>6</v>
      </c>
      <c r="F11" s="450">
        <v>10</v>
      </c>
      <c r="G11" s="450">
        <v>11</v>
      </c>
      <c r="H11" s="11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4.25" spans="1:11">
      <c r="A4" s="256" t="s">
        <v>61</v>
      </c>
      <c r="B4" s="147" t="s">
        <v>62</v>
      </c>
      <c r="C4" s="148"/>
      <c r="D4" s="256" t="s">
        <v>63</v>
      </c>
      <c r="E4" s="257"/>
      <c r="F4" s="258">
        <v>46016</v>
      </c>
      <c r="G4" s="259"/>
      <c r="H4" s="256" t="s">
        <v>64</v>
      </c>
      <c r="I4" s="257"/>
      <c r="J4" s="147" t="s">
        <v>65</v>
      </c>
      <c r="K4" s="148" t="s">
        <v>66</v>
      </c>
    </row>
    <row r="5" ht="14.25" spans="1:11">
      <c r="A5" s="260" t="s">
        <v>67</v>
      </c>
      <c r="B5" s="147" t="s">
        <v>68</v>
      </c>
      <c r="C5" s="148"/>
      <c r="D5" s="256" t="s">
        <v>69</v>
      </c>
      <c r="E5" s="257"/>
      <c r="F5" s="258">
        <v>45999</v>
      </c>
      <c r="G5" s="259"/>
      <c r="H5" s="256" t="s">
        <v>70</v>
      </c>
      <c r="I5" s="257"/>
      <c r="J5" s="147" t="s">
        <v>65</v>
      </c>
      <c r="K5" s="148" t="s">
        <v>66</v>
      </c>
    </row>
    <row r="6" ht="14.25" spans="1:11">
      <c r="A6" s="256" t="s">
        <v>71</v>
      </c>
      <c r="B6" s="261" t="s">
        <v>72</v>
      </c>
      <c r="C6" s="262">
        <v>6</v>
      </c>
      <c r="D6" s="260" t="s">
        <v>73</v>
      </c>
      <c r="E6" s="282"/>
      <c r="F6" s="258">
        <v>46006</v>
      </c>
      <c r="G6" s="259"/>
      <c r="H6" s="256" t="s">
        <v>74</v>
      </c>
      <c r="I6" s="257"/>
      <c r="J6" s="147" t="s">
        <v>65</v>
      </c>
      <c r="K6" s="148" t="s">
        <v>66</v>
      </c>
    </row>
    <row r="7" ht="14.25" spans="1:11">
      <c r="A7" s="256" t="s">
        <v>75</v>
      </c>
      <c r="B7" s="264">
        <v>730</v>
      </c>
      <c r="C7" s="265"/>
      <c r="D7" s="260" t="s">
        <v>76</v>
      </c>
      <c r="E7" s="281"/>
      <c r="F7" s="258">
        <v>46009</v>
      </c>
      <c r="G7" s="259"/>
      <c r="H7" s="256" t="s">
        <v>77</v>
      </c>
      <c r="I7" s="257"/>
      <c r="J7" s="147" t="s">
        <v>65</v>
      </c>
      <c r="K7" s="148" t="s">
        <v>66</v>
      </c>
    </row>
    <row r="8" ht="15" spans="1:11">
      <c r="A8" s="267" t="s">
        <v>78</v>
      </c>
      <c r="B8" s="369"/>
      <c r="C8" s="370"/>
      <c r="D8" s="268" t="s">
        <v>79</v>
      </c>
      <c r="E8" s="269"/>
      <c r="F8" s="270">
        <v>46011</v>
      </c>
      <c r="G8" s="271"/>
      <c r="H8" s="268" t="s">
        <v>80</v>
      </c>
      <c r="I8" s="269"/>
      <c r="J8" s="297" t="s">
        <v>65</v>
      </c>
      <c r="K8" s="298" t="s">
        <v>66</v>
      </c>
    </row>
    <row r="9" ht="15" spans="1:11">
      <c r="A9" s="371" t="s">
        <v>81</v>
      </c>
      <c r="B9" s="372"/>
      <c r="C9" s="372"/>
      <c r="D9" s="373"/>
      <c r="E9" s="373"/>
      <c r="F9" s="373"/>
      <c r="G9" s="373"/>
      <c r="H9" s="373"/>
      <c r="I9" s="373"/>
      <c r="J9" s="373"/>
      <c r="K9" s="374"/>
    </row>
    <row r="10" ht="15" spans="1:11">
      <c r="A10" s="375" t="s">
        <v>82</v>
      </c>
      <c r="B10" s="376"/>
      <c r="C10" s="376"/>
      <c r="D10" s="376"/>
      <c r="E10" s="376"/>
      <c r="F10" s="376"/>
      <c r="G10" s="376"/>
      <c r="H10" s="376"/>
      <c r="I10" s="376"/>
      <c r="J10" s="376"/>
      <c r="K10" s="377"/>
    </row>
    <row r="11" ht="14.25" spans="1:11">
      <c r="A11" s="378" t="s">
        <v>83</v>
      </c>
      <c r="B11" s="379" t="s">
        <v>84</v>
      </c>
      <c r="C11" s="380" t="s">
        <v>85</v>
      </c>
      <c r="D11" s="381"/>
      <c r="E11" s="382" t="s">
        <v>86</v>
      </c>
      <c r="F11" s="379" t="s">
        <v>84</v>
      </c>
      <c r="G11" s="380" t="s">
        <v>85</v>
      </c>
      <c r="H11" s="380" t="s">
        <v>87</v>
      </c>
      <c r="I11" s="382" t="s">
        <v>88</v>
      </c>
      <c r="J11" s="379" t="s">
        <v>84</v>
      </c>
      <c r="K11" s="383" t="s">
        <v>85</v>
      </c>
    </row>
    <row r="12" ht="14.25" spans="1:11">
      <c r="A12" s="260" t="s">
        <v>89</v>
      </c>
      <c r="B12" s="280" t="s">
        <v>84</v>
      </c>
      <c r="C12" s="147" t="s">
        <v>85</v>
      </c>
      <c r="D12" s="281"/>
      <c r="E12" s="282" t="s">
        <v>90</v>
      </c>
      <c r="F12" s="280" t="s">
        <v>84</v>
      </c>
      <c r="G12" s="147" t="s">
        <v>85</v>
      </c>
      <c r="H12" s="147" t="s">
        <v>87</v>
      </c>
      <c r="I12" s="282" t="s">
        <v>91</v>
      </c>
      <c r="J12" s="280" t="s">
        <v>84</v>
      </c>
      <c r="K12" s="148" t="s">
        <v>85</v>
      </c>
    </row>
    <row r="13" ht="14.25" spans="1:11">
      <c r="A13" s="260" t="s">
        <v>92</v>
      </c>
      <c r="B13" s="280" t="s">
        <v>84</v>
      </c>
      <c r="C13" s="147" t="s">
        <v>85</v>
      </c>
      <c r="D13" s="281"/>
      <c r="E13" s="282" t="s">
        <v>93</v>
      </c>
      <c r="F13" s="147" t="s">
        <v>94</v>
      </c>
      <c r="G13" s="147" t="s">
        <v>95</v>
      </c>
      <c r="H13" s="147" t="s">
        <v>87</v>
      </c>
      <c r="I13" s="282" t="s">
        <v>96</v>
      </c>
      <c r="J13" s="280" t="s">
        <v>84</v>
      </c>
      <c r="K13" s="148" t="s">
        <v>85</v>
      </c>
    </row>
    <row r="14" ht="15" spans="1:11">
      <c r="A14" s="268" t="s">
        <v>97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72"/>
    </row>
    <row r="15" ht="15" spans="1:11">
      <c r="A15" s="375" t="s">
        <v>98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7"/>
    </row>
    <row r="16" ht="14.25" spans="1:11">
      <c r="A16" s="384" t="s">
        <v>99</v>
      </c>
      <c r="B16" s="380" t="s">
        <v>94</v>
      </c>
      <c r="C16" s="380" t="s">
        <v>95</v>
      </c>
      <c r="D16" s="385"/>
      <c r="E16" s="386" t="s">
        <v>100</v>
      </c>
      <c r="F16" s="380" t="s">
        <v>94</v>
      </c>
      <c r="G16" s="380" t="s">
        <v>95</v>
      </c>
      <c r="H16" s="387"/>
      <c r="I16" s="386" t="s">
        <v>101</v>
      </c>
      <c r="J16" s="380" t="s">
        <v>94</v>
      </c>
      <c r="K16" s="383" t="s">
        <v>95</v>
      </c>
    </row>
    <row r="17" customHeight="1" spans="1:22">
      <c r="A17" s="307" t="s">
        <v>102</v>
      </c>
      <c r="B17" s="147" t="s">
        <v>94</v>
      </c>
      <c r="C17" s="147" t="s">
        <v>95</v>
      </c>
      <c r="D17" s="388"/>
      <c r="E17" s="308" t="s">
        <v>103</v>
      </c>
      <c r="F17" s="147" t="s">
        <v>94</v>
      </c>
      <c r="G17" s="147" t="s">
        <v>95</v>
      </c>
      <c r="H17" s="389"/>
      <c r="I17" s="308" t="s">
        <v>104</v>
      </c>
      <c r="J17" s="147" t="s">
        <v>94</v>
      </c>
      <c r="K17" s="148" t="s">
        <v>95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22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3"/>
    </row>
    <row r="19" s="367" customFormat="1" ht="18" customHeight="1" spans="1:22">
      <c r="A19" s="375" t="s">
        <v>106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7"/>
    </row>
    <row r="20" customHeight="1" spans="1:22">
      <c r="A20" s="394" t="s">
        <v>107</v>
      </c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ht="21.75" customHeight="1" spans="1:22">
      <c r="A21" s="397" t="s">
        <v>108</v>
      </c>
      <c r="B21" s="108"/>
      <c r="C21" s="108" t="s">
        <v>109</v>
      </c>
      <c r="D21" s="108" t="s">
        <v>110</v>
      </c>
      <c r="E21" s="108" t="s">
        <v>111</v>
      </c>
      <c r="F21" s="108" t="s">
        <v>112</v>
      </c>
      <c r="G21" s="108" t="s">
        <v>113</v>
      </c>
      <c r="H21" s="108" t="s">
        <v>114</v>
      </c>
      <c r="I21" s="108"/>
      <c r="J21" s="398"/>
      <c r="K21" s="295" t="s">
        <v>115</v>
      </c>
    </row>
    <row r="22" ht="23" customHeight="1" spans="1:22">
      <c r="A22" s="399" t="s">
        <v>116</v>
      </c>
      <c r="B22" s="400"/>
      <c r="C22" s="400" t="s">
        <v>94</v>
      </c>
      <c r="D22" s="400" t="s">
        <v>94</v>
      </c>
      <c r="E22" s="400" t="s">
        <v>94</v>
      </c>
      <c r="F22" s="400" t="s">
        <v>94</v>
      </c>
      <c r="G22" s="400" t="s">
        <v>94</v>
      </c>
      <c r="H22" s="400" t="s">
        <v>94</v>
      </c>
      <c r="I22" s="400"/>
      <c r="J22" s="400"/>
      <c r="K22" s="401"/>
    </row>
    <row r="23" ht="23" customHeight="1" spans="1:22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1"/>
    </row>
    <row r="24" ht="23" customHeight="1" spans="1:22">
      <c r="A24" s="399"/>
      <c r="B24" s="400"/>
      <c r="C24" s="400"/>
      <c r="D24" s="400"/>
      <c r="E24" s="400"/>
      <c r="F24" s="400"/>
      <c r="G24" s="400"/>
      <c r="H24" s="400"/>
      <c r="I24" s="400"/>
      <c r="J24" s="400"/>
      <c r="K24" s="401"/>
    </row>
    <row r="25" ht="23" customHeight="1" spans="1:22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ht="23" customHeight="1" spans="1:22">
      <c r="A26" s="114"/>
      <c r="B26" s="402"/>
      <c r="C26" s="403"/>
      <c r="D26" s="403"/>
      <c r="E26" s="403"/>
      <c r="F26" s="403"/>
      <c r="G26" s="403"/>
      <c r="H26" s="403"/>
      <c r="I26" s="402"/>
      <c r="J26" s="402"/>
      <c r="K26" s="404"/>
    </row>
    <row r="27" ht="18" customHeight="1" spans="1:22">
      <c r="A27" s="405" t="s">
        <v>117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ht="18.75" customHeight="1" spans="1:22">
      <c r="A28" s="408" t="s">
        <v>118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ht="18.75" customHeight="1" spans="1:2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ht="18" customHeight="1" spans="1:22">
      <c r="A30" s="405" t="s">
        <v>119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4.25" spans="1:22">
      <c r="A31" s="414" t="s">
        <v>120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6"/>
    </row>
    <row r="32" ht="15" spans="1:22">
      <c r="A32" s="159" t="s">
        <v>121</v>
      </c>
      <c r="B32" s="160"/>
      <c r="C32" s="147" t="s">
        <v>65</v>
      </c>
      <c r="D32" s="147" t="s">
        <v>66</v>
      </c>
      <c r="E32" s="417" t="s">
        <v>122</v>
      </c>
      <c r="F32" s="418"/>
      <c r="G32" s="418"/>
      <c r="H32" s="418"/>
      <c r="I32" s="418"/>
      <c r="J32" s="418"/>
      <c r="K32" s="419"/>
    </row>
    <row r="33" ht="15" spans="1:11">
      <c r="A33" s="420" t="s">
        <v>123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</row>
    <row r="34" ht="21" customHeight="1" spans="1:11">
      <c r="A34" s="421" t="s">
        <v>124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3"/>
    </row>
    <row r="35" ht="21" customHeight="1" spans="1:11">
      <c r="A35" s="318" t="s">
        <v>125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 t="s">
        <v>126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15" spans="1:11">
      <c r="A41" s="311" t="s">
        <v>127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ht="15" spans="1:11">
      <c r="A42" s="375" t="s">
        <v>128</v>
      </c>
      <c r="B42" s="376"/>
      <c r="C42" s="376"/>
      <c r="D42" s="376"/>
      <c r="E42" s="376"/>
      <c r="F42" s="376"/>
      <c r="G42" s="376"/>
      <c r="H42" s="376"/>
      <c r="I42" s="376"/>
      <c r="J42" s="376"/>
      <c r="K42" s="377"/>
    </row>
    <row r="43" ht="14.25" spans="1:11">
      <c r="A43" s="384" t="s">
        <v>129</v>
      </c>
      <c r="B43" s="380" t="s">
        <v>94</v>
      </c>
      <c r="C43" s="380" t="s">
        <v>95</v>
      </c>
      <c r="D43" s="380" t="s">
        <v>87</v>
      </c>
      <c r="E43" s="386" t="s">
        <v>130</v>
      </c>
      <c r="F43" s="380" t="s">
        <v>94</v>
      </c>
      <c r="G43" s="380" t="s">
        <v>95</v>
      </c>
      <c r="H43" s="380" t="s">
        <v>87</v>
      </c>
      <c r="I43" s="386" t="s">
        <v>131</v>
      </c>
      <c r="J43" s="380" t="s">
        <v>94</v>
      </c>
      <c r="K43" s="383" t="s">
        <v>95</v>
      </c>
    </row>
    <row r="44" ht="14.25" spans="1:11">
      <c r="A44" s="307" t="s">
        <v>86</v>
      </c>
      <c r="B44" s="147" t="s">
        <v>94</v>
      </c>
      <c r="C44" s="147" t="s">
        <v>95</v>
      </c>
      <c r="D44" s="147" t="s">
        <v>87</v>
      </c>
      <c r="E44" s="308" t="s">
        <v>93</v>
      </c>
      <c r="F44" s="147" t="s">
        <v>94</v>
      </c>
      <c r="G44" s="147" t="s">
        <v>95</v>
      </c>
      <c r="H44" s="147" t="s">
        <v>87</v>
      </c>
      <c r="I44" s="308" t="s">
        <v>104</v>
      </c>
      <c r="J44" s="147" t="s">
        <v>94</v>
      </c>
      <c r="K44" s="148" t="s">
        <v>95</v>
      </c>
    </row>
    <row r="45" ht="15" spans="1:11">
      <c r="A45" s="268" t="s">
        <v>97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2"/>
    </row>
    <row r="46" ht="15" spans="1:11">
      <c r="A46" s="420" t="s">
        <v>132</v>
      </c>
      <c r="B46" s="420"/>
      <c r="C46" s="420"/>
      <c r="D46" s="420"/>
      <c r="E46" s="420"/>
      <c r="F46" s="420"/>
      <c r="G46" s="420"/>
      <c r="H46" s="420"/>
      <c r="I46" s="420"/>
      <c r="J46" s="420"/>
      <c r="K46" s="420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133</v>
      </c>
      <c r="B48" s="425" t="s">
        <v>134</v>
      </c>
      <c r="C48" s="425"/>
      <c r="D48" s="426" t="s">
        <v>135</v>
      </c>
      <c r="E48" s="427" t="s">
        <v>136</v>
      </c>
      <c r="F48" s="428" t="s">
        <v>137</v>
      </c>
      <c r="G48" s="429">
        <v>46001</v>
      </c>
      <c r="H48" s="430" t="s">
        <v>138</v>
      </c>
      <c r="I48" s="431"/>
      <c r="J48" s="432" t="s">
        <v>139</v>
      </c>
      <c r="K48" s="433"/>
    </row>
    <row r="49" ht="15" spans="1:11">
      <c r="A49" s="420" t="s">
        <v>140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</row>
    <row r="50" ht="15" spans="1:11">
      <c r="A50" s="434" t="s">
        <v>141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133</v>
      </c>
      <c r="B51" s="425" t="s">
        <v>134</v>
      </c>
      <c r="C51" s="425"/>
      <c r="D51" s="426" t="s">
        <v>135</v>
      </c>
      <c r="E51" s="427" t="s">
        <v>136</v>
      </c>
      <c r="F51" s="428" t="s">
        <v>142</v>
      </c>
      <c r="G51" s="429">
        <v>46001</v>
      </c>
      <c r="H51" s="430" t="s">
        <v>138</v>
      </c>
      <c r="I51" s="431"/>
      <c r="J51" s="432" t="s">
        <v>139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topLeftCell="A2" workbookViewId="0">
      <selection activeCell="P15" sqref="P15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39" customWidth="1"/>
    <col min="17" max="254" width="9" style="88"/>
    <col min="255" max="16384" width="9" style="91"/>
  </cols>
  <sheetData>
    <row r="1" s="88" customFormat="1" ht="29" customHeight="1" spans="1:257">
      <c r="A1" s="92" t="s">
        <v>143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0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341"/>
      <c r="J2" s="342" t="s">
        <v>57</v>
      </c>
      <c r="K2" s="343" t="s">
        <v>56</v>
      </c>
      <c r="L2" s="343"/>
      <c r="M2" s="343"/>
      <c r="N2" s="343"/>
      <c r="O2" s="344"/>
      <c r="P2" s="345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346"/>
      <c r="P3" s="347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104"/>
      <c r="B4" s="108" t="s">
        <v>109</v>
      </c>
      <c r="C4" s="109" t="s">
        <v>110</v>
      </c>
      <c r="D4" s="108" t="s">
        <v>111</v>
      </c>
      <c r="E4" s="108" t="s">
        <v>112</v>
      </c>
      <c r="F4" s="108" t="s">
        <v>113</v>
      </c>
      <c r="G4" s="108" t="s">
        <v>146</v>
      </c>
      <c r="H4" s="110" t="s">
        <v>147</v>
      </c>
      <c r="I4" s="101"/>
      <c r="J4" s="348"/>
      <c r="K4" s="349" t="s">
        <v>148</v>
      </c>
      <c r="L4" s="349" t="s">
        <v>149</v>
      </c>
      <c r="M4" s="349" t="s">
        <v>150</v>
      </c>
      <c r="N4" s="350"/>
      <c r="O4" s="350"/>
      <c r="P4" s="35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104"/>
      <c r="B5" s="108" t="s">
        <v>151</v>
      </c>
      <c r="C5" s="109" t="s">
        <v>152</v>
      </c>
      <c r="D5" s="108" t="s">
        <v>153</v>
      </c>
      <c r="E5" s="108" t="s">
        <v>154</v>
      </c>
      <c r="F5" s="108" t="s">
        <v>155</v>
      </c>
      <c r="G5" s="108" t="s">
        <v>156</v>
      </c>
      <c r="H5" s="110"/>
      <c r="I5" s="352"/>
      <c r="J5" s="353"/>
      <c r="K5" s="354" t="s">
        <v>110</v>
      </c>
      <c r="L5" s="355" t="s">
        <v>110</v>
      </c>
      <c r="M5" s="355" t="s">
        <v>110</v>
      </c>
      <c r="N5" s="356"/>
      <c r="O5" s="354"/>
      <c r="P5" s="357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5" customHeight="1" spans="1:257">
      <c r="A6" s="113" t="s">
        <v>157</v>
      </c>
      <c r="B6" s="114">
        <f>C6-2</f>
        <v>68.5</v>
      </c>
      <c r="C6" s="115">
        <v>70.5</v>
      </c>
      <c r="D6" s="114">
        <f>C6+2</f>
        <v>72.5</v>
      </c>
      <c r="E6" s="114">
        <f>D6+2</f>
        <v>74.5</v>
      </c>
      <c r="F6" s="114">
        <f>E6+1</f>
        <v>75.5</v>
      </c>
      <c r="G6" s="116">
        <f>F6+1</f>
        <v>76.5</v>
      </c>
      <c r="H6" s="116"/>
      <c r="I6" s="352"/>
      <c r="J6" s="353"/>
      <c r="K6" s="353" t="s">
        <v>158</v>
      </c>
      <c r="L6" s="353" t="s">
        <v>159</v>
      </c>
      <c r="M6" s="353"/>
      <c r="N6" s="353"/>
      <c r="O6" s="353"/>
      <c r="P6" s="358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5" customHeight="1" spans="1:257">
      <c r="A7" s="113" t="s">
        <v>160</v>
      </c>
      <c r="B7" s="114">
        <f>C7-4</f>
        <v>104</v>
      </c>
      <c r="C7" s="115">
        <v>108</v>
      </c>
      <c r="D7" s="114">
        <f>C7+4</f>
        <v>112</v>
      </c>
      <c r="E7" s="114">
        <f>D7+4</f>
        <v>116</v>
      </c>
      <c r="F7" s="114">
        <f>E7+6</f>
        <v>122</v>
      </c>
      <c r="G7" s="118">
        <f>F7+6</f>
        <v>128</v>
      </c>
      <c r="H7" s="118"/>
      <c r="I7" s="352"/>
      <c r="J7" s="353"/>
      <c r="K7" s="353" t="s">
        <v>161</v>
      </c>
      <c r="L7" s="353" t="s">
        <v>158</v>
      </c>
      <c r="M7" s="353"/>
      <c r="N7" s="353"/>
      <c r="O7" s="353"/>
      <c r="P7" s="358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5" customHeight="1" spans="1:257">
      <c r="A8" s="113" t="s">
        <v>162</v>
      </c>
      <c r="B8" s="114">
        <f>C8-4</f>
        <v>102</v>
      </c>
      <c r="C8" s="115">
        <v>106</v>
      </c>
      <c r="D8" s="114">
        <f>C8+4</f>
        <v>110</v>
      </c>
      <c r="E8" s="114">
        <f>D8+5</f>
        <v>115</v>
      </c>
      <c r="F8" s="114">
        <f>E8+6</f>
        <v>121</v>
      </c>
      <c r="G8" s="118">
        <f>F8+6</f>
        <v>127</v>
      </c>
      <c r="H8" s="118"/>
      <c r="I8" s="352"/>
      <c r="J8" s="353"/>
      <c r="K8" s="353" t="s">
        <v>158</v>
      </c>
      <c r="L8" s="353" t="s">
        <v>158</v>
      </c>
      <c r="M8" s="353"/>
      <c r="N8" s="353"/>
      <c r="O8" s="353"/>
      <c r="P8" s="358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5" customHeight="1" spans="1:257">
      <c r="A9" s="113" t="s">
        <v>163</v>
      </c>
      <c r="B9" s="114">
        <f>C9-1.2</f>
        <v>44.8</v>
      </c>
      <c r="C9" s="115">
        <v>46</v>
      </c>
      <c r="D9" s="114">
        <f>C9+1.2</f>
        <v>47.2</v>
      </c>
      <c r="E9" s="114">
        <f>D9+1.2</f>
        <v>48.4</v>
      </c>
      <c r="F9" s="114">
        <f>E9+1.4</f>
        <v>49.8</v>
      </c>
      <c r="G9" s="118">
        <f>F9+1.4</f>
        <v>51.2</v>
      </c>
      <c r="H9" s="118"/>
      <c r="I9" s="352"/>
      <c r="J9" s="353"/>
      <c r="K9" s="353" t="s">
        <v>159</v>
      </c>
      <c r="L9" s="353" t="s">
        <v>159</v>
      </c>
      <c r="M9" s="353"/>
      <c r="N9" s="353"/>
      <c r="O9" s="353"/>
      <c r="P9" s="358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5" customHeight="1" spans="1:257">
      <c r="A10" s="113" t="s">
        <v>164</v>
      </c>
      <c r="B10" s="114">
        <f>C10-0.5</f>
        <v>19.5</v>
      </c>
      <c r="C10" s="115">
        <v>20</v>
      </c>
      <c r="D10" s="114">
        <f t="shared" ref="D10:G10" si="0">C10+0.5</f>
        <v>20.5</v>
      </c>
      <c r="E10" s="114">
        <f t="shared" si="0"/>
        <v>21</v>
      </c>
      <c r="F10" s="114">
        <f t="shared" si="0"/>
        <v>21.5</v>
      </c>
      <c r="G10" s="118">
        <f t="shared" si="0"/>
        <v>22</v>
      </c>
      <c r="H10" s="118"/>
      <c r="I10" s="352"/>
      <c r="J10" s="353"/>
      <c r="K10" s="353" t="s">
        <v>165</v>
      </c>
      <c r="L10" s="353" t="s">
        <v>158</v>
      </c>
      <c r="M10" s="353"/>
      <c r="N10" s="353"/>
      <c r="O10" s="353"/>
      <c r="P10" s="358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5" customHeight="1" spans="1:257">
      <c r="A11" s="113" t="s">
        <v>166</v>
      </c>
      <c r="B11" s="119">
        <f>C11-0.7</f>
        <v>18.8</v>
      </c>
      <c r="C11" s="115">
        <v>19.5</v>
      </c>
      <c r="D11" s="119">
        <f>C11+0.7</f>
        <v>20.2</v>
      </c>
      <c r="E11" s="119">
        <f>D11+0.7</f>
        <v>20.9</v>
      </c>
      <c r="F11" s="119">
        <f>E11+0.95</f>
        <v>21.85</v>
      </c>
      <c r="G11" s="120">
        <f>F11+0.95</f>
        <v>22.8</v>
      </c>
      <c r="H11" s="120"/>
      <c r="I11" s="352"/>
      <c r="J11" s="353"/>
      <c r="K11" s="353" t="s">
        <v>167</v>
      </c>
      <c r="L11" s="353" t="s">
        <v>168</v>
      </c>
      <c r="M11" s="353"/>
      <c r="N11" s="353"/>
      <c r="O11" s="353"/>
      <c r="P11" s="358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5" customHeight="1" spans="1:257">
      <c r="A12" s="113" t="s">
        <v>169</v>
      </c>
      <c r="B12" s="114">
        <f>C12-0.7</f>
        <v>16.3</v>
      </c>
      <c r="C12" s="115">
        <v>17</v>
      </c>
      <c r="D12" s="114">
        <f>C12+0.7</f>
        <v>17.7</v>
      </c>
      <c r="E12" s="114">
        <f>D12+0.7</f>
        <v>18.4</v>
      </c>
      <c r="F12" s="114">
        <f>E12+0.95</f>
        <v>19.35</v>
      </c>
      <c r="G12" s="118">
        <f>F12+0.95</f>
        <v>20.3</v>
      </c>
      <c r="H12" s="118"/>
      <c r="I12" s="352"/>
      <c r="J12" s="353"/>
      <c r="K12" s="353" t="s">
        <v>158</v>
      </c>
      <c r="L12" s="353" t="s">
        <v>158</v>
      </c>
      <c r="M12" s="353"/>
      <c r="N12" s="353"/>
      <c r="O12" s="353"/>
      <c r="P12" s="358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5" customHeight="1" spans="1:257">
      <c r="A13" s="121" t="s">
        <v>170</v>
      </c>
      <c r="B13" s="114">
        <f>C13-1</f>
        <v>44</v>
      </c>
      <c r="C13" s="115">
        <v>45</v>
      </c>
      <c r="D13" s="114">
        <f>C13+1</f>
        <v>46</v>
      </c>
      <c r="E13" s="114">
        <f>D13+1</f>
        <v>47</v>
      </c>
      <c r="F13" s="114">
        <f>E13+1.5</f>
        <v>48.5</v>
      </c>
      <c r="G13" s="118">
        <f>F13+1.5</f>
        <v>50</v>
      </c>
      <c r="H13" s="118"/>
      <c r="I13" s="352"/>
      <c r="J13" s="353"/>
      <c r="K13" s="353" t="s">
        <v>158</v>
      </c>
      <c r="L13" s="353" t="s">
        <v>158</v>
      </c>
      <c r="M13" s="353"/>
      <c r="N13" s="353"/>
      <c r="O13" s="353"/>
      <c r="P13" s="358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5" customHeight="1" spans="1:257">
      <c r="A14" s="121" t="s">
        <v>171</v>
      </c>
      <c r="B14" s="114">
        <v>13</v>
      </c>
      <c r="C14" s="115">
        <v>14</v>
      </c>
      <c r="D14" s="114">
        <f>C14</f>
        <v>14</v>
      </c>
      <c r="E14" s="114">
        <f>D14+1.5</f>
        <v>15.5</v>
      </c>
      <c r="F14" s="114">
        <f>E14</f>
        <v>15.5</v>
      </c>
      <c r="G14" s="116">
        <f>F14+1</f>
        <v>16.5</v>
      </c>
      <c r="H14" s="118"/>
      <c r="I14" s="352"/>
      <c r="J14" s="353"/>
      <c r="K14" s="353" t="s">
        <v>158</v>
      </c>
      <c r="L14" s="353" t="s">
        <v>158</v>
      </c>
      <c r="M14" s="353"/>
      <c r="N14" s="353"/>
      <c r="O14" s="353"/>
      <c r="P14" s="358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5" customHeight="1" spans="1:257">
      <c r="A15" s="122" t="s">
        <v>172</v>
      </c>
      <c r="B15" s="123">
        <f>C15</f>
        <v>5.5</v>
      </c>
      <c r="C15" s="124">
        <v>5.5</v>
      </c>
      <c r="D15" s="123">
        <f t="shared" ref="D15:G15" si="1">C15</f>
        <v>5.5</v>
      </c>
      <c r="E15" s="123">
        <f t="shared" si="1"/>
        <v>5.5</v>
      </c>
      <c r="F15" s="123">
        <f t="shared" si="1"/>
        <v>5.5</v>
      </c>
      <c r="G15" s="118">
        <f t="shared" si="1"/>
        <v>5.5</v>
      </c>
      <c r="H15" s="118"/>
      <c r="I15" s="352"/>
      <c r="J15" s="353"/>
      <c r="K15" s="353"/>
      <c r="L15" s="353" t="s">
        <v>158</v>
      </c>
      <c r="M15" s="353"/>
      <c r="N15" s="353"/>
      <c r="O15" s="353"/>
      <c r="P15" s="358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5" customHeight="1" spans="1:257">
      <c r="A16" s="122" t="s">
        <v>173</v>
      </c>
      <c r="B16" s="123">
        <f>C16</f>
        <v>2.5</v>
      </c>
      <c r="C16" s="124">
        <v>2.5</v>
      </c>
      <c r="D16" s="123">
        <f t="shared" ref="D16:G16" si="2">C16</f>
        <v>2.5</v>
      </c>
      <c r="E16" s="123">
        <f t="shared" si="2"/>
        <v>2.5</v>
      </c>
      <c r="F16" s="123">
        <f t="shared" si="2"/>
        <v>2.5</v>
      </c>
      <c r="G16" s="118">
        <f t="shared" si="2"/>
        <v>2.5</v>
      </c>
      <c r="H16" s="118"/>
      <c r="I16" s="352"/>
      <c r="J16" s="353"/>
      <c r="K16" s="353"/>
      <c r="L16" s="353" t="s">
        <v>158</v>
      </c>
      <c r="M16" s="353"/>
      <c r="N16" s="353"/>
      <c r="O16" s="353"/>
      <c r="P16" s="358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359"/>
      <c r="B17" s="126"/>
      <c r="C17" s="126"/>
      <c r="D17" s="126"/>
      <c r="E17" s="126"/>
      <c r="F17" s="126"/>
      <c r="G17" s="126"/>
      <c r="H17" s="237"/>
      <c r="I17" s="352"/>
      <c r="J17" s="353"/>
      <c r="K17" s="353" t="s">
        <v>174</v>
      </c>
      <c r="L17" s="353"/>
      <c r="M17" s="353"/>
      <c r="N17" s="353"/>
      <c r="O17" s="353"/>
      <c r="P17" s="358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360"/>
      <c r="B18" s="361"/>
      <c r="C18" s="361"/>
      <c r="D18" s="361"/>
      <c r="E18" s="362"/>
      <c r="F18" s="361"/>
      <c r="G18" s="361"/>
      <c r="H18" s="361"/>
      <c r="I18" s="363"/>
      <c r="J18" s="364"/>
      <c r="K18" s="364"/>
      <c r="L18" s="365"/>
      <c r="M18" s="364"/>
      <c r="N18" s="364"/>
      <c r="O18" s="365"/>
      <c r="P18" s="366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16.5" spans="1:257">
      <c r="A19" s="131"/>
      <c r="B19" s="131"/>
      <c r="C19" s="132"/>
      <c r="D19" s="132"/>
      <c r="E19" s="133"/>
      <c r="F19" s="132"/>
      <c r="G19" s="132"/>
      <c r="H19" s="132"/>
      <c r="P19" s="340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spans="1:257">
      <c r="A20" s="134" t="s">
        <v>175</v>
      </c>
      <c r="B20" s="134"/>
      <c r="C20" s="135"/>
      <c r="D20" s="135"/>
      <c r="P20" s="340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C21" s="89"/>
      <c r="D21" s="89"/>
      <c r="J21" s="136" t="s">
        <v>176</v>
      </c>
      <c r="K21" s="137">
        <v>46001</v>
      </c>
      <c r="L21" s="136" t="s">
        <v>177</v>
      </c>
      <c r="M21" s="136" t="s">
        <v>136</v>
      </c>
      <c r="N21" s="136" t="s">
        <v>178</v>
      </c>
      <c r="O21" s="88" t="s">
        <v>139</v>
      </c>
      <c r="P21" s="340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4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6">
      <c r="A1" s="141" t="s">
        <v>179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6">
      <c r="A2" s="244" t="s">
        <v>53</v>
      </c>
      <c r="B2" s="245"/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customHeight="1" spans="1:16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6">
      <c r="A4" s="256" t="s">
        <v>61</v>
      </c>
      <c r="B4" s="147"/>
      <c r="C4" s="148"/>
      <c r="D4" s="256" t="s">
        <v>63</v>
      </c>
      <c r="E4" s="257"/>
      <c r="F4" s="258"/>
      <c r="G4" s="259"/>
      <c r="H4" s="256" t="s">
        <v>180</v>
      </c>
      <c r="I4" s="257"/>
      <c r="J4" s="147" t="s">
        <v>65</v>
      </c>
      <c r="K4" s="148" t="s">
        <v>66</v>
      </c>
    </row>
    <row r="5" customHeight="1" spans="1:16">
      <c r="A5" s="260" t="s">
        <v>67</v>
      </c>
      <c r="B5" s="147"/>
      <c r="C5" s="148"/>
      <c r="D5" s="256" t="s">
        <v>181</v>
      </c>
      <c r="E5" s="257"/>
      <c r="F5" s="258"/>
      <c r="G5" s="259"/>
      <c r="H5" s="256" t="s">
        <v>182</v>
      </c>
      <c r="I5" s="257"/>
      <c r="J5" s="147" t="s">
        <v>65</v>
      </c>
      <c r="K5" s="148" t="s">
        <v>66</v>
      </c>
    </row>
    <row r="6" customHeight="1" spans="1:16">
      <c r="A6" s="256" t="s">
        <v>71</v>
      </c>
      <c r="B6" s="261"/>
      <c r="C6" s="262"/>
      <c r="D6" s="256" t="s">
        <v>183</v>
      </c>
      <c r="E6" s="257"/>
      <c r="F6" s="258"/>
      <c r="G6" s="259"/>
      <c r="H6" s="256" t="s">
        <v>184</v>
      </c>
      <c r="I6" s="257"/>
      <c r="J6" s="257"/>
      <c r="K6" s="263"/>
    </row>
    <row r="7" customHeight="1" spans="1:16">
      <c r="A7" s="256" t="s">
        <v>75</v>
      </c>
      <c r="B7" s="264"/>
      <c r="C7" s="265"/>
      <c r="D7" s="256" t="s">
        <v>185</v>
      </c>
      <c r="E7" s="257"/>
      <c r="F7" s="258"/>
      <c r="G7" s="259"/>
      <c r="H7" s="266"/>
      <c r="I7" s="147"/>
      <c r="J7" s="147"/>
      <c r="K7" s="148"/>
    </row>
    <row r="8" customHeight="1" spans="1:16">
      <c r="A8" s="267" t="s">
        <v>78</v>
      </c>
      <c r="B8" s="264"/>
      <c r="C8" s="265"/>
      <c r="D8" s="268" t="s">
        <v>79</v>
      </c>
      <c r="E8" s="269"/>
      <c r="F8" s="270"/>
      <c r="G8" s="271"/>
      <c r="H8" s="268"/>
      <c r="I8" s="269"/>
      <c r="J8" s="269"/>
      <c r="K8" s="272"/>
      <c r="P8" s="169" t="s">
        <v>186</v>
      </c>
    </row>
    <row r="9" customHeight="1" spans="1:16">
      <c r="A9" s="273" t="s">
        <v>187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6">
      <c r="A10" s="274" t="s">
        <v>83</v>
      </c>
      <c r="B10" s="275" t="s">
        <v>84</v>
      </c>
      <c r="C10" s="276" t="s">
        <v>85</v>
      </c>
      <c r="D10" s="277"/>
      <c r="E10" s="278" t="s">
        <v>88</v>
      </c>
      <c r="F10" s="275" t="s">
        <v>84</v>
      </c>
      <c r="G10" s="276" t="s">
        <v>85</v>
      </c>
      <c r="H10" s="275"/>
      <c r="I10" s="278" t="s">
        <v>86</v>
      </c>
      <c r="J10" s="275" t="s">
        <v>84</v>
      </c>
      <c r="K10" s="279" t="s">
        <v>85</v>
      </c>
    </row>
    <row r="11" customHeight="1" spans="1:16">
      <c r="A11" s="260" t="s">
        <v>89</v>
      </c>
      <c r="B11" s="280" t="s">
        <v>84</v>
      </c>
      <c r="C11" s="147" t="s">
        <v>85</v>
      </c>
      <c r="D11" s="281"/>
      <c r="E11" s="282" t="s">
        <v>91</v>
      </c>
      <c r="F11" s="280" t="s">
        <v>84</v>
      </c>
      <c r="G11" s="147" t="s">
        <v>85</v>
      </c>
      <c r="H11" s="280"/>
      <c r="I11" s="282" t="s">
        <v>96</v>
      </c>
      <c r="J11" s="280" t="s">
        <v>84</v>
      </c>
      <c r="K11" s="148" t="s">
        <v>85</v>
      </c>
    </row>
    <row r="12" customHeight="1" spans="1:16">
      <c r="A12" s="268" t="s">
        <v>122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72"/>
    </row>
    <row r="13" customHeight="1" spans="1:16">
      <c r="A13" s="283" t="s">
        <v>188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6">
      <c r="A14" s="284" t="s">
        <v>189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6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customHeight="1" spans="1:16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customHeight="1" spans="1:11">
      <c r="A17" s="283" t="s">
        <v>190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9" t="s">
        <v>191</v>
      </c>
      <c r="B18" s="300"/>
      <c r="C18" s="300"/>
      <c r="D18" s="300"/>
      <c r="E18" s="300"/>
      <c r="F18" s="300"/>
      <c r="G18" s="300"/>
      <c r="H18" s="300"/>
      <c r="I18" s="287"/>
      <c r="J18" s="287"/>
      <c r="K18" s="288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customHeight="1" spans="1:1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customHeight="1" spans="1:11">
      <c r="A21" s="301" t="s">
        <v>119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42" t="s">
        <v>120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6"/>
    </row>
    <row r="23" customHeight="1" spans="1:11">
      <c r="A23" s="159" t="s">
        <v>121</v>
      </c>
      <c r="B23" s="160"/>
      <c r="C23" s="147" t="s">
        <v>65</v>
      </c>
      <c r="D23" s="147" t="s">
        <v>66</v>
      </c>
      <c r="E23" s="157"/>
      <c r="F23" s="157"/>
      <c r="G23" s="157"/>
      <c r="H23" s="157"/>
      <c r="I23" s="157"/>
      <c r="J23" s="157"/>
      <c r="K23" s="158"/>
    </row>
    <row r="24" customHeight="1" spans="1:11">
      <c r="A24" s="302" t="s">
        <v>192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03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customHeight="1" spans="1:11">
      <c r="A26" s="273" t="s">
        <v>128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50" t="s">
        <v>129</v>
      </c>
      <c r="B27" s="276" t="s">
        <v>94</v>
      </c>
      <c r="C27" s="276" t="s">
        <v>95</v>
      </c>
      <c r="D27" s="276" t="s">
        <v>87</v>
      </c>
      <c r="E27" s="251" t="s">
        <v>130</v>
      </c>
      <c r="F27" s="276" t="s">
        <v>94</v>
      </c>
      <c r="G27" s="276" t="s">
        <v>95</v>
      </c>
      <c r="H27" s="276" t="s">
        <v>87</v>
      </c>
      <c r="I27" s="251" t="s">
        <v>131</v>
      </c>
      <c r="J27" s="276" t="s">
        <v>94</v>
      </c>
      <c r="K27" s="279" t="s">
        <v>95</v>
      </c>
    </row>
    <row r="28" customHeight="1" spans="1:11">
      <c r="A28" s="307" t="s">
        <v>86</v>
      </c>
      <c r="B28" s="147" t="s">
        <v>94</v>
      </c>
      <c r="C28" s="147" t="s">
        <v>95</v>
      </c>
      <c r="D28" s="147" t="s">
        <v>87</v>
      </c>
      <c r="E28" s="308" t="s">
        <v>93</v>
      </c>
      <c r="F28" s="147" t="s">
        <v>94</v>
      </c>
      <c r="G28" s="147" t="s">
        <v>95</v>
      </c>
      <c r="H28" s="147" t="s">
        <v>87</v>
      </c>
      <c r="I28" s="308" t="s">
        <v>104</v>
      </c>
      <c r="J28" s="147" t="s">
        <v>94</v>
      </c>
      <c r="K28" s="148" t="s">
        <v>95</v>
      </c>
    </row>
    <row r="29" customHeight="1" spans="1:11">
      <c r="A29" s="256" t="s">
        <v>97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customHeight="1" spans="1:11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customHeight="1" spans="1:11">
      <c r="A31" s="314" t="s">
        <v>193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ht="21" customHeight="1" spans="1:1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ht="21" customHeight="1" spans="1:1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ht="17.25" customHeight="1" spans="1:11">
      <c r="A43" s="311" t="s">
        <v>127</v>
      </c>
      <c r="B43" s="312"/>
      <c r="C43" s="312"/>
      <c r="D43" s="312"/>
      <c r="E43" s="312"/>
      <c r="F43" s="312"/>
      <c r="G43" s="312"/>
      <c r="H43" s="312"/>
      <c r="I43" s="312"/>
      <c r="J43" s="312"/>
      <c r="K43" s="313"/>
    </row>
    <row r="44" customHeight="1" spans="1:11">
      <c r="A44" s="314" t="s">
        <v>194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21" t="s">
        <v>122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ht="18" customHeight="1" spans="1:11">
      <c r="A46" s="321" t="s">
        <v>195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ht="21" customHeight="1" spans="1:11">
      <c r="A48" s="324" t="s">
        <v>133</v>
      </c>
      <c r="B48" s="325" t="s">
        <v>134</v>
      </c>
      <c r="C48" s="325"/>
      <c r="D48" s="326" t="s">
        <v>135</v>
      </c>
      <c r="E48" s="326" t="s">
        <v>196</v>
      </c>
      <c r="F48" s="326" t="s">
        <v>137</v>
      </c>
      <c r="G48" s="327">
        <v>45257</v>
      </c>
      <c r="H48" s="328" t="s">
        <v>138</v>
      </c>
      <c r="I48" s="328"/>
      <c r="J48" s="325" t="s">
        <v>139</v>
      </c>
      <c r="K48" s="329"/>
    </row>
    <row r="49" customHeight="1" spans="1:11">
      <c r="A49" s="330" t="s">
        <v>140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ht="21" customHeight="1" spans="1:11">
      <c r="A52" s="324" t="s">
        <v>133</v>
      </c>
      <c r="B52" s="325" t="s">
        <v>134</v>
      </c>
      <c r="C52" s="325"/>
      <c r="D52" s="326" t="s">
        <v>135</v>
      </c>
      <c r="E52" s="326" t="s">
        <v>196</v>
      </c>
      <c r="F52" s="326" t="s">
        <v>137</v>
      </c>
      <c r="G52" s="327">
        <v>45257</v>
      </c>
      <c r="H52" s="328" t="s">
        <v>138</v>
      </c>
      <c r="I52" s="328"/>
      <c r="J52" s="325" t="s">
        <v>139</v>
      </c>
      <c r="K52" s="32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I4" sqref="I4:T1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10.625" style="88" customWidth="1"/>
    <col min="15" max="20" width="10.625" style="219" customWidth="1"/>
    <col min="21" max="252" width="9" style="88"/>
    <col min="253" max="16384" width="9" style="91"/>
  </cols>
  <sheetData>
    <row r="1" s="88" customFormat="1" ht="29" customHeight="1" spans="1:255">
      <c r="A1" s="92" t="s">
        <v>143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20"/>
      <c r="P1" s="220"/>
      <c r="Q1" s="220"/>
      <c r="R1" s="220"/>
      <c r="S1" s="220"/>
      <c r="T1" s="220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102" t="s">
        <v>61</v>
      </c>
      <c r="B2" s="221" t="s">
        <v>197</v>
      </c>
      <c r="C2" s="222"/>
      <c r="D2" s="223" t="s">
        <v>67</v>
      </c>
      <c r="E2" s="224" t="s">
        <v>68</v>
      </c>
      <c r="F2" s="224"/>
      <c r="G2" s="224"/>
      <c r="H2" s="225"/>
      <c r="I2" s="102" t="s">
        <v>57</v>
      </c>
      <c r="J2" s="103" t="s">
        <v>56</v>
      </c>
      <c r="K2" s="103"/>
      <c r="L2" s="103"/>
      <c r="M2" s="103"/>
      <c r="N2" s="103"/>
      <c r="O2" s="226"/>
      <c r="P2" s="226"/>
      <c r="Q2" s="226"/>
      <c r="R2" s="226"/>
      <c r="S2" s="226"/>
      <c r="T2" s="226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227" t="s">
        <v>144</v>
      </c>
      <c r="B3" s="105" t="s">
        <v>145</v>
      </c>
      <c r="C3" s="106"/>
      <c r="D3" s="105"/>
      <c r="E3" s="105"/>
      <c r="F3" s="105"/>
      <c r="G3" s="105"/>
      <c r="H3" s="225"/>
      <c r="I3" s="107" t="s">
        <v>198</v>
      </c>
      <c r="J3" s="107"/>
      <c r="K3" s="107"/>
      <c r="L3" s="107"/>
      <c r="M3" s="107"/>
      <c r="N3" s="107"/>
      <c r="O3" s="226"/>
      <c r="P3" s="226"/>
      <c r="Q3" s="226"/>
      <c r="R3" s="226"/>
      <c r="S3" s="226"/>
      <c r="T3" s="226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8" spans="1:255">
      <c r="A4" s="227"/>
      <c r="B4" s="111" t="s">
        <v>199</v>
      </c>
      <c r="C4" s="111" t="s">
        <v>109</v>
      </c>
      <c r="D4" s="111" t="s">
        <v>110</v>
      </c>
      <c r="E4" s="111" t="s">
        <v>111</v>
      </c>
      <c r="F4" s="111" t="s">
        <v>112</v>
      </c>
      <c r="G4" s="111" t="s">
        <v>113</v>
      </c>
      <c r="H4" s="225"/>
      <c r="I4" s="228"/>
      <c r="J4" s="228"/>
      <c r="K4" s="228"/>
      <c r="L4" s="228"/>
      <c r="M4" s="228"/>
      <c r="N4" s="228"/>
      <c r="O4" s="228"/>
      <c r="P4" s="226"/>
      <c r="Q4" s="228"/>
      <c r="R4" s="228"/>
      <c r="S4" s="228"/>
      <c r="T4" s="228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20" customHeight="1" spans="1:255">
      <c r="A5" s="227"/>
      <c r="B5" s="229" t="s">
        <v>200</v>
      </c>
      <c r="C5" s="229" t="s">
        <v>151</v>
      </c>
      <c r="D5" s="229" t="s">
        <v>152</v>
      </c>
      <c r="E5" s="229" t="s">
        <v>153</v>
      </c>
      <c r="F5" s="229" t="s">
        <v>154</v>
      </c>
      <c r="G5" s="229" t="s">
        <v>155</v>
      </c>
      <c r="H5" s="225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0" customHeight="1" spans="1:255">
      <c r="A6" s="111" t="s">
        <v>157</v>
      </c>
      <c r="B6" s="230">
        <f>C6-1</f>
        <v>68</v>
      </c>
      <c r="C6" s="230">
        <f>D6-2</f>
        <v>69</v>
      </c>
      <c r="D6" s="231">
        <v>71</v>
      </c>
      <c r="E6" s="230">
        <f>D6+2</f>
        <v>73</v>
      </c>
      <c r="F6" s="230">
        <f>E6+2</f>
        <v>75</v>
      </c>
      <c r="G6" s="230">
        <f>F6+1</f>
        <v>76</v>
      </c>
      <c r="H6" s="225"/>
      <c r="I6" s="112"/>
      <c r="J6" s="112"/>
      <c r="K6" s="232"/>
      <c r="L6" s="112"/>
      <c r="M6" s="112"/>
      <c r="N6" s="112"/>
      <c r="O6" s="112"/>
      <c r="P6" s="117"/>
      <c r="Q6" s="117"/>
      <c r="R6" s="117"/>
      <c r="S6" s="117"/>
      <c r="T6" s="117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0" customHeight="1" spans="1:255">
      <c r="A7" s="111" t="s">
        <v>160</v>
      </c>
      <c r="B7" s="230">
        <f t="shared" ref="B7:B9" si="0">C7-4</f>
        <v>102</v>
      </c>
      <c r="C7" s="230">
        <f t="shared" ref="C7:C9" si="1">D7-4</f>
        <v>106</v>
      </c>
      <c r="D7" s="233" t="s">
        <v>201</v>
      </c>
      <c r="E7" s="230">
        <f t="shared" ref="E7:E9" si="2">D7+4</f>
        <v>114</v>
      </c>
      <c r="F7" s="230">
        <f>E7+4</f>
        <v>118</v>
      </c>
      <c r="G7" s="230">
        <f t="shared" ref="G7:G9" si="3">F7+6</f>
        <v>124</v>
      </c>
      <c r="H7" s="225"/>
      <c r="I7" s="112"/>
      <c r="J7" s="112"/>
      <c r="K7" s="112"/>
      <c r="L7" s="112"/>
      <c r="M7" s="112"/>
      <c r="N7" s="112"/>
      <c r="O7" s="112"/>
      <c r="P7" s="117"/>
      <c r="Q7" s="117"/>
      <c r="R7" s="117"/>
      <c r="S7" s="117"/>
      <c r="T7" s="117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0" customHeight="1" spans="1:255">
      <c r="A8" s="111" t="s">
        <v>202</v>
      </c>
      <c r="B8" s="230">
        <f t="shared" si="0"/>
        <v>100</v>
      </c>
      <c r="C8" s="230">
        <f t="shared" si="1"/>
        <v>104</v>
      </c>
      <c r="D8" s="233" t="s">
        <v>203</v>
      </c>
      <c r="E8" s="230">
        <f t="shared" si="2"/>
        <v>112</v>
      </c>
      <c r="F8" s="230">
        <f>E8+5</f>
        <v>117</v>
      </c>
      <c r="G8" s="230">
        <f t="shared" si="3"/>
        <v>123</v>
      </c>
      <c r="H8" s="225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0" customHeight="1" spans="1:255">
      <c r="A9" s="111" t="s">
        <v>162</v>
      </c>
      <c r="B9" s="234">
        <f t="shared" si="0"/>
        <v>100</v>
      </c>
      <c r="C9" s="234">
        <f t="shared" si="1"/>
        <v>104</v>
      </c>
      <c r="D9" s="234" t="s">
        <v>203</v>
      </c>
      <c r="E9" s="234">
        <f t="shared" si="2"/>
        <v>112</v>
      </c>
      <c r="F9" s="234">
        <f>E9+5</f>
        <v>117</v>
      </c>
      <c r="G9" s="234">
        <f t="shared" si="3"/>
        <v>123</v>
      </c>
      <c r="H9" s="225"/>
      <c r="I9" s="112"/>
      <c r="J9" s="112"/>
      <c r="K9" s="112"/>
      <c r="L9" s="112"/>
      <c r="M9" s="112"/>
      <c r="N9" s="112"/>
      <c r="O9" s="112"/>
      <c r="P9" s="117"/>
      <c r="Q9" s="117"/>
      <c r="R9" s="117"/>
      <c r="S9" s="117"/>
      <c r="T9" s="117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0" customHeight="1" spans="1:255">
      <c r="A10" s="111" t="s">
        <v>163</v>
      </c>
      <c r="B10" s="230">
        <f>C10-1.2</f>
        <v>44.6</v>
      </c>
      <c r="C10" s="230">
        <f>D10-1.2</f>
        <v>45.8</v>
      </c>
      <c r="D10" s="231">
        <v>47</v>
      </c>
      <c r="E10" s="230">
        <f>D10+1.2</f>
        <v>48.2</v>
      </c>
      <c r="F10" s="230">
        <f>E10+1.2</f>
        <v>49.4</v>
      </c>
      <c r="G10" s="230">
        <f>F10+1.4</f>
        <v>50.8</v>
      </c>
      <c r="H10" s="225"/>
      <c r="I10" s="112"/>
      <c r="J10" s="112"/>
      <c r="K10" s="112"/>
      <c r="L10" s="112"/>
      <c r="M10" s="112"/>
      <c r="N10" s="112"/>
      <c r="O10" s="112"/>
      <c r="P10" s="117"/>
      <c r="Q10" s="117"/>
      <c r="R10" s="117"/>
      <c r="S10" s="117"/>
      <c r="T10" s="117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0" customHeight="1" spans="1:255">
      <c r="A11" s="111" t="s">
        <v>204</v>
      </c>
      <c r="B11" s="230">
        <f>C11-0.5</f>
        <v>19.5</v>
      </c>
      <c r="C11" s="230">
        <f>D11-0.5</f>
        <v>20</v>
      </c>
      <c r="D11" s="231">
        <v>20.5</v>
      </c>
      <c r="E11" s="230">
        <f t="shared" ref="E11:G11" si="4">D11+0.5</f>
        <v>21</v>
      </c>
      <c r="F11" s="230">
        <f t="shared" si="4"/>
        <v>21.5</v>
      </c>
      <c r="G11" s="230">
        <f t="shared" si="4"/>
        <v>22</v>
      </c>
      <c r="H11" s="225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7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0" customHeight="1" spans="1:255">
      <c r="A12" s="111" t="s">
        <v>205</v>
      </c>
      <c r="B12" s="230">
        <f>C12-0.7</f>
        <v>18.1</v>
      </c>
      <c r="C12" s="230">
        <f>D12-0.7</f>
        <v>18.8</v>
      </c>
      <c r="D12" s="231">
        <v>19.5</v>
      </c>
      <c r="E12" s="230">
        <f>D12+0.7</f>
        <v>20.2</v>
      </c>
      <c r="F12" s="230">
        <f>E12+0.7</f>
        <v>20.9</v>
      </c>
      <c r="G12" s="230">
        <f>F12+1</f>
        <v>21.9</v>
      </c>
      <c r="H12" s="225"/>
      <c r="I12" s="112"/>
      <c r="J12" s="112"/>
      <c r="K12" s="112"/>
      <c r="L12" s="112"/>
      <c r="M12" s="112"/>
      <c r="N12" s="112"/>
      <c r="O12" s="112"/>
      <c r="P12" s="117"/>
      <c r="Q12" s="117"/>
      <c r="R12" s="117"/>
      <c r="S12" s="117"/>
      <c r="T12" s="117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0" customHeight="1" spans="1:255">
      <c r="A13" s="111" t="s">
        <v>206</v>
      </c>
      <c r="B13" s="230">
        <f>C13-0.7</f>
        <v>16.1</v>
      </c>
      <c r="C13" s="230">
        <f>D13-0.7</f>
        <v>16.8</v>
      </c>
      <c r="D13" s="231">
        <v>17.5</v>
      </c>
      <c r="E13" s="230">
        <f>D13+0.7</f>
        <v>18.2</v>
      </c>
      <c r="F13" s="230">
        <f>E13+0.7</f>
        <v>18.9</v>
      </c>
      <c r="G13" s="230">
        <f>F13+1</f>
        <v>19.9</v>
      </c>
      <c r="H13" s="225"/>
      <c r="I13" s="112"/>
      <c r="J13" s="112"/>
      <c r="K13" s="112"/>
      <c r="L13" s="112"/>
      <c r="M13" s="112"/>
      <c r="N13" s="112"/>
      <c r="O13" s="112"/>
      <c r="P13" s="117"/>
      <c r="Q13" s="117"/>
      <c r="R13" s="117"/>
      <c r="S13" s="117"/>
      <c r="T13" s="117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0" customHeight="1" spans="1:255">
      <c r="A14" s="111" t="s">
        <v>207</v>
      </c>
      <c r="B14" s="230">
        <f>C14-1</f>
        <v>45</v>
      </c>
      <c r="C14" s="230">
        <f>D14-1</f>
        <v>46</v>
      </c>
      <c r="D14" s="234">
        <v>47</v>
      </c>
      <c r="E14" s="230">
        <f>D14+1</f>
        <v>48</v>
      </c>
      <c r="F14" s="230">
        <f>E14+1</f>
        <v>49</v>
      </c>
      <c r="G14" s="230">
        <f>F14+1.5</f>
        <v>50.5</v>
      </c>
      <c r="H14" s="225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0" customHeight="1" spans="1:255">
      <c r="A15" s="234" t="s">
        <v>208</v>
      </c>
      <c r="B15" s="230">
        <f t="shared" ref="B15:B17" si="5">C15</f>
        <v>14</v>
      </c>
      <c r="C15" s="230">
        <f>D15-0.5</f>
        <v>14</v>
      </c>
      <c r="D15" s="231">
        <v>14.5</v>
      </c>
      <c r="E15" s="230">
        <f t="shared" ref="E15:G15" si="6">D15+0.5</f>
        <v>15</v>
      </c>
      <c r="F15" s="230">
        <f t="shared" si="6"/>
        <v>15.5</v>
      </c>
      <c r="G15" s="230">
        <f t="shared" si="6"/>
        <v>16</v>
      </c>
      <c r="H15" s="225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0" customHeight="1" spans="1:255">
      <c r="A16" s="234" t="s">
        <v>209</v>
      </c>
      <c r="B16" s="230">
        <f t="shared" si="5"/>
        <v>3</v>
      </c>
      <c r="C16" s="230">
        <f>D16</f>
        <v>3</v>
      </c>
      <c r="D16" s="231">
        <v>3</v>
      </c>
      <c r="E16" s="230">
        <f>D16</f>
        <v>3</v>
      </c>
      <c r="F16" s="230">
        <f>D16</f>
        <v>3</v>
      </c>
      <c r="G16" s="230">
        <f>D16</f>
        <v>3</v>
      </c>
      <c r="H16" s="225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0" customHeight="1" spans="1:255">
      <c r="A17" s="234" t="s">
        <v>210</v>
      </c>
      <c r="B17" s="230">
        <f t="shared" si="5"/>
        <v>1.8</v>
      </c>
      <c r="C17" s="230">
        <f>D17</f>
        <v>1.8</v>
      </c>
      <c r="D17" s="231">
        <v>1.8</v>
      </c>
      <c r="E17" s="230">
        <f>D17</f>
        <v>1.8</v>
      </c>
      <c r="F17" s="230">
        <f>D17</f>
        <v>1.8</v>
      </c>
      <c r="G17" s="230">
        <f>D17</f>
        <v>1.8</v>
      </c>
      <c r="H17" s="225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0" customHeight="1" spans="1:255">
      <c r="A18" s="235"/>
      <c r="B18" s="236"/>
      <c r="C18" s="237"/>
      <c r="D18" s="237"/>
      <c r="E18" s="238"/>
      <c r="F18" s="237"/>
      <c r="G18" s="225"/>
      <c r="H18" s="225"/>
      <c r="I18" s="112"/>
      <c r="J18" s="112"/>
      <c r="K18" s="112"/>
      <c r="L18" s="112"/>
      <c r="M18" s="112"/>
      <c r="N18" s="112"/>
      <c r="O18" s="112"/>
      <c r="P18" s="117"/>
      <c r="Q18" s="117"/>
      <c r="R18" s="117"/>
      <c r="S18" s="117"/>
      <c r="T18" s="117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0" customHeight="1" spans="1:255">
      <c r="A19" s="239"/>
      <c r="B19" s="237"/>
      <c r="C19" s="237"/>
      <c r="D19" s="240"/>
      <c r="E19" s="237"/>
      <c r="F19" s="237"/>
      <c r="G19" s="127"/>
      <c r="H19" s="225"/>
      <c r="I19" s="112"/>
      <c r="J19" s="112"/>
      <c r="K19" s="112"/>
      <c r="L19" s="112"/>
      <c r="M19" s="112"/>
      <c r="N19" s="112"/>
      <c r="O19" s="112"/>
      <c r="P19" s="117"/>
      <c r="Q19" s="117"/>
      <c r="R19" s="117"/>
      <c r="S19" s="117"/>
      <c r="T19" s="117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0" customHeight="1" spans="1:255">
      <c r="A20" s="118"/>
      <c r="B20" s="129"/>
      <c r="C20" s="129"/>
      <c r="D20" s="109"/>
      <c r="E20" s="129"/>
      <c r="F20" s="129"/>
      <c r="G20" s="129"/>
      <c r="H20" s="225"/>
      <c r="I20" s="130"/>
      <c r="J20" s="130"/>
      <c r="K20" s="112"/>
      <c r="L20" s="130"/>
      <c r="M20" s="130"/>
      <c r="N20" s="112"/>
      <c r="O20" s="112"/>
      <c r="P20" s="117"/>
      <c r="Q20" s="117"/>
      <c r="R20" s="117"/>
      <c r="S20" s="117"/>
      <c r="T20" s="117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16.5" spans="1:255">
      <c r="A21" s="131"/>
      <c r="B21" s="132"/>
      <c r="C21" s="132"/>
      <c r="D21" s="133"/>
      <c r="E21" s="132"/>
      <c r="F21" s="132"/>
      <c r="G21" s="241"/>
      <c r="O21" s="220"/>
      <c r="P21" s="220"/>
      <c r="Q21" s="220"/>
      <c r="R21" s="220"/>
      <c r="S21" s="220"/>
      <c r="T21" s="220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spans="1:255">
      <c r="A22" s="134" t="s">
        <v>175</v>
      </c>
      <c r="B22" s="134"/>
      <c r="C22" s="135"/>
      <c r="O22" s="220"/>
      <c r="P22" s="220"/>
      <c r="Q22" s="220"/>
      <c r="R22" s="220"/>
      <c r="S22" s="220"/>
      <c r="T22" s="220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spans="1:255">
      <c r="C23" s="89"/>
      <c r="I23" s="136" t="s">
        <v>176</v>
      </c>
      <c r="J23" s="242">
        <v>45257</v>
      </c>
      <c r="K23" s="242"/>
      <c r="M23" s="136" t="s">
        <v>177</v>
      </c>
      <c r="N23" s="136" t="s">
        <v>196</v>
      </c>
      <c r="P23" s="136" t="s">
        <v>178</v>
      </c>
      <c r="Q23" s="136"/>
      <c r="R23" s="220" t="s">
        <v>139</v>
      </c>
      <c r="T23" s="220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9" sqref="N9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3">
      <c r="A1" s="141" t="s">
        <v>211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3">
      <c r="A2" s="142" t="s">
        <v>53</v>
      </c>
      <c r="B2" s="143" t="s">
        <v>54</v>
      </c>
      <c r="C2" s="143"/>
      <c r="D2" s="144" t="s">
        <v>61</v>
      </c>
      <c r="E2" s="145" t="s">
        <v>62</v>
      </c>
      <c r="F2" s="146" t="s">
        <v>212</v>
      </c>
      <c r="G2" s="147" t="s">
        <v>68</v>
      </c>
      <c r="H2" s="148"/>
      <c r="I2" s="149" t="s">
        <v>57</v>
      </c>
      <c r="J2" s="150" t="s">
        <v>56</v>
      </c>
      <c r="K2" s="151"/>
    </row>
    <row r="3" ht="18" customHeight="1" spans="1:13">
      <c r="A3" s="152" t="s">
        <v>75</v>
      </c>
      <c r="B3" s="153">
        <v>730</v>
      </c>
      <c r="C3" s="153"/>
      <c r="D3" s="154" t="s">
        <v>213</v>
      </c>
      <c r="E3" s="155">
        <v>45285</v>
      </c>
      <c r="F3" s="156"/>
      <c r="G3" s="156"/>
      <c r="H3" s="157" t="s">
        <v>214</v>
      </c>
      <c r="I3" s="157"/>
      <c r="J3" s="157"/>
      <c r="K3" s="158"/>
    </row>
    <row r="4" ht="18" customHeight="1" spans="1:13">
      <c r="A4" s="159" t="s">
        <v>71</v>
      </c>
      <c r="B4" s="153">
        <v>1</v>
      </c>
      <c r="C4" s="153">
        <v>6</v>
      </c>
      <c r="D4" s="160" t="s">
        <v>215</v>
      </c>
      <c r="E4" s="156" t="s">
        <v>216</v>
      </c>
      <c r="F4" s="156"/>
      <c r="G4" s="156"/>
      <c r="H4" s="160" t="s">
        <v>217</v>
      </c>
      <c r="I4" s="160"/>
      <c r="J4" s="161" t="s">
        <v>65</v>
      </c>
      <c r="K4" s="162" t="s">
        <v>66</v>
      </c>
    </row>
    <row r="5" ht="18" customHeight="1" spans="1:13">
      <c r="A5" s="159" t="s">
        <v>218</v>
      </c>
      <c r="B5" s="153">
        <v>1</v>
      </c>
      <c r="C5" s="153"/>
      <c r="D5" s="154" t="s">
        <v>219</v>
      </c>
      <c r="E5" s="154"/>
      <c r="G5" s="154"/>
      <c r="H5" s="160" t="s">
        <v>220</v>
      </c>
      <c r="I5" s="160"/>
      <c r="J5" s="161" t="s">
        <v>65</v>
      </c>
      <c r="K5" s="162" t="s">
        <v>66</v>
      </c>
    </row>
    <row r="6" ht="18" customHeight="1" spans="1:13">
      <c r="A6" s="163" t="s">
        <v>221</v>
      </c>
      <c r="B6" s="164">
        <v>50</v>
      </c>
      <c r="C6" s="164"/>
      <c r="D6" s="165" t="s">
        <v>222</v>
      </c>
      <c r="E6" s="166"/>
      <c r="F6" s="166"/>
      <c r="G6" s="165"/>
      <c r="H6" s="167" t="s">
        <v>223</v>
      </c>
      <c r="I6" s="167"/>
      <c r="J6" s="166" t="s">
        <v>65</v>
      </c>
      <c r="K6" s="168" t="s">
        <v>66</v>
      </c>
      <c r="M6" s="169"/>
    </row>
    <row r="7" ht="18" customHeight="1" spans="1:13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3">
      <c r="A8" s="173" t="s">
        <v>224</v>
      </c>
      <c r="B8" s="146" t="s">
        <v>225</v>
      </c>
      <c r="C8" s="146" t="s">
        <v>226</v>
      </c>
      <c r="D8" s="146" t="s">
        <v>227</v>
      </c>
      <c r="E8" s="146" t="s">
        <v>228</v>
      </c>
      <c r="F8" s="146" t="s">
        <v>229</v>
      </c>
      <c r="G8" s="174" t="s">
        <v>78</v>
      </c>
      <c r="H8" s="175"/>
      <c r="I8" s="175"/>
      <c r="J8" s="175"/>
      <c r="K8" s="176"/>
    </row>
    <row r="9" ht="18" customHeight="1" spans="1:13">
      <c r="A9" s="159" t="s">
        <v>230</v>
      </c>
      <c r="B9" s="160"/>
      <c r="C9" s="161" t="s">
        <v>65</v>
      </c>
      <c r="D9" s="161" t="s">
        <v>66</v>
      </c>
      <c r="E9" s="154" t="s">
        <v>231</v>
      </c>
      <c r="F9" s="177" t="s">
        <v>232</v>
      </c>
      <c r="G9" s="178"/>
      <c r="H9" s="179"/>
      <c r="I9" s="179"/>
      <c r="J9" s="179"/>
      <c r="K9" s="180"/>
    </row>
    <row r="10" ht="18" customHeight="1" spans="1:13">
      <c r="A10" s="159" t="s">
        <v>233</v>
      </c>
      <c r="B10" s="160"/>
      <c r="C10" s="161" t="s">
        <v>65</v>
      </c>
      <c r="D10" s="161" t="s">
        <v>66</v>
      </c>
      <c r="E10" s="154" t="s">
        <v>234</v>
      </c>
      <c r="F10" s="177" t="s">
        <v>235</v>
      </c>
      <c r="G10" s="178" t="s">
        <v>236</v>
      </c>
      <c r="H10" s="179"/>
      <c r="I10" s="179"/>
      <c r="J10" s="179"/>
      <c r="K10" s="180"/>
    </row>
    <row r="11" ht="18" customHeight="1" spans="1:13">
      <c r="A11" s="181" t="s">
        <v>187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3"/>
    </row>
    <row r="12" ht="18" customHeight="1" spans="1:13">
      <c r="A12" s="152" t="s">
        <v>88</v>
      </c>
      <c r="B12" s="161" t="s">
        <v>84</v>
      </c>
      <c r="C12" s="161" t="s">
        <v>85</v>
      </c>
      <c r="D12" s="177"/>
      <c r="E12" s="154" t="s">
        <v>86</v>
      </c>
      <c r="F12" s="161" t="s">
        <v>84</v>
      </c>
      <c r="G12" s="161" t="s">
        <v>85</v>
      </c>
      <c r="H12" s="161"/>
      <c r="I12" s="154" t="s">
        <v>237</v>
      </c>
      <c r="J12" s="161" t="s">
        <v>84</v>
      </c>
      <c r="K12" s="162" t="s">
        <v>85</v>
      </c>
    </row>
    <row r="13" ht="18" customHeight="1" spans="1:13">
      <c r="A13" s="152" t="s">
        <v>91</v>
      </c>
      <c r="B13" s="161" t="s">
        <v>84</v>
      </c>
      <c r="C13" s="161" t="s">
        <v>85</v>
      </c>
      <c r="D13" s="177"/>
      <c r="E13" s="154" t="s">
        <v>96</v>
      </c>
      <c r="F13" s="161" t="s">
        <v>84</v>
      </c>
      <c r="G13" s="161" t="s">
        <v>85</v>
      </c>
      <c r="H13" s="161"/>
      <c r="I13" s="154" t="s">
        <v>238</v>
      </c>
      <c r="J13" s="161" t="s">
        <v>84</v>
      </c>
      <c r="K13" s="162" t="s">
        <v>85</v>
      </c>
    </row>
    <row r="14" ht="18" customHeight="1" spans="1:13">
      <c r="A14" s="163" t="s">
        <v>239</v>
      </c>
      <c r="B14" s="166" t="s">
        <v>84</v>
      </c>
      <c r="C14" s="166" t="s">
        <v>85</v>
      </c>
      <c r="D14" s="184"/>
      <c r="E14" s="165" t="s">
        <v>240</v>
      </c>
      <c r="F14" s="166" t="s">
        <v>84</v>
      </c>
      <c r="G14" s="166" t="s">
        <v>85</v>
      </c>
      <c r="H14" s="166"/>
      <c r="I14" s="165" t="s">
        <v>241</v>
      </c>
      <c r="J14" s="166" t="s">
        <v>84</v>
      </c>
      <c r="K14" s="168" t="s">
        <v>85</v>
      </c>
    </row>
    <row r="15" ht="18" customHeight="1" spans="1:13">
      <c r="A15" s="170"/>
      <c r="B15" s="185"/>
      <c r="C15" s="185"/>
      <c r="D15" s="171"/>
      <c r="E15" s="170"/>
      <c r="F15" s="185"/>
      <c r="G15" s="185"/>
      <c r="H15" s="185"/>
      <c r="I15" s="170"/>
      <c r="J15" s="185"/>
      <c r="K15" s="185"/>
    </row>
    <row r="16" s="138" customFormat="1" ht="18" customHeight="1" spans="1:13">
      <c r="A16" s="142" t="s">
        <v>242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6"/>
    </row>
    <row r="17" ht="18" customHeight="1" spans="1:11">
      <c r="A17" s="159" t="s">
        <v>243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87"/>
    </row>
    <row r="18" ht="18" customHeight="1" spans="1:11">
      <c r="A18" s="159" t="s">
        <v>244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87"/>
    </row>
    <row r="19" ht="22" customHeight="1" spans="1:11">
      <c r="A19" s="188"/>
      <c r="B19" s="161"/>
      <c r="C19" s="161"/>
      <c r="D19" s="161"/>
      <c r="E19" s="161"/>
      <c r="F19" s="161"/>
      <c r="G19" s="161"/>
      <c r="H19" s="161"/>
      <c r="I19" s="161"/>
      <c r="J19" s="161"/>
      <c r="K19" s="162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1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191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1"/>
    </row>
    <row r="23" ht="22" customHeight="1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4"/>
    </row>
    <row r="24" ht="18" customHeight="1" spans="1:11">
      <c r="A24" s="159" t="s">
        <v>121</v>
      </c>
      <c r="B24" s="160"/>
      <c r="C24" s="161" t="s">
        <v>65</v>
      </c>
      <c r="D24" s="161" t="s">
        <v>66</v>
      </c>
      <c r="E24" s="157"/>
      <c r="F24" s="157"/>
      <c r="G24" s="157"/>
      <c r="H24" s="157"/>
      <c r="I24" s="157"/>
      <c r="J24" s="157"/>
      <c r="K24" s="158"/>
    </row>
    <row r="25" ht="18" customHeight="1" spans="1:11">
      <c r="A25" s="195" t="s">
        <v>245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246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00" t="s">
        <v>247</v>
      </c>
    </row>
    <row r="28" ht="23" customHeight="1" spans="1:11">
      <c r="A28" s="189" t="s">
        <v>248</v>
      </c>
      <c r="B28" s="190"/>
      <c r="C28" s="190"/>
      <c r="D28" s="190"/>
      <c r="E28" s="190"/>
      <c r="F28" s="190"/>
      <c r="G28" s="190"/>
      <c r="H28" s="190"/>
      <c r="I28" s="190"/>
      <c r="J28" s="201"/>
      <c r="K28" s="202">
        <v>1</v>
      </c>
    </row>
    <row r="29" ht="23" customHeight="1" spans="1:11">
      <c r="A29" s="189" t="s">
        <v>249</v>
      </c>
      <c r="B29" s="190"/>
      <c r="C29" s="190"/>
      <c r="D29" s="190"/>
      <c r="E29" s="190"/>
      <c r="F29" s="190"/>
      <c r="G29" s="190"/>
      <c r="H29" s="190"/>
      <c r="I29" s="190"/>
      <c r="J29" s="201"/>
      <c r="K29" s="180">
        <v>1</v>
      </c>
    </row>
    <row r="30" ht="23" customHeight="1" spans="1:11">
      <c r="A30" s="189" t="s">
        <v>250</v>
      </c>
      <c r="B30" s="190"/>
      <c r="C30" s="190"/>
      <c r="D30" s="190"/>
      <c r="E30" s="190"/>
      <c r="F30" s="190"/>
      <c r="G30" s="190"/>
      <c r="H30" s="190"/>
      <c r="I30" s="190"/>
      <c r="J30" s="201"/>
      <c r="K30" s="202">
        <v>2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01"/>
      <c r="K31" s="180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01"/>
      <c r="K32" s="20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01"/>
      <c r="K33" s="20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01"/>
      <c r="K34" s="180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01"/>
      <c r="K35" s="205"/>
    </row>
    <row r="36" ht="23" customHeight="1" spans="1:11">
      <c r="A36" s="206" t="s">
        <v>251</v>
      </c>
      <c r="B36" s="207"/>
      <c r="C36" s="207"/>
      <c r="D36" s="207"/>
      <c r="E36" s="207"/>
      <c r="F36" s="207"/>
      <c r="G36" s="207"/>
      <c r="H36" s="207"/>
      <c r="I36" s="207"/>
      <c r="J36" s="208"/>
      <c r="K36" s="209">
        <f>SUM(K28:K35)</f>
        <v>4</v>
      </c>
    </row>
    <row r="37" ht="18.75" customHeight="1" spans="1:11">
      <c r="A37" s="210" t="s">
        <v>252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="139" customFormat="1" ht="18.75" customHeight="1" spans="1:11">
      <c r="A38" s="159" t="s">
        <v>253</v>
      </c>
      <c r="B38" s="160"/>
      <c r="C38" s="160"/>
      <c r="D38" s="157" t="s">
        <v>254</v>
      </c>
      <c r="E38" s="157"/>
      <c r="F38" s="213" t="s">
        <v>255</v>
      </c>
      <c r="G38" s="214"/>
      <c r="H38" s="160" t="s">
        <v>256</v>
      </c>
      <c r="I38" s="160"/>
      <c r="J38" s="160" t="s">
        <v>257</v>
      </c>
      <c r="K38" s="187"/>
    </row>
    <row r="39" ht="18.75" customHeight="1" spans="1:11">
      <c r="A39" s="159" t="s">
        <v>122</v>
      </c>
      <c r="B39" s="160" t="s">
        <v>258</v>
      </c>
      <c r="C39" s="160"/>
      <c r="D39" s="160"/>
      <c r="E39" s="160"/>
      <c r="F39" s="160"/>
      <c r="G39" s="160"/>
      <c r="H39" s="160"/>
      <c r="I39" s="160"/>
      <c r="J39" s="160"/>
      <c r="K39" s="187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87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187"/>
    </row>
    <row r="42" ht="32.1" customHeight="1" spans="1:11">
      <c r="A42" s="163" t="s">
        <v>133</v>
      </c>
      <c r="B42" s="215" t="s">
        <v>259</v>
      </c>
      <c r="C42" s="215"/>
      <c r="D42" s="165" t="s">
        <v>260</v>
      </c>
      <c r="E42" s="184" t="s">
        <v>196</v>
      </c>
      <c r="F42" s="165" t="s">
        <v>137</v>
      </c>
      <c r="G42" s="216">
        <v>45265</v>
      </c>
      <c r="H42" s="217" t="s">
        <v>138</v>
      </c>
      <c r="I42" s="217"/>
      <c r="J42" s="215" t="s">
        <v>139</v>
      </c>
      <c r="K42" s="21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2"/>
  <sheetViews>
    <sheetView workbookViewId="0">
      <selection activeCell="M17" sqref="M17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2" width="15.625" style="88" customWidth="1"/>
    <col min="13" max="13" width="15.625" style="90" customWidth="1"/>
    <col min="14" max="14" width="17.875" style="90" customWidth="1"/>
    <col min="15" max="15" width="17.625" style="90" customWidth="1"/>
    <col min="16" max="244" width="9" style="88"/>
    <col min="245" max="16384" width="9" style="91"/>
  </cols>
  <sheetData>
    <row r="1" s="88" customFormat="1" ht="29" customHeight="1" spans="1:247">
      <c r="A1" s="92" t="s">
        <v>143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</row>
    <row r="2" s="88" customFormat="1" ht="20" customHeight="1" spans="1:247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01"/>
      <c r="J2" s="102" t="s">
        <v>57</v>
      </c>
      <c r="K2" s="103" t="s">
        <v>261</v>
      </c>
      <c r="L2" s="103"/>
      <c r="M2" s="103"/>
      <c r="N2" s="103"/>
      <c r="O2" s="103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</row>
    <row r="3" s="88" customFormat="1" spans="1:247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1"/>
      <c r="J3" s="107"/>
      <c r="K3" s="107"/>
      <c r="L3" s="107"/>
      <c r="M3" s="107"/>
      <c r="N3" s="107"/>
      <c r="O3" s="10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</row>
    <row r="4" s="88" customFormat="1" ht="18" spans="1:247">
      <c r="A4" s="104"/>
      <c r="B4" s="108" t="s">
        <v>109</v>
      </c>
      <c r="C4" s="109" t="s">
        <v>110</v>
      </c>
      <c r="D4" s="108" t="s">
        <v>111</v>
      </c>
      <c r="E4" s="108" t="s">
        <v>112</v>
      </c>
      <c r="F4" s="108" t="s">
        <v>113</v>
      </c>
      <c r="G4" s="108" t="s">
        <v>146</v>
      </c>
      <c r="H4" s="110" t="s">
        <v>147</v>
      </c>
      <c r="I4" s="101"/>
      <c r="J4" s="111" t="s">
        <v>199</v>
      </c>
      <c r="K4" s="111" t="s">
        <v>109</v>
      </c>
      <c r="L4" s="111" t="s">
        <v>110</v>
      </c>
      <c r="M4" s="111" t="s">
        <v>111</v>
      </c>
      <c r="N4" s="111" t="s">
        <v>112</v>
      </c>
      <c r="O4" s="111" t="s">
        <v>113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</row>
    <row r="5" s="88" customFormat="1" ht="16.5" spans="1:247">
      <c r="A5" s="104"/>
      <c r="B5" s="108" t="s">
        <v>151</v>
      </c>
      <c r="C5" s="109" t="s">
        <v>152</v>
      </c>
      <c r="D5" s="108" t="s">
        <v>153</v>
      </c>
      <c r="E5" s="108" t="s">
        <v>154</v>
      </c>
      <c r="F5" s="108" t="s">
        <v>155</v>
      </c>
      <c r="G5" s="108" t="s">
        <v>156</v>
      </c>
      <c r="H5" s="110"/>
      <c r="I5" s="101"/>
      <c r="J5" s="112"/>
      <c r="K5" s="112"/>
      <c r="L5" s="112"/>
      <c r="M5" s="112"/>
      <c r="N5" s="112"/>
      <c r="O5" s="11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</row>
    <row r="6" s="88" customFormat="1" ht="25" customHeight="1" spans="1:247">
      <c r="A6" s="113" t="s">
        <v>157</v>
      </c>
      <c r="B6" s="114">
        <f>C6-2</f>
        <v>68.5</v>
      </c>
      <c r="C6" s="115">
        <v>70.5</v>
      </c>
      <c r="D6" s="114">
        <f>C6+2</f>
        <v>72.5</v>
      </c>
      <c r="E6" s="114">
        <f>D6+2</f>
        <v>74.5</v>
      </c>
      <c r="F6" s="114">
        <f>E6+1</f>
        <v>75.5</v>
      </c>
      <c r="G6" s="116">
        <f>F6+1</f>
        <v>76.5</v>
      </c>
      <c r="H6" s="116"/>
      <c r="I6" s="101"/>
      <c r="J6" s="112"/>
      <c r="K6" s="112"/>
      <c r="L6" s="117"/>
      <c r="M6" s="112"/>
      <c r="N6" s="112"/>
      <c r="O6" s="112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</row>
    <row r="7" s="88" customFormat="1" ht="25" customHeight="1" spans="1:247">
      <c r="A7" s="113" t="s">
        <v>160</v>
      </c>
      <c r="B7" s="114">
        <f t="shared" ref="B7:B9" si="0">C7-4</f>
        <v>104</v>
      </c>
      <c r="C7" s="115">
        <v>108</v>
      </c>
      <c r="D7" s="114">
        <f t="shared" ref="D7:D9" si="1">C7+4</f>
        <v>112</v>
      </c>
      <c r="E7" s="114">
        <f>D7+4</f>
        <v>116</v>
      </c>
      <c r="F7" s="114">
        <f t="shared" ref="F7:F9" si="2">E7+6</f>
        <v>122</v>
      </c>
      <c r="G7" s="118">
        <f t="shared" ref="G7:G9" si="3">F7+6</f>
        <v>128</v>
      </c>
      <c r="H7" s="118"/>
      <c r="I7" s="101"/>
      <c r="J7" s="112"/>
      <c r="K7" s="112"/>
      <c r="L7" s="117"/>
      <c r="M7" s="112"/>
      <c r="N7" s="112"/>
      <c r="O7" s="112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</row>
    <row r="8" s="88" customFormat="1" ht="25" customHeight="1" spans="1:247">
      <c r="A8" s="113" t="s">
        <v>202</v>
      </c>
      <c r="B8" s="114">
        <f t="shared" si="0"/>
        <v>102</v>
      </c>
      <c r="C8" s="115">
        <v>106</v>
      </c>
      <c r="D8" s="114">
        <f t="shared" si="1"/>
        <v>110</v>
      </c>
      <c r="E8" s="114">
        <f>D8+5</f>
        <v>115</v>
      </c>
      <c r="F8" s="114">
        <f t="shared" si="2"/>
        <v>121</v>
      </c>
      <c r="G8" s="118">
        <f t="shared" si="3"/>
        <v>127</v>
      </c>
      <c r="H8" s="118"/>
      <c r="I8" s="101"/>
      <c r="J8" s="112"/>
      <c r="K8" s="112"/>
      <c r="L8" s="112"/>
      <c r="M8" s="112"/>
      <c r="N8" s="112"/>
      <c r="O8" s="112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</row>
    <row r="9" s="88" customFormat="1" ht="25" customHeight="1" spans="1:247">
      <c r="A9" s="113" t="s">
        <v>162</v>
      </c>
      <c r="B9" s="114">
        <f t="shared" si="0"/>
        <v>102</v>
      </c>
      <c r="C9" s="115">
        <v>106</v>
      </c>
      <c r="D9" s="114">
        <f t="shared" si="1"/>
        <v>110</v>
      </c>
      <c r="E9" s="114">
        <f>D9+5</f>
        <v>115</v>
      </c>
      <c r="F9" s="114">
        <f t="shared" si="2"/>
        <v>121</v>
      </c>
      <c r="G9" s="118">
        <f t="shared" si="3"/>
        <v>127</v>
      </c>
      <c r="H9" s="118"/>
      <c r="I9" s="101"/>
      <c r="J9" s="112"/>
      <c r="K9" s="112"/>
      <c r="L9" s="117"/>
      <c r="M9" s="112"/>
      <c r="N9" s="112"/>
      <c r="O9" s="112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</row>
    <row r="10" s="88" customFormat="1" ht="25" customHeight="1" spans="1:247">
      <c r="A10" s="113" t="s">
        <v>163</v>
      </c>
      <c r="B10" s="114">
        <f>C10-1.2</f>
        <v>44.8</v>
      </c>
      <c r="C10" s="115">
        <v>46</v>
      </c>
      <c r="D10" s="114">
        <f>C10+1.2</f>
        <v>47.2</v>
      </c>
      <c r="E10" s="114">
        <f>D10+1.2</f>
        <v>48.4</v>
      </c>
      <c r="F10" s="114">
        <f>E10+1.4</f>
        <v>49.8</v>
      </c>
      <c r="G10" s="118">
        <f>F10+1.4</f>
        <v>51.2</v>
      </c>
      <c r="H10" s="118"/>
      <c r="I10" s="101"/>
      <c r="J10" s="112"/>
      <c r="K10" s="112"/>
      <c r="L10" s="112"/>
      <c r="M10" s="112"/>
      <c r="N10" s="112"/>
      <c r="O10" s="11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</row>
    <row r="11" s="88" customFormat="1" ht="25" customHeight="1" spans="1:247">
      <c r="A11" s="113" t="s">
        <v>164</v>
      </c>
      <c r="B11" s="114">
        <f>C11-0.5</f>
        <v>19.5</v>
      </c>
      <c r="C11" s="115">
        <v>20</v>
      </c>
      <c r="D11" s="114">
        <f t="shared" ref="D11:G11" si="4">C11+0.5</f>
        <v>20.5</v>
      </c>
      <c r="E11" s="114">
        <f t="shared" si="4"/>
        <v>21</v>
      </c>
      <c r="F11" s="114">
        <f t="shared" si="4"/>
        <v>21.5</v>
      </c>
      <c r="G11" s="118">
        <f t="shared" si="4"/>
        <v>22</v>
      </c>
      <c r="H11" s="118"/>
      <c r="I11" s="101"/>
      <c r="J11" s="112"/>
      <c r="K11" s="112"/>
      <c r="L11" s="112"/>
      <c r="M11" s="112"/>
      <c r="N11" s="112"/>
      <c r="O11" s="112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</row>
    <row r="12" s="88" customFormat="1" ht="25" customHeight="1" spans="1:247">
      <c r="A12" s="113" t="s">
        <v>166</v>
      </c>
      <c r="B12" s="119">
        <f>C12-0.7</f>
        <v>18.8</v>
      </c>
      <c r="C12" s="115">
        <v>19.5</v>
      </c>
      <c r="D12" s="119">
        <f>C12+0.7</f>
        <v>20.2</v>
      </c>
      <c r="E12" s="119">
        <f>D12+0.7</f>
        <v>20.9</v>
      </c>
      <c r="F12" s="119">
        <f>E12+0.95</f>
        <v>21.85</v>
      </c>
      <c r="G12" s="120">
        <f>F12+0.95</f>
        <v>22.8</v>
      </c>
      <c r="H12" s="120"/>
      <c r="I12" s="101"/>
      <c r="J12" s="112"/>
      <c r="K12" s="112"/>
      <c r="L12" s="117"/>
      <c r="M12" s="112"/>
      <c r="N12" s="112"/>
      <c r="O12" s="112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</row>
    <row r="13" s="88" customFormat="1" ht="25" customHeight="1" spans="1:247">
      <c r="A13" s="113" t="s">
        <v>169</v>
      </c>
      <c r="B13" s="114">
        <f>C13-0.7</f>
        <v>16.3</v>
      </c>
      <c r="C13" s="115">
        <v>17</v>
      </c>
      <c r="D13" s="114">
        <f>C13+0.7</f>
        <v>17.7</v>
      </c>
      <c r="E13" s="114">
        <f>D13+0.7</f>
        <v>18.4</v>
      </c>
      <c r="F13" s="114">
        <f>E13+0.95</f>
        <v>19.35</v>
      </c>
      <c r="G13" s="118">
        <f>F13+0.95</f>
        <v>20.3</v>
      </c>
      <c r="H13" s="118"/>
      <c r="I13" s="101"/>
      <c r="J13" s="112"/>
      <c r="K13" s="112"/>
      <c r="L13" s="117"/>
      <c r="M13" s="112"/>
      <c r="N13" s="112"/>
      <c r="O13" s="112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</row>
    <row r="14" s="88" customFormat="1" ht="25" customHeight="1" spans="1:247">
      <c r="A14" s="121" t="s">
        <v>170</v>
      </c>
      <c r="B14" s="114">
        <f>C14-1</f>
        <v>44</v>
      </c>
      <c r="C14" s="115">
        <v>45</v>
      </c>
      <c r="D14" s="114">
        <f>C14+1</f>
        <v>46</v>
      </c>
      <c r="E14" s="114">
        <f>D14+1</f>
        <v>47</v>
      </c>
      <c r="F14" s="114">
        <f>E14+1.5</f>
        <v>48.5</v>
      </c>
      <c r="G14" s="118">
        <f>F14+1.5</f>
        <v>50</v>
      </c>
      <c r="H14" s="118"/>
      <c r="I14" s="101"/>
      <c r="J14" s="112"/>
      <c r="K14" s="112"/>
      <c r="L14" s="112"/>
      <c r="M14" s="112"/>
      <c r="N14" s="112"/>
      <c r="O14" s="112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</row>
    <row r="15" s="88" customFormat="1" ht="25" customHeight="1" spans="1:247">
      <c r="A15" s="121" t="s">
        <v>171</v>
      </c>
      <c r="B15" s="114">
        <v>13</v>
      </c>
      <c r="C15" s="115">
        <v>14</v>
      </c>
      <c r="D15" s="114">
        <f>C15</f>
        <v>14</v>
      </c>
      <c r="E15" s="114">
        <f>D15+1.5</f>
        <v>15.5</v>
      </c>
      <c r="F15" s="114">
        <f>E15</f>
        <v>15.5</v>
      </c>
      <c r="G15" s="116">
        <f>F15+1</f>
        <v>16.5</v>
      </c>
      <c r="H15" s="118"/>
      <c r="I15" s="101"/>
      <c r="J15" s="112"/>
      <c r="K15" s="112"/>
      <c r="L15" s="112"/>
      <c r="M15" s="112"/>
      <c r="N15" s="112"/>
      <c r="O15" s="112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</row>
    <row r="16" s="88" customFormat="1" ht="25" customHeight="1" spans="1:247">
      <c r="A16" s="122" t="s">
        <v>172</v>
      </c>
      <c r="B16" s="123">
        <f>C16</f>
        <v>5.5</v>
      </c>
      <c r="C16" s="124">
        <v>5.5</v>
      </c>
      <c r="D16" s="123">
        <f t="shared" ref="D16:G16" si="5">C16</f>
        <v>5.5</v>
      </c>
      <c r="E16" s="123">
        <f t="shared" si="5"/>
        <v>5.5</v>
      </c>
      <c r="F16" s="123">
        <f t="shared" si="5"/>
        <v>5.5</v>
      </c>
      <c r="G16" s="118">
        <f t="shared" si="5"/>
        <v>5.5</v>
      </c>
      <c r="H16" s="118"/>
      <c r="I16" s="101"/>
      <c r="J16" s="112"/>
      <c r="K16" s="112"/>
      <c r="L16" s="112"/>
      <c r="M16" s="112"/>
      <c r="N16" s="112"/>
      <c r="O16" s="112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</row>
    <row r="17" s="88" customFormat="1" ht="25" customHeight="1" spans="1:247">
      <c r="A17" s="122" t="s">
        <v>173</v>
      </c>
      <c r="B17" s="123">
        <f>C17</f>
        <v>2.5</v>
      </c>
      <c r="C17" s="124">
        <v>2.5</v>
      </c>
      <c r="D17" s="123">
        <f t="shared" ref="D17:G17" si="6">C17</f>
        <v>2.5</v>
      </c>
      <c r="E17" s="123">
        <f t="shared" si="6"/>
        <v>2.5</v>
      </c>
      <c r="F17" s="123">
        <f t="shared" si="6"/>
        <v>2.5</v>
      </c>
      <c r="G17" s="118">
        <f t="shared" si="6"/>
        <v>2.5</v>
      </c>
      <c r="H17" s="118"/>
      <c r="I17" s="101"/>
      <c r="J17" s="112"/>
      <c r="K17" s="112"/>
      <c r="L17" s="112"/>
      <c r="M17" s="112"/>
      <c r="N17" s="112"/>
      <c r="O17" s="112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</row>
    <row r="18" s="88" customFormat="1" ht="25" customHeight="1" spans="1:247">
      <c r="A18" s="125"/>
      <c r="B18" s="126"/>
      <c r="C18" s="126"/>
      <c r="D18" s="126"/>
      <c r="E18" s="126"/>
      <c r="F18" s="126"/>
      <c r="G18" s="126"/>
      <c r="H18" s="127"/>
      <c r="I18" s="101"/>
      <c r="J18" s="112"/>
      <c r="K18" s="112"/>
      <c r="L18" s="112"/>
      <c r="M18" s="112"/>
      <c r="N18" s="112"/>
      <c r="O18" s="11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</row>
    <row r="19" s="88" customFormat="1" ht="25" customHeight="1" spans="1:247">
      <c r="A19" s="128"/>
      <c r="B19" s="129"/>
      <c r="C19" s="129"/>
      <c r="D19" s="129"/>
      <c r="E19" s="109"/>
      <c r="F19" s="129"/>
      <c r="G19" s="129"/>
      <c r="H19" s="129"/>
      <c r="I19" s="101"/>
      <c r="J19" s="130"/>
      <c r="K19" s="130"/>
      <c r="L19" s="112"/>
      <c r="M19" s="130"/>
      <c r="N19" s="130"/>
      <c r="O19" s="112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</row>
    <row r="20" ht="16.5" spans="1:247">
      <c r="A20" s="131"/>
      <c r="B20" s="131"/>
      <c r="C20" s="132"/>
      <c r="D20" s="132"/>
      <c r="E20" s="133"/>
      <c r="F20" s="132"/>
      <c r="G20" s="132"/>
      <c r="H20" s="132"/>
      <c r="M20" s="88"/>
      <c r="N20" s="88"/>
      <c r="O20" s="88"/>
    </row>
    <row r="21" spans="1:247">
      <c r="A21" s="134" t="s">
        <v>175</v>
      </c>
      <c r="B21" s="134"/>
      <c r="C21" s="135"/>
      <c r="D21" s="135"/>
      <c r="M21" s="88"/>
      <c r="N21" s="88"/>
      <c r="O21" s="88"/>
    </row>
    <row r="22" spans="1:247">
      <c r="C22" s="89"/>
      <c r="J22" s="136" t="s">
        <v>176</v>
      </c>
      <c r="K22" s="137"/>
      <c r="L22" s="136" t="s">
        <v>177</v>
      </c>
      <c r="M22" s="136" t="s">
        <v>136</v>
      </c>
      <c r="N22" s="136" t="s">
        <v>178</v>
      </c>
      <c r="O22" s="88" t="s">
        <v>139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11.6" customWidth="1"/>
    <col min="5" max="5" width="19.4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72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247</v>
      </c>
      <c r="J3" s="4" t="s">
        <v>247</v>
      </c>
      <c r="K3" s="4" t="s">
        <v>247</v>
      </c>
      <c r="L3" s="4" t="s">
        <v>247</v>
      </c>
      <c r="M3" s="4" t="s">
        <v>247</v>
      </c>
      <c r="N3" s="8"/>
      <c r="O3" s="8"/>
    </row>
    <row r="4" ht="20" customHeight="1" spans="1:15">
      <c r="A4" s="12">
        <v>1</v>
      </c>
      <c r="B4" s="22" t="s">
        <v>278</v>
      </c>
      <c r="C4" s="22" t="s">
        <v>279</v>
      </c>
      <c r="D4" s="22" t="s">
        <v>280</v>
      </c>
      <c r="E4" s="22" t="s">
        <v>281</v>
      </c>
      <c r="F4" s="22" t="s">
        <v>282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283</v>
      </c>
      <c r="C5" s="22" t="s">
        <v>279</v>
      </c>
      <c r="D5" s="22" t="s">
        <v>284</v>
      </c>
      <c r="E5" s="22" t="s">
        <v>281</v>
      </c>
      <c r="F5" s="22" t="s">
        <v>282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285</v>
      </c>
      <c r="B10" s="14"/>
      <c r="C10" s="25"/>
      <c r="D10" s="15"/>
      <c r="E10" s="16"/>
      <c r="F10" s="25"/>
      <c r="G10" s="12"/>
      <c r="H10" s="34"/>
      <c r="I10" s="29"/>
      <c r="J10" s="13" t="s">
        <v>286</v>
      </c>
      <c r="K10" s="14"/>
      <c r="L10" s="14"/>
      <c r="M10" s="15"/>
      <c r="N10" s="14"/>
      <c r="O10" s="17"/>
    </row>
    <row r="11" ht="61" customHeight="1" spans="1:15">
      <c r="A11" s="85" t="s">
        <v>287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2025-12-11T02:19:41Z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