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<sst xmlns="http://schemas.openxmlformats.org/spreadsheetml/2006/main" count="1276" uniqueCount="502">
  <si>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</si>
  <si>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</si>
  <si>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</si>
  <si>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</si>
  <si>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</si>
  <si>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</si>
  <si>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</si>
  <si>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</si>
  <si>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</si>
  <si>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</si>
  <si>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</si>
  <si>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</si>
  <si>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</si>
  <si>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</si>
  <si>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</si>
  <si>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</si>
  <si>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</si>
  <si>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</si>
  <si>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</si>
  <si>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</si>
  <si>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</si>
  <si>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</si>
  <si>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</si>
  <si>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</si>
  <si>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</si>
  <si>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</si>
  <si>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</si>
  <si>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</si>
  <si>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</si>
  <si>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</si>
  <si>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</si>
  <si>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</si>
  <si>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</si>
  <si>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</si>
  <si>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</si>
  <si>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</si>
  <si>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</si>
  <si>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</si>
  <si>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</si>
  <si>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</si>
  <si>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</si>
  <si>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</si>
  <si>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</si>
  <si>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</si>
  <si>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</si>
  <si>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</si>
  <si>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</si>
  <si>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</si>
  <si>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</si>
  <si>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</si>
  <si>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</si>
  <si>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</si>
  <si>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</si>
  <si>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</si>
  <si>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</si>
  <si>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</si>
  <si>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</si>
  <si>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</si>
  <si>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</si>
  <si>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</si>
  <si>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</si>
  <si>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</si>
  <si>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TAJJAO81547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</si>
  <si>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</si>
  <si>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</si>
  <si>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</si>
  <si>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</si>
  <si>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</si>
  <si>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</si>
  <si>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</si>
  <si>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</si>
  <si>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</si>
  <si>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</si>
  <si>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</si>
  <si>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</si>
  <si>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27780件</t>
  </si>
  <si>
    <t>包装预计完成日</t>
  </si>
  <si>
    <t>印花、刺绣确认样</t>
  </si>
  <si>
    <t>采购凭证编号：</t>
  </si>
  <si>
    <t>CGDD25110600029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</si>
  <si>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</si>
  <si>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</si>
  <si>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</si>
  <si>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</si>
  <si>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</si>
  <si>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</si>
  <si>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</si>
  <si>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</si>
  <si>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</si>
  <si>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</si>
  <si>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</si>
  <si>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</si>
  <si>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</si>
  <si>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</si>
  <si>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</si>
  <si>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</si>
  <si>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</si>
  <si>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</si>
  <si>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</si>
  <si>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</si>
  <si>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</si>
  <si>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</si>
  <si>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</si>
  <si>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</si>
  <si>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</si>
  <si>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</si>
  <si>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</si>
  <si>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</si>
  <si>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</si>
  <si>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</si>
  <si>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</si>
  <si>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</si>
  <si>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</si>
  <si>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</si>
  <si>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</si>
  <si>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</si>
  <si>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</si>
  <si>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白色G02X</t>
  </si>
  <si>
    <t>已裁齐</t>
  </si>
  <si>
    <t>CJ7X云层蓝</t>
  </si>
  <si>
    <t>G01X黑色</t>
  </si>
  <si>
    <t>AJ7X白兰橙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</si>
  <si>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</si>
  <si>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白兰橙 M/3件  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</si>
  <si>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</si>
  <si>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</si>
  <si>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</si>
  <si>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</si>
  <si>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</si>
  <si>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</si>
  <si>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1.领两端有高低，不圆顺，后领起拱，起浪</t>
  </si>
  <si>
    <t>2.包后领织带起纽，起拱，</t>
  </si>
  <si>
    <t>3.烫袖骨倒错，正确往大身</t>
  </si>
  <si>
    <t>4.冚袖口下脚起纽严重</t>
  </si>
  <si>
    <t>5.洗水唛与制单不对</t>
  </si>
  <si>
    <t>6.后领烫唛偏高</t>
  </si>
  <si>
    <t>7.打边袖子骨位倒反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</si>
  <si>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</si>
  <si>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</si>
  <si>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</si>
  <si>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</si>
  <si>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</si>
  <si>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</si>
  <si>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</si>
  <si>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</si>
  <si>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</si>
  <si>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</si>
  <si>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</si>
  <si>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</si>
  <si>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</si>
  <si>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</si>
  <si>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</si>
  <si>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</si>
  <si>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</si>
  <si>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</si>
  <si>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</si>
  <si>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</si>
  <si>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</si>
  <si>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</si>
  <si>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</si>
  <si>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</si>
  <si>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</si>
  <si>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</si>
  <si>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</si>
  <si>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</si>
  <si>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白兰橙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</si>
  <si>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</si>
  <si>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</si>
  <si>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</si>
  <si>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</si>
  <si>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</si>
  <si>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</si>
  <si>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</si>
  <si>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</si>
  <si>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</si>
  <si>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</si>
  <si>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+0.5</t>
  </si>
  <si>
    <t>-1.5</t>
  </si>
  <si>
    <t>胸围</t>
  </si>
  <si>
    <t>+1</t>
  </si>
  <si>
    <t>-0.5</t>
  </si>
  <si>
    <t>下摆</t>
  </si>
  <si>
    <t>106</t>
  </si>
  <si>
    <t>-1</t>
  </si>
  <si>
    <t>肩宽</t>
  </si>
  <si>
    <t>45.5</t>
  </si>
  <si>
    <t>+0.7</t>
  </si>
  <si>
    <t>+1.2,</t>
  </si>
  <si>
    <t>肩点袖长</t>
  </si>
  <si>
    <t>+0.3</t>
  </si>
  <si>
    <t>袖肥</t>
  </si>
  <si>
    <t>19.5</t>
  </si>
  <si>
    <t>-</t>
  </si>
  <si>
    <t>-0.2</t>
  </si>
  <si>
    <t>+0</t>
  </si>
  <si>
    <t>袖口松量</t>
  </si>
  <si>
    <t>-0.4</t>
  </si>
  <si>
    <t>+0.4</t>
  </si>
  <si>
    <t>领宽</t>
  </si>
  <si>
    <t>领深</t>
  </si>
  <si>
    <t>领高</t>
  </si>
  <si>
    <t>-0.1</t>
  </si>
  <si>
    <t>大货首件</t>
  </si>
  <si>
    <t>备注：</t>
  </si>
  <si>
    <t xml:space="preserve">     初期请洗测2-3件，有问题的另加测量数量。</t>
  </si>
  <si>
    <t>验货时间：12-10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</si>
  <si>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</si>
  <si>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</si>
  <si>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</si>
  <si>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</si>
  <si>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</si>
  <si>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</si>
  <si>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</si>
  <si>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</si>
  <si>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</si>
  <si>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</si>
  <si>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</si>
  <si>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</si>
  <si>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</si>
  <si>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</si>
  <si>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</si>
  <si>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</si>
  <si>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</si>
  <si>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</si>
  <si>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</si>
  <si>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</si>
  <si>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</si>
  <si>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</si>
  <si>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</si>
  <si>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</si>
  <si>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</si>
  <si>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</si>
  <si>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</si>
  <si>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</si>
  <si>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</si>
  <si>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</si>
  <si>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</si>
  <si>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</si>
  <si>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</si>
  <si>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</si>
  <si>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</si>
  <si>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</si>
  <si>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</si>
  <si>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</si>
  <si>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</si>
  <si>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</si>
  <si>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</si>
  <si>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</si>
  <si>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</si>
  <si>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</si>
  <si>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</si>
  <si>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</si>
  <si>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</si>
  <si>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</si>
  <si>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</si>
  <si>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</si>
  <si>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</si>
  <si>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</si>
  <si>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</si>
  <si>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</si>
  <si>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</si>
  <si>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</si>
  <si>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</si>
  <si>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</si>
  <si>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</si>
  <si>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</si>
  <si>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</si>
  <si>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</si>
  <si>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</si>
  <si>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</si>
  <si>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</si>
  <si>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</si>
  <si>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</si>
  <si>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</si>
  <si>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</si>
  <si>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</si>
  <si>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</si>
  <si>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</si>
  <si>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</si>
  <si>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</si>
  <si>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</si>
  <si>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</si>
  <si>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</si>
  <si>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</si>
  <si>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</si>
  <si>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</si>
  <si>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</si>
  <si>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</si>
  <si>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</si>
  <si>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</si>
  <si>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</si>
  <si>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</si>
  <si>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</si>
  <si>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</si>
  <si>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</si>
  <si>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</si>
  <si>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</si>
  <si>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</si>
  <si>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</si>
  <si>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</si>
  <si>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</si>
  <si>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</si>
  <si>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</si>
  <si>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</si>
  <si>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</si>
  <si>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</si>
  <si>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</si>
  <si>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</si>
  <si>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</si>
  <si>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</si>
  <si>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</si>
  <si>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</si>
  <si>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</si>
  <si>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</si>
  <si>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</si>
  <si>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</si>
  <si>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</si>
  <si>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</si>
  <si>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</si>
  <si>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</si>
  <si>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</si>
  <si>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</si>
  <si>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</si>
  <si>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</si>
  <si>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</si>
  <si>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</si>
  <si>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</si>
  <si>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</si>
  <si>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</si>
  <si>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</si>
  <si>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</si>
  <si>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</si>
  <si>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</si>
  <si>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</si>
  <si>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</si>
  <si>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</si>
  <si>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</si>
  <si>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</si>
  <si>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</si>
  <si>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</si>
  <si>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</si>
  <si>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</si>
  <si>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</si>
  <si>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</si>
  <si>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</si>
  <si>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</si>
  <si>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</si>
  <si>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</si>
  <si>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</si>
  <si>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</si>
  <si>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</si>
  <si>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</si>
  <si>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</si>
  <si>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</si>
  <si>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</si>
  <si>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</si>
  <si>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</si>
  <si>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</si>
  <si>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</si>
  <si>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</si>
  <si>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</si>
  <si>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</si>
  <si>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</si>
  <si>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</si>
  <si>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</si>
  <si>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</si>
  <si>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</si>
  <si>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</si>
  <si>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</si>
  <si>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</si>
  <si>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</si>
  <si>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</si>
  <si>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</si>
  <si>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</si>
  <si>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</si>
  <si>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</si>
  <si>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</si>
  <si>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</si>
  <si>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</si>
  <si>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</si>
  <si>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</si>
  <si>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</si>
  <si>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</si>
  <si>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</si>
  <si>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</si>
  <si>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</si>
  <si>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</si>
  <si>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</si>
  <si>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</si>
  <si>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</si>
  <si>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</si>
  <si>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</si>
  <si>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</si>
  <si>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</si>
  <si>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</si>
  <si>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腰围</t>
  </si>
  <si>
    <t>-1/-1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</si>
  <si>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</si>
  <si>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</si>
  <si>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</si>
  <si>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</si>
  <si>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</si>
  <si>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</si>
  <si>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</si>
  <si>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</si>
  <si>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</si>
  <si>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</si>
  <si>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</si>
  <si>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</si>
  <si>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</si>
  <si>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</si>
  <si>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</si>
  <si>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</si>
  <si>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</si>
  <si>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</si>
  <si>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</si>
  <si>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</si>
  <si>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</si>
  <si>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</si>
  <si>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</si>
  <si>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2509Y0106</t>
  </si>
  <si>
    <t>26B302</t>
  </si>
  <si>
    <t>TAJJAo81547</t>
  </si>
  <si>
    <t>新诚</t>
  </si>
  <si>
    <t>合格</t>
  </si>
  <si>
    <t>YES</t>
  </si>
  <si>
    <t>2509Y0704</t>
  </si>
  <si>
    <t>2509Y0753</t>
  </si>
  <si>
    <t>2509Y0535</t>
  </si>
  <si>
    <t>2509Y0198</t>
  </si>
  <si>
    <t>2509Y0113</t>
  </si>
  <si>
    <t>G02X白色</t>
  </si>
  <si>
    <t>制表时间：12-11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</si>
  <si>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</si>
  <si>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</si>
  <si>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</si>
  <si>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</si>
  <si>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</si>
  <si>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</si>
  <si>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</si>
  <si>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</si>
  <si>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</si>
  <si>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</si>
  <si>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径向：- 6纬向-3.5</t>
  </si>
  <si>
    <t>径向：- 4.5纬向-1.5</t>
  </si>
  <si>
    <t>径向：- 2.5纬向-5</t>
  </si>
  <si>
    <t>径向：-2.5纬向-2.5</t>
  </si>
  <si>
    <t>径向：- 5纬向-2.5</t>
  </si>
  <si>
    <t>制表时间：11-20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</si>
  <si>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</si>
  <si>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</si>
  <si>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</si>
  <si>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</si>
  <si>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</si>
  <si>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</si>
  <si>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</si>
  <si>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</si>
  <si>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</si>
  <si>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</si>
  <si>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</si>
  <si>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</si>
  <si>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</si>
  <si>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</si>
  <si>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</si>
  <si>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</si>
  <si>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</si>
  <si>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</si>
  <si>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</si>
  <si>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</si>
  <si>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</si>
  <si>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</si>
  <si>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</si>
  <si>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</si>
  <si>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</si>
  <si>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</si>
  <si>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</si>
  <si>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</si>
  <si>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</si>
  <si>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</si>
  <si>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</si>
  <si>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</si>
  <si>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</si>
  <si>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</si>
  <si>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</si>
  <si>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</si>
  <si>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</si>
  <si>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</si>
  <si>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</si>
  <si>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</si>
  <si>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</si>
  <si>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</si>
  <si>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</si>
  <si>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25B003</t>
  </si>
  <si>
    <t>前胸</t>
  </si>
  <si>
    <t>胶印+厚板+高周波</t>
  </si>
  <si>
    <t>洗测2次</t>
  </si>
  <si>
    <t>洗测3次</t>
  </si>
  <si>
    <t>后幅</t>
  </si>
  <si>
    <t>烫唛</t>
  </si>
  <si>
    <t>洗测4次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</si>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</sst>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8" borderId="7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9" applyNumberFormat="0" applyAlignment="0" applyProtection="0">
      <alignment vertical="center"/>
    </xf>
    <xf numFmtId="0" fontId="53" fillId="10" borderId="80" applyNumberFormat="0" applyAlignment="0" applyProtection="0">
      <alignment vertical="center"/>
    </xf>
    <xf numFmtId="0" fontId="54" fillId="10" borderId="79" applyNumberFormat="0" applyAlignment="0" applyProtection="0">
      <alignment vertical="center"/>
    </xf>
    <xf numFmtId="0" fontId="55" fillId="11" borderId="81" applyNumberFormat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0" borderId="83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3" fillId="0" borderId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0" borderId="2" xfId="53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5" fillId="0" borderId="17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0" fillId="0" borderId="7" xfId="0" applyBorder="1"/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8" xfId="49" applyFont="1" applyFill="1" applyBorder="1" applyAlignment="1">
      <alignment horizontal="center" vertical="top"/>
    </xf>
    <xf numFmtId="0" fontId="24" fillId="0" borderId="19" xfId="49" applyFont="1" applyFill="1" applyBorder="1" applyAlignment="1">
      <alignment horizontal="left" vertical="center"/>
    </xf>
    <xf numFmtId="0" fontId="25" fillId="0" borderId="20" xfId="49" applyFont="1" applyBorder="1" applyAlignment="1">
      <alignment horizontal="center" vertical="center"/>
    </xf>
    <xf numFmtId="0" fontId="24" fillId="0" borderId="21" xfId="49" applyFont="1" applyFill="1" applyBorder="1" applyAlignment="1">
      <alignment horizontal="center" vertical="center"/>
    </xf>
    <xf numFmtId="0" fontId="26" fillId="0" borderId="21" xfId="49" applyFont="1" applyFill="1" applyBorder="1" applyAlignment="1">
      <alignment vertical="center"/>
    </xf>
    <xf numFmtId="0" fontId="24" fillId="0" borderId="21" xfId="49" applyFont="1" applyFill="1" applyBorder="1" applyAlignment="1">
      <alignment vertical="center"/>
    </xf>
    <xf numFmtId="0" fontId="25" fillId="0" borderId="22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4" fillId="0" borderId="21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7" fillId="0" borderId="25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0" fontId="25" fillId="0" borderId="27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vertical="center"/>
    </xf>
    <xf numFmtId="58" fontId="26" fillId="0" borderId="27" xfId="49" applyNumberFormat="1" applyFont="1" applyFill="1" applyBorder="1" applyAlignment="1">
      <alignment horizontal="center" vertical="center"/>
    </xf>
    <xf numFmtId="0" fontId="26" fillId="0" borderId="27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8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left" vertical="center"/>
    </xf>
    <xf numFmtId="0" fontId="25" fillId="0" borderId="27" xfId="49" applyFont="1" applyFill="1" applyBorder="1" applyAlignment="1">
      <alignment horizontal="right" vertical="center"/>
    </xf>
    <xf numFmtId="0" fontId="24" fillId="0" borderId="27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vertical="center"/>
    </xf>
    <xf numFmtId="0" fontId="25" fillId="0" borderId="30" xfId="49" applyFont="1" applyFill="1" applyBorder="1" applyAlignment="1">
      <alignment horizontal="right" vertical="center"/>
    </xf>
    <xf numFmtId="0" fontId="24" fillId="0" borderId="30" xfId="49" applyFont="1" applyFill="1" applyBorder="1" applyAlignment="1">
      <alignment vertical="center"/>
    </xf>
    <xf numFmtId="0" fontId="27" fillId="0" borderId="30" xfId="49" applyFont="1" applyFill="1" applyBorder="1" applyAlignment="1">
      <alignment vertical="center"/>
    </xf>
    <xf numFmtId="0" fontId="26" fillId="0" borderId="30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7" fillId="0" borderId="31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9" xfId="49" applyFont="1" applyFill="1" applyBorder="1" applyAlignment="1">
      <alignment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7" fillId="0" borderId="28" xfId="49" applyFont="1" applyFill="1" applyBorder="1" applyAlignment="1">
      <alignment horizontal="left" vertical="center" wrapText="1"/>
    </xf>
    <xf numFmtId="0" fontId="2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center" vertical="center"/>
    </xf>
    <xf numFmtId="0" fontId="24" fillId="0" borderId="39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27" fillId="0" borderId="42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vertical="center"/>
    </xf>
    <xf numFmtId="58" fontId="26" fillId="0" borderId="30" xfId="49" applyNumberFormat="1" applyFont="1" applyFill="1" applyBorder="1" applyAlignment="1">
      <alignment vertical="center"/>
    </xf>
    <xf numFmtId="0" fontId="24" fillId="0" borderId="30" xfId="49" applyFont="1" applyFill="1" applyBorder="1" applyAlignment="1">
      <alignment horizontal="center" vertical="center"/>
    </xf>
    <xf numFmtId="0" fontId="26" fillId="0" borderId="31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5" xfId="49" applyFont="1" applyFill="1" applyBorder="1" applyAlignment="1">
      <alignment horizontal="center" vertical="center"/>
    </xf>
    <xf numFmtId="0" fontId="22" fillId="0" borderId="30" xfId="49" applyFill="1" applyBorder="1" applyAlignment="1">
      <alignment horizontal="left" vertical="center"/>
    </xf>
    <xf numFmtId="0" fontId="22" fillId="0" borderId="31" xfId="49" applyFill="1" applyBorder="1" applyAlignment="1">
      <alignment horizontal="left" vertical="center"/>
    </xf>
    <xf numFmtId="0" fontId="12" fillId="3" borderId="44" xfId="50" applyFont="1" applyFill="1" applyBorder="1" applyAlignment="1">
      <alignment horizontal="center"/>
    </xf>
    <xf numFmtId="0" fontId="13" fillId="3" borderId="44" xfId="49" applyFont="1" applyFill="1" applyBorder="1" applyAlignment="1">
      <alignment horizontal="left" vertical="center"/>
    </xf>
    <xf numFmtId="0" fontId="14" fillId="3" borderId="44" xfId="49" applyFont="1" applyFill="1" applyBorder="1" applyAlignment="1">
      <alignment horizontal="center" vertical="center"/>
    </xf>
    <xf numFmtId="0" fontId="14" fillId="3" borderId="45" xfId="49" applyFont="1" applyFill="1" applyBorder="1" applyAlignment="1">
      <alignment horizontal="center" vertical="center"/>
    </xf>
    <xf numFmtId="0" fontId="13" fillId="3" borderId="46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7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8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8" xfId="49" applyFont="1" applyBorder="1" applyAlignment="1">
      <alignment horizontal="center" vertical="top"/>
    </xf>
    <xf numFmtId="0" fontId="28" fillId="0" borderId="49" xfId="49" applyFont="1" applyBorder="1" applyAlignment="1">
      <alignment horizontal="left" vertical="center"/>
    </xf>
    <xf numFmtId="0" fontId="28" fillId="0" borderId="20" xfId="49" applyFont="1" applyBorder="1" applyAlignment="1">
      <alignment horizontal="center" vertical="center"/>
    </xf>
    <xf numFmtId="0" fontId="17" fillId="0" borderId="20" xfId="49" applyFont="1" applyBorder="1" applyAlignment="1">
      <alignment horizontal="left" vertical="center"/>
    </xf>
    <xf numFmtId="0" fontId="14" fillId="0" borderId="20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7" fillId="0" borderId="19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0" fontId="28" fillId="0" borderId="19" xfId="49" applyFont="1" applyBorder="1" applyAlignment="1">
      <alignment horizontal="center" vertical="center"/>
    </xf>
    <xf numFmtId="0" fontId="28" fillId="0" borderId="21" xfId="49" applyFont="1" applyBorder="1" applyAlignment="1">
      <alignment horizontal="center" vertical="center"/>
    </xf>
    <xf numFmtId="0" fontId="28" fillId="0" borderId="37" xfId="49" applyFont="1" applyBorder="1" applyAlignment="1">
      <alignment horizontal="center" vertical="center"/>
    </xf>
    <xf numFmtId="0" fontId="17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14" fontId="25" fillId="0" borderId="27" xfId="49" applyNumberFormat="1" applyFont="1" applyBorder="1" applyAlignment="1">
      <alignment horizontal="center" vertical="center"/>
    </xf>
    <xf numFmtId="14" fontId="25" fillId="0" borderId="28" xfId="49" applyNumberFormat="1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7" fillId="0" borderId="26" xfId="49" applyFont="1" applyBorder="1" applyAlignment="1">
      <alignment vertical="center"/>
    </xf>
    <xf numFmtId="9" fontId="25" fillId="0" borderId="27" xfId="49" applyNumberFormat="1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5" fillId="0" borderId="27" xfId="49" applyFont="1" applyBorder="1" applyAlignment="1">
      <alignment vertical="center"/>
    </xf>
    <xf numFmtId="0" fontId="25" fillId="0" borderId="28" xfId="49" applyFont="1" applyBorder="1" applyAlignment="1">
      <alignment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25" fillId="0" borderId="33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32" fillId="0" borderId="29" xfId="49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25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14" fontId="25" fillId="0" borderId="30" xfId="49" applyNumberFormat="1" applyFont="1" applyBorder="1" applyAlignment="1">
      <alignment horizontal="center" vertical="center"/>
    </xf>
    <xf numFmtId="14" fontId="25" fillId="0" borderId="31" xfId="49" applyNumberFormat="1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9" xfId="49" applyFont="1" applyBorder="1" applyAlignment="1">
      <alignment vertical="center"/>
    </xf>
    <xf numFmtId="0" fontId="22" fillId="0" borderId="21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22" fillId="0" borderId="21" xfId="49" applyFont="1" applyBorder="1" applyAlignment="1">
      <alignment vertical="center"/>
    </xf>
    <xf numFmtId="0" fontId="17" fillId="0" borderId="21" xfId="49" applyFont="1" applyBorder="1" applyAlignment="1">
      <alignment vertical="center"/>
    </xf>
    <xf numFmtId="0" fontId="16" fillId="0" borderId="37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27" xfId="49" applyFont="1" applyBorder="1" applyAlignment="1">
      <alignment vertical="center"/>
    </xf>
    <xf numFmtId="0" fontId="17" fillId="0" borderId="27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0" fontId="27" fillId="0" borderId="43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24" fillId="0" borderId="27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8" fillId="0" borderId="52" xfId="49" applyFont="1" applyBorder="1" applyAlignment="1">
      <alignment vertical="center"/>
    </xf>
    <xf numFmtId="0" fontId="25" fillId="0" borderId="53" xfId="49" applyFont="1" applyBorder="1" applyAlignment="1">
      <alignment horizontal="center" vertical="center"/>
    </xf>
    <xf numFmtId="0" fontId="28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58" fontId="14" fillId="0" borderId="53" xfId="49" applyNumberFormat="1" applyFont="1" applyBorder="1" applyAlignment="1">
      <alignment vertical="center"/>
    </xf>
    <xf numFmtId="0" fontId="28" fillId="0" borderId="53" xfId="49" applyFont="1" applyBorder="1" applyAlignment="1">
      <alignment horizontal="center" vertical="center"/>
    </xf>
    <xf numFmtId="0" fontId="25" fillId="0" borderId="54" xfId="49" applyFont="1" applyBorder="1" applyAlignment="1">
      <alignment horizontal="center" vertical="center"/>
    </xf>
    <xf numFmtId="0" fontId="28" fillId="0" borderId="55" xfId="49" applyFont="1" applyFill="1" applyBorder="1" applyAlignment="1">
      <alignment horizontal="left" vertical="center"/>
    </xf>
    <xf numFmtId="0" fontId="28" fillId="0" borderId="53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28" fillId="0" borderId="31" xfId="49" applyFont="1" applyFill="1" applyBorder="1" applyAlignment="1">
      <alignment horizontal="center" vertical="center"/>
    </xf>
    <xf numFmtId="0" fontId="16" fillId="0" borderId="53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22" fillId="0" borderId="54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5" fillId="0" borderId="18" xfId="49" applyFont="1" applyBorder="1" applyAlignment="1">
      <alignment horizontal="center" vertical="top"/>
    </xf>
    <xf numFmtId="0" fontId="17" fillId="0" borderId="60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7" fillId="0" borderId="61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28" fillId="0" borderId="53" xfId="49" applyFont="1" applyBorder="1" applyAlignment="1">
      <alignment horizontal="left" vertical="center"/>
    </xf>
    <xf numFmtId="0" fontId="28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vertical="center"/>
    </xf>
    <xf numFmtId="0" fontId="22" fillId="0" borderId="58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22" fillId="0" borderId="58" xfId="49" applyFont="1" applyBorder="1" applyAlignment="1">
      <alignment vertical="center"/>
    </xf>
    <xf numFmtId="0" fontId="17" fillId="0" borderId="58" xfId="49" applyFont="1" applyBorder="1" applyAlignment="1">
      <alignment vertical="center"/>
    </xf>
    <xf numFmtId="0" fontId="16" fillId="0" borderId="59" xfId="49" applyFont="1" applyBorder="1" applyAlignment="1">
      <alignment horizontal="left" vertical="center"/>
    </xf>
    <xf numFmtId="0" fontId="17" fillId="0" borderId="57" xfId="49" applyFont="1" applyBorder="1" applyAlignment="1">
      <alignment horizontal="center" vertical="center"/>
    </xf>
    <xf numFmtId="0" fontId="16" fillId="0" borderId="58" xfId="49" applyFont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22" fillId="0" borderId="27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42" xfId="49" applyFont="1" applyBorder="1" applyAlignment="1">
      <alignment horizontal="left" vertical="center" wrapText="1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36" fillId="0" borderId="62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43" xfId="49" applyNumberFormat="1" applyFont="1" applyBorder="1" applyAlignment="1">
      <alignment horizontal="center" vertical="center"/>
    </xf>
    <xf numFmtId="9" fontId="16" fillId="0" borderId="27" xfId="49" applyNumberFormat="1" applyFont="1" applyBorder="1" applyAlignment="1">
      <alignment horizontal="center" vertical="center"/>
    </xf>
    <xf numFmtId="0" fontId="5" fillId="0" borderId="28" xfId="49" applyFont="1" applyBorder="1" applyAlignment="1">
      <alignment horizontal="left" vertical="center" wrapText="1"/>
    </xf>
    <xf numFmtId="0" fontId="16" fillId="0" borderId="57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0" fontId="28" fillId="0" borderId="53" xfId="0" applyFont="1" applyBorder="1" applyAlignment="1">
      <alignment horizontal="left" vertical="center"/>
    </xf>
    <xf numFmtId="0" fontId="28" fillId="0" borderId="56" xfId="0" applyFont="1" applyBorder="1" applyAlignment="1">
      <alignment horizontal="left" vertical="center"/>
    </xf>
    <xf numFmtId="9" fontId="25" fillId="0" borderId="39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25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59" xfId="49" applyFont="1" applyFill="1" applyBorder="1" applyAlignment="1">
      <alignment horizontal="left" vertical="center"/>
    </xf>
    <xf numFmtId="0" fontId="24" fillId="0" borderId="63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8" fillId="0" borderId="38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25" fillId="0" borderId="66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16" fillId="0" borderId="66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8" fillId="0" borderId="49" xfId="49" applyFont="1" applyBorder="1" applyAlignment="1">
      <alignment vertical="center"/>
    </xf>
    <xf numFmtId="0" fontId="28" fillId="0" borderId="20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0" fontId="28" fillId="0" borderId="22" xfId="49" applyFont="1" applyBorder="1" applyAlignment="1">
      <alignment vertical="center"/>
    </xf>
    <xf numFmtId="58" fontId="14" fillId="0" borderId="20" xfId="49" applyNumberFormat="1" applyFont="1" applyBorder="1" applyAlignment="1">
      <alignment vertical="center"/>
    </xf>
    <xf numFmtId="0" fontId="28" fillId="0" borderId="38" xfId="49" applyFont="1" applyBorder="1" applyAlignment="1">
      <alignment horizontal="center" vertical="center"/>
    </xf>
    <xf numFmtId="0" fontId="28" fillId="0" borderId="23" xfId="49" applyFont="1" applyBorder="1" applyAlignment="1">
      <alignment horizontal="center" vertical="center"/>
    </xf>
    <xf numFmtId="0" fontId="25" fillId="0" borderId="61" xfId="49" applyFont="1" applyBorder="1" applyAlignment="1">
      <alignment horizontal="center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61" xfId="49" applyFont="1" applyFill="1" applyBorder="1" applyAlignment="1">
      <alignment horizontal="left" vertical="center"/>
    </xf>
    <xf numFmtId="0" fontId="37" fillId="0" borderId="53" xfId="49" applyFont="1" applyBorder="1" applyAlignment="1">
      <alignment horizontal="center" vertical="center"/>
    </xf>
    <xf numFmtId="0" fontId="22" fillId="0" borderId="22" xfId="49" applyFont="1" applyBorder="1" applyAlignment="1">
      <alignment vertical="center"/>
    </xf>
    <xf numFmtId="58" fontId="22" fillId="0" borderId="20" xfId="49" applyNumberFormat="1" applyFont="1" applyBorder="1" applyAlignment="1">
      <alignment vertical="center"/>
    </xf>
    <xf numFmtId="0" fontId="16" fillId="0" borderId="22" xfId="49" applyFont="1" applyBorder="1" applyAlignment="1">
      <alignment horizontal="center" vertical="center"/>
    </xf>
    <xf numFmtId="0" fontId="16" fillId="0" borderId="61" xfId="49" applyFont="1" applyBorder="1" applyAlignment="1">
      <alignment horizontal="center" vertical="center"/>
    </xf>
    <xf numFmtId="0" fontId="38" fillId="0" borderId="67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39" fillId="0" borderId="70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39" fillId="5" borderId="2" xfId="0" applyFont="1" applyFill="1" applyBorder="1"/>
    <xf numFmtId="0" fontId="39" fillId="0" borderId="72" xfId="0" applyFont="1" applyBorder="1"/>
    <xf numFmtId="0" fontId="0" fillId="0" borderId="70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0" borderId="7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13" fillId="4" borderId="2" xfId="51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915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393700</xdr:colOff>
          <xdr:row>51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915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1</xdr:col>
          <xdr:colOff>596900</xdr:colOff>
          <xdr:row>46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94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1</xdr:col>
          <xdr:colOff>596900</xdr:colOff>
          <xdr:row>47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163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635000</xdr:colOff>
          <xdr:row>47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163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5" customWidth="1"/>
    <col min="3" max="3" width="10.1666666666667" customWidth="1"/>
  </cols>
  <sheetData>
    <row r="1" ht="21" customHeight="1" spans="1:2">
      <c r="A1" s="426"/>
      <c r="B1" s="427" t="s">
        <v>0</v>
      </c>
    </row>
    <row r="2" spans="1:2">
      <c r="A2" s="12">
        <v>1</v>
      </c>
      <c r="B2" s="428" t="s">
        <v>1</v>
      </c>
    </row>
    <row r="3" spans="1:2">
      <c r="A3" s="12">
        <v>2</v>
      </c>
      <c r="B3" s="428" t="s">
        <v>2</v>
      </c>
    </row>
    <row r="4" spans="1:2">
      <c r="A4" s="12">
        <v>3</v>
      </c>
      <c r="B4" s="428" t="s">
        <v>3</v>
      </c>
    </row>
    <row r="5" spans="1:2">
      <c r="A5" s="12">
        <v>4</v>
      </c>
      <c r="B5" s="428" t="s">
        <v>4</v>
      </c>
    </row>
    <row r="6" spans="1:2">
      <c r="A6" s="12">
        <v>5</v>
      </c>
      <c r="B6" s="428" t="s">
        <v>5</v>
      </c>
    </row>
    <row r="7" spans="1:2">
      <c r="A7" s="12">
        <v>6</v>
      </c>
      <c r="B7" s="428" t="s">
        <v>6</v>
      </c>
    </row>
    <row r="8" s="424" customFormat="1" ht="15" customHeight="1" spans="1:2">
      <c r="A8" s="429">
        <v>7</v>
      </c>
      <c r="B8" s="430" t="s">
        <v>7</v>
      </c>
    </row>
    <row r="9" ht="19" customHeight="1" spans="1:2">
      <c r="A9" s="426"/>
      <c r="B9" s="431" t="s">
        <v>8</v>
      </c>
    </row>
    <row r="10" ht="16" customHeight="1" spans="1:2">
      <c r="A10" s="12">
        <v>1</v>
      </c>
      <c r="B10" s="432" t="s">
        <v>9</v>
      </c>
    </row>
    <row r="11" spans="1:2">
      <c r="A11" s="12">
        <v>2</v>
      </c>
      <c r="B11" s="428" t="s">
        <v>10</v>
      </c>
    </row>
    <row r="12" spans="1:2">
      <c r="A12" s="12">
        <v>3</v>
      </c>
      <c r="B12" s="430" t="s">
        <v>11</v>
      </c>
    </row>
    <row r="13" spans="1:2">
      <c r="A13" s="12">
        <v>4</v>
      </c>
      <c r="B13" s="428" t="s">
        <v>12</v>
      </c>
    </row>
    <row r="14" spans="1:2">
      <c r="A14" s="12">
        <v>5</v>
      </c>
      <c r="B14" s="428" t="s">
        <v>13</v>
      </c>
    </row>
    <row r="15" spans="1:2">
      <c r="A15" s="12">
        <v>6</v>
      </c>
      <c r="B15" s="428" t="s">
        <v>14</v>
      </c>
    </row>
    <row r="16" spans="1:2">
      <c r="A16" s="12">
        <v>7</v>
      </c>
      <c r="B16" s="428" t="s">
        <v>15</v>
      </c>
    </row>
    <row r="17" spans="1:2">
      <c r="A17" s="12">
        <v>8</v>
      </c>
      <c r="B17" s="428" t="s">
        <v>16</v>
      </c>
    </row>
    <row r="18" spans="1:2">
      <c r="A18" s="12">
        <v>9</v>
      </c>
      <c r="B18" s="428" t="s">
        <v>17</v>
      </c>
    </row>
    <row r="19" spans="1:2">
      <c r="A19" s="12"/>
      <c r="B19" s="428"/>
    </row>
    <row r="20" ht="20.25" spans="1:2">
      <c r="A20" s="426"/>
      <c r="B20" s="427" t="s">
        <v>18</v>
      </c>
    </row>
    <row r="21" spans="1:2">
      <c r="A21" s="12">
        <v>1</v>
      </c>
      <c r="B21" s="433" t="s">
        <v>19</v>
      </c>
    </row>
    <row r="22" spans="1:2">
      <c r="A22" s="12">
        <v>2</v>
      </c>
      <c r="B22" s="428" t="s">
        <v>20</v>
      </c>
    </row>
    <row r="23" spans="1:2">
      <c r="A23" s="12">
        <v>3</v>
      </c>
      <c r="B23" s="428" t="s">
        <v>21</v>
      </c>
    </row>
    <row r="24" spans="1:2">
      <c r="A24" s="12">
        <v>4</v>
      </c>
      <c r="B24" s="428" t="s">
        <v>22</v>
      </c>
    </row>
    <row r="25" spans="1:2">
      <c r="A25" s="12">
        <v>5</v>
      </c>
      <c r="B25" s="428" t="s">
        <v>23</v>
      </c>
    </row>
    <row r="26" spans="1:2">
      <c r="A26" s="12">
        <v>6</v>
      </c>
      <c r="B26" s="428" t="s">
        <v>24</v>
      </c>
    </row>
    <row r="27" spans="1:2">
      <c r="A27" s="12">
        <v>7</v>
      </c>
      <c r="B27" s="428" t="s">
        <v>25</v>
      </c>
    </row>
    <row r="28" spans="1:2">
      <c r="A28" s="12"/>
      <c r="B28" s="428"/>
    </row>
    <row r="29" ht="20.25" spans="1:2">
      <c r="A29" s="426"/>
      <c r="B29" s="427" t="s">
        <v>26</v>
      </c>
    </row>
    <row r="30" spans="1:2">
      <c r="A30" s="12">
        <v>1</v>
      </c>
      <c r="B30" s="433" t="s">
        <v>27</v>
      </c>
    </row>
    <row r="31" spans="1:2">
      <c r="A31" s="12">
        <v>2</v>
      </c>
      <c r="B31" s="428" t="s">
        <v>28</v>
      </c>
    </row>
    <row r="32" spans="1:2">
      <c r="A32" s="12">
        <v>3</v>
      </c>
      <c r="B32" s="428" t="s">
        <v>29</v>
      </c>
    </row>
    <row r="33" ht="28.5" spans="1:2">
      <c r="A33" s="12">
        <v>4</v>
      </c>
      <c r="B33" s="428" t="s">
        <v>30</v>
      </c>
    </row>
    <row r="34" spans="1:2">
      <c r="A34" s="12">
        <v>5</v>
      </c>
      <c r="B34" s="428" t="s">
        <v>31</v>
      </c>
    </row>
    <row r="35" spans="1:2">
      <c r="A35" s="12">
        <v>6</v>
      </c>
      <c r="B35" s="428" t="s">
        <v>32</v>
      </c>
    </row>
    <row r="36" spans="1:2">
      <c r="A36" s="12">
        <v>7</v>
      </c>
      <c r="B36" s="428" t="s">
        <v>33</v>
      </c>
    </row>
    <row r="37" spans="1:2">
      <c r="A37" s="12"/>
      <c r="B37" s="428"/>
    </row>
    <row r="39" spans="1:2">
      <c r="A39" s="434" t="s">
        <v>34</v>
      </c>
      <c r="B39" s="4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topLeftCell="A2" workbookViewId="0">
      <selection activeCell="D18" sqref="D1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6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404</v>
      </c>
      <c r="B2" s="5" t="s">
        <v>405</v>
      </c>
      <c r="C2" s="5" t="s">
        <v>406</v>
      </c>
      <c r="D2" s="5" t="s">
        <v>407</v>
      </c>
      <c r="E2" s="5" t="s">
        <v>408</v>
      </c>
      <c r="F2" s="5" t="s">
        <v>409</v>
      </c>
      <c r="G2" s="5" t="s">
        <v>410</v>
      </c>
      <c r="H2" s="5" t="s">
        <v>411</v>
      </c>
      <c r="I2" s="4" t="s">
        <v>412</v>
      </c>
      <c r="J2" s="4" t="s">
        <v>413</v>
      </c>
      <c r="K2" s="4" t="s">
        <v>414</v>
      </c>
      <c r="L2" s="4" t="s">
        <v>415</v>
      </c>
      <c r="M2" s="4" t="s">
        <v>416</v>
      </c>
      <c r="N2" s="61" t="s">
        <v>417</v>
      </c>
      <c r="O2" s="5" t="s">
        <v>418</v>
      </c>
    </row>
    <row r="3" s="1" customFormat="1" ht="16.5" spans="1:16">
      <c r="A3" s="4"/>
      <c r="B3" s="23"/>
      <c r="C3" s="23"/>
      <c r="D3" s="23"/>
      <c r="E3" s="23"/>
      <c r="F3" s="23"/>
      <c r="G3" s="23"/>
      <c r="H3" s="23"/>
      <c r="I3" s="4" t="s">
        <v>419</v>
      </c>
      <c r="J3" s="4" t="s">
        <v>419</v>
      </c>
      <c r="K3" s="4" t="s">
        <v>419</v>
      </c>
      <c r="L3" s="4" t="s">
        <v>419</v>
      </c>
      <c r="M3" s="4" t="s">
        <v>419</v>
      </c>
      <c r="N3" s="62"/>
      <c r="O3" s="23"/>
    </row>
    <row r="4" s="59" customFormat="1" spans="1:16">
      <c r="A4" s="7">
        <v>1</v>
      </c>
      <c r="B4" s="8" t="s">
        <v>420</v>
      </c>
      <c r="C4" s="7" t="s">
        <v>421</v>
      </c>
      <c r="D4" s="7" t="s">
        <v>121</v>
      </c>
      <c r="E4" s="7" t="s">
        <v>422</v>
      </c>
      <c r="F4" s="7" t="s">
        <v>423</v>
      </c>
      <c r="G4" s="7" t="s">
        <v>424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63"/>
      <c r="O4" s="7" t="s">
        <v>425</v>
      </c>
      <c r="P4" s="64"/>
    </row>
    <row r="5" s="59" customFormat="1" spans="1:16">
      <c r="A5" s="7">
        <v>3</v>
      </c>
      <c r="B5" s="8" t="s">
        <v>426</v>
      </c>
      <c r="C5" s="7" t="s">
        <v>421</v>
      </c>
      <c r="D5" s="7" t="s">
        <v>119</v>
      </c>
      <c r="E5" s="7" t="s">
        <v>422</v>
      </c>
      <c r="F5" s="7" t="s">
        <v>423</v>
      </c>
      <c r="G5" s="7" t="s">
        <v>424</v>
      </c>
      <c r="H5" s="9"/>
      <c r="I5" s="9">
        <v>0</v>
      </c>
      <c r="J5" s="9">
        <v>0</v>
      </c>
      <c r="K5" s="9">
        <v>1</v>
      </c>
      <c r="L5" s="9">
        <v>0</v>
      </c>
      <c r="M5" s="9">
        <v>0</v>
      </c>
      <c r="N5" s="63"/>
      <c r="O5" s="7" t="s">
        <v>425</v>
      </c>
      <c r="P5" s="64"/>
    </row>
    <row r="6" s="59" customFormat="1" spans="1:16">
      <c r="A6" s="7">
        <v>4</v>
      </c>
      <c r="B6" s="65" t="s">
        <v>427</v>
      </c>
      <c r="C6" s="7" t="s">
        <v>421</v>
      </c>
      <c r="D6" s="7" t="s">
        <v>119</v>
      </c>
      <c r="E6" s="7" t="s">
        <v>422</v>
      </c>
      <c r="F6" s="7" t="s">
        <v>423</v>
      </c>
      <c r="G6" s="7" t="s">
        <v>424</v>
      </c>
      <c r="H6" s="9"/>
      <c r="I6" s="9">
        <v>0</v>
      </c>
      <c r="J6" s="9">
        <v>1</v>
      </c>
      <c r="K6" s="9">
        <v>0</v>
      </c>
      <c r="L6" s="9">
        <v>0</v>
      </c>
      <c r="M6" s="9">
        <v>1</v>
      </c>
      <c r="N6" s="63"/>
      <c r="O6" s="7" t="s">
        <v>425</v>
      </c>
      <c r="P6" s="64"/>
    </row>
    <row r="7" s="59" customFormat="1" spans="1:16">
      <c r="A7" s="7">
        <v>5</v>
      </c>
      <c r="B7" s="8" t="s">
        <v>428</v>
      </c>
      <c r="C7" s="7" t="s">
        <v>421</v>
      </c>
      <c r="D7" s="7" t="s">
        <v>120</v>
      </c>
      <c r="E7" s="7" t="s">
        <v>422</v>
      </c>
      <c r="F7" s="7" t="s">
        <v>423</v>
      </c>
      <c r="G7" s="7" t="s">
        <v>424</v>
      </c>
      <c r="H7" s="9"/>
      <c r="I7" s="9">
        <v>0</v>
      </c>
      <c r="J7" s="9">
        <v>0</v>
      </c>
      <c r="K7" s="9">
        <v>0</v>
      </c>
      <c r="L7" s="9">
        <v>2</v>
      </c>
      <c r="M7" s="9">
        <v>0</v>
      </c>
      <c r="N7" s="63"/>
      <c r="O7" s="7" t="s">
        <v>425</v>
      </c>
      <c r="P7" s="64"/>
    </row>
    <row r="8" s="59" customFormat="1" spans="1:16">
      <c r="A8" s="7">
        <v>6</v>
      </c>
      <c r="B8" s="8" t="s">
        <v>429</v>
      </c>
      <c r="C8" s="7" t="s">
        <v>421</v>
      </c>
      <c r="D8" s="7" t="s">
        <v>120</v>
      </c>
      <c r="E8" s="7" t="s">
        <v>422</v>
      </c>
      <c r="F8" s="7" t="s">
        <v>423</v>
      </c>
      <c r="G8" s="7" t="s">
        <v>424</v>
      </c>
      <c r="H8" s="9"/>
      <c r="I8" s="9">
        <v>0</v>
      </c>
      <c r="J8" s="9">
        <v>1</v>
      </c>
      <c r="K8" s="9">
        <v>0</v>
      </c>
      <c r="L8" s="9">
        <v>0</v>
      </c>
      <c r="M8" s="9">
        <v>0</v>
      </c>
      <c r="N8" s="63"/>
      <c r="O8" s="7" t="s">
        <v>425</v>
      </c>
      <c r="P8" s="64"/>
    </row>
    <row r="9" s="59" customFormat="1" spans="1:16">
      <c r="A9" s="7">
        <v>7</v>
      </c>
      <c r="B9" s="8" t="s">
        <v>430</v>
      </c>
      <c r="C9" s="7" t="s">
        <v>421</v>
      </c>
      <c r="D9" s="7" t="s">
        <v>431</v>
      </c>
      <c r="E9" s="7" t="s">
        <v>422</v>
      </c>
      <c r="F9" s="7" t="s">
        <v>423</v>
      </c>
      <c r="G9" s="7" t="s">
        <v>424</v>
      </c>
      <c r="H9" s="9"/>
      <c r="I9" s="9">
        <v>2</v>
      </c>
      <c r="J9" s="9">
        <v>0</v>
      </c>
      <c r="K9" s="9">
        <v>0</v>
      </c>
      <c r="L9" s="9">
        <v>0</v>
      </c>
      <c r="M9" s="9">
        <v>0</v>
      </c>
      <c r="N9" s="63"/>
      <c r="O9" s="7" t="s">
        <v>425</v>
      </c>
      <c r="P9" s="64"/>
    </row>
    <row r="10" s="59" customFormat="1" spans="1:16">
      <c r="A10" s="7"/>
      <c r="B10" s="8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63"/>
      <c r="O10" s="7"/>
      <c r="P10" s="64"/>
    </row>
    <row r="11" s="59" customFormat="1" spans="1:16">
      <c r="A11" s="7"/>
      <c r="B11" s="8"/>
      <c r="C11" s="7"/>
      <c r="D11" s="7"/>
      <c r="E11" s="7"/>
      <c r="F11" s="7"/>
      <c r="G11" s="7"/>
      <c r="H11" s="9"/>
      <c r="I11" s="9"/>
      <c r="J11" s="9"/>
      <c r="K11" s="9"/>
      <c r="L11" s="9"/>
      <c r="M11" s="9"/>
      <c r="N11" s="63"/>
      <c r="O11" s="7"/>
      <c r="P11" s="64"/>
    </row>
    <row r="12" s="2" customFormat="1" ht="18.75" spans="1:16">
      <c r="A12" s="13" t="s">
        <v>432</v>
      </c>
      <c r="B12" s="14"/>
      <c r="C12" s="14"/>
      <c r="D12" s="15"/>
      <c r="E12" s="16"/>
      <c r="F12" s="32"/>
      <c r="G12" s="32"/>
      <c r="H12" s="32"/>
      <c r="I12" s="17"/>
      <c r="J12" s="13" t="s">
        <v>433</v>
      </c>
      <c r="K12" s="14"/>
      <c r="L12" s="14"/>
      <c r="M12" s="15"/>
      <c r="N12" s="66"/>
      <c r="O12" s="18"/>
    </row>
    <row r="13" ht="33" customHeight="1" spans="1:16">
      <c r="A13" s="19" t="s">
        <v>434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7:O1048576 N4:O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2"/>
  <sheetViews>
    <sheetView workbookViewId="0">
      <selection activeCell="C26" sqref="C2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404</v>
      </c>
      <c r="B2" s="5" t="s">
        <v>409</v>
      </c>
      <c r="C2" s="5" t="s">
        <v>405</v>
      </c>
      <c r="D2" s="5" t="s">
        <v>406</v>
      </c>
      <c r="E2" s="5" t="s">
        <v>407</v>
      </c>
      <c r="F2" s="5" t="s">
        <v>408</v>
      </c>
      <c r="G2" s="4" t="s">
        <v>436</v>
      </c>
      <c r="H2" s="4"/>
      <c r="I2" s="4" t="s">
        <v>437</v>
      </c>
      <c r="J2" s="4"/>
      <c r="K2" s="21" t="s">
        <v>438</v>
      </c>
      <c r="L2" s="52" t="s">
        <v>439</v>
      </c>
      <c r="M2" s="22" t="s">
        <v>440</v>
      </c>
    </row>
    <row r="3" s="1" customFormat="1" ht="16.5" spans="1:13">
      <c r="A3" s="4"/>
      <c r="B3" s="23"/>
      <c r="C3" s="23"/>
      <c r="D3" s="23"/>
      <c r="E3" s="23"/>
      <c r="F3" s="23"/>
      <c r="G3" s="4" t="s">
        <v>441</v>
      </c>
      <c r="H3" s="4" t="s">
        <v>442</v>
      </c>
      <c r="I3" s="4" t="s">
        <v>441</v>
      </c>
      <c r="J3" s="4" t="s">
        <v>442</v>
      </c>
      <c r="K3" s="24"/>
      <c r="L3" s="53"/>
      <c r="M3" s="25"/>
    </row>
    <row r="4" spans="1:13">
      <c r="A4" s="7">
        <v>1</v>
      </c>
      <c r="B4" s="12"/>
      <c r="C4" s="54" t="s">
        <v>420</v>
      </c>
      <c r="D4" s="7" t="s">
        <v>421</v>
      </c>
      <c r="E4" s="7" t="s">
        <v>121</v>
      </c>
      <c r="F4" s="7" t="s">
        <v>422</v>
      </c>
      <c r="G4" s="55">
        <v>-2.5</v>
      </c>
      <c r="H4" s="55">
        <v>-1.5</v>
      </c>
      <c r="I4" s="55">
        <v>-3.5</v>
      </c>
      <c r="J4" s="55">
        <v>-2</v>
      </c>
      <c r="K4" s="9" t="s">
        <v>443</v>
      </c>
      <c r="L4" s="9" t="s">
        <v>425</v>
      </c>
      <c r="M4" s="9" t="s">
        <v>425</v>
      </c>
    </row>
    <row r="5" spans="1:13">
      <c r="A5" s="7">
        <v>3</v>
      </c>
      <c r="B5" s="12"/>
      <c r="C5" s="54" t="s">
        <v>426</v>
      </c>
      <c r="D5" s="7" t="s">
        <v>421</v>
      </c>
      <c r="E5" s="7" t="s">
        <v>119</v>
      </c>
      <c r="F5" s="7" t="s">
        <v>422</v>
      </c>
      <c r="G5" s="55">
        <v>-1.5</v>
      </c>
      <c r="H5" s="55">
        <v>-0.5</v>
      </c>
      <c r="I5" s="55">
        <v>-3</v>
      </c>
      <c r="J5" s="55">
        <v>-1</v>
      </c>
      <c r="K5" s="9" t="s">
        <v>444</v>
      </c>
      <c r="L5" s="9" t="s">
        <v>425</v>
      </c>
      <c r="M5" s="9" t="s">
        <v>425</v>
      </c>
    </row>
    <row r="6" spans="1:13">
      <c r="A6" s="7">
        <v>4</v>
      </c>
      <c r="B6" s="12"/>
      <c r="C6" s="56" t="s">
        <v>427</v>
      </c>
      <c r="D6" s="7" t="s">
        <v>421</v>
      </c>
      <c r="E6" s="7" t="s">
        <v>119</v>
      </c>
      <c r="F6" s="7" t="s">
        <v>422</v>
      </c>
      <c r="G6" s="55">
        <v>-1</v>
      </c>
      <c r="H6" s="55">
        <v>-2</v>
      </c>
      <c r="I6" s="55">
        <v>-1.5</v>
      </c>
      <c r="J6" s="55">
        <v>-3</v>
      </c>
      <c r="K6" s="9" t="s">
        <v>445</v>
      </c>
      <c r="L6" s="9" t="s">
        <v>425</v>
      </c>
      <c r="M6" s="9" t="s">
        <v>425</v>
      </c>
    </row>
    <row r="7" spans="1:13">
      <c r="A7" s="7">
        <v>5</v>
      </c>
      <c r="B7" s="12"/>
      <c r="C7" s="54" t="s">
        <v>428</v>
      </c>
      <c r="D7" s="7" t="s">
        <v>421</v>
      </c>
      <c r="E7" s="7" t="s">
        <v>120</v>
      </c>
      <c r="F7" s="7" t="s">
        <v>422</v>
      </c>
      <c r="G7" s="55">
        <v>-3</v>
      </c>
      <c r="H7" s="55">
        <v>-1.5</v>
      </c>
      <c r="I7" s="55">
        <v>-3</v>
      </c>
      <c r="J7" s="55">
        <v>-2</v>
      </c>
      <c r="K7" s="9" t="s">
        <v>443</v>
      </c>
      <c r="L7" s="9" t="s">
        <v>425</v>
      </c>
      <c r="M7" s="9" t="s">
        <v>425</v>
      </c>
    </row>
    <row r="8" spans="1:13">
      <c r="A8" s="7">
        <v>6</v>
      </c>
      <c r="B8" s="8"/>
      <c r="C8" s="8" t="s">
        <v>429</v>
      </c>
      <c r="D8" s="11" t="s">
        <v>421</v>
      </c>
      <c r="E8" s="11" t="s">
        <v>120</v>
      </c>
      <c r="F8" s="11" t="s">
        <v>422</v>
      </c>
      <c r="G8" s="55">
        <v>-1.5</v>
      </c>
      <c r="H8" s="55">
        <v>-0.5</v>
      </c>
      <c r="I8" s="55">
        <v>-1</v>
      </c>
      <c r="J8" s="55">
        <v>-2</v>
      </c>
      <c r="K8" s="9" t="s">
        <v>446</v>
      </c>
      <c r="L8" s="9" t="s">
        <v>425</v>
      </c>
      <c r="M8" s="9" t="s">
        <v>425</v>
      </c>
    </row>
    <row r="9" spans="1:13">
      <c r="A9" s="7">
        <v>7</v>
      </c>
      <c r="B9" s="8"/>
      <c r="C9" s="8" t="s">
        <v>430</v>
      </c>
      <c r="D9" s="11" t="s">
        <v>421</v>
      </c>
      <c r="E9" s="11" t="s">
        <v>431</v>
      </c>
      <c r="F9" s="11" t="s">
        <v>422</v>
      </c>
      <c r="G9" s="55">
        <v>-1.5</v>
      </c>
      <c r="H9" s="55">
        <v>-0.5</v>
      </c>
      <c r="I9" s="55">
        <v>-3.5</v>
      </c>
      <c r="J9" s="55">
        <v>-1.5</v>
      </c>
      <c r="K9" s="9" t="s">
        <v>447</v>
      </c>
      <c r="L9" s="9" t="s">
        <v>425</v>
      </c>
      <c r="M9" s="9" t="s">
        <v>425</v>
      </c>
    </row>
    <row r="10" spans="1:13">
      <c r="A10" s="7"/>
      <c r="B10" s="12"/>
      <c r="C10" s="57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2" customFormat="1" ht="18.75" spans="1:13">
      <c r="A11" s="13" t="s">
        <v>448</v>
      </c>
      <c r="B11" s="14"/>
      <c r="C11" s="14"/>
      <c r="D11" s="14"/>
      <c r="E11" s="15"/>
      <c r="F11" s="16"/>
      <c r="G11" s="17"/>
      <c r="H11" s="13" t="s">
        <v>433</v>
      </c>
      <c r="I11" s="14"/>
      <c r="J11" s="14"/>
      <c r="K11" s="15"/>
      <c r="L11" s="58"/>
      <c r="M11" s="18"/>
    </row>
    <row r="12" ht="32" customHeight="1" spans="1:13">
      <c r="A12" s="19" t="s">
        <v>449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D10" sqref="D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451</v>
      </c>
      <c r="B2" s="5" t="s">
        <v>409</v>
      </c>
      <c r="C2" s="5" t="s">
        <v>405</v>
      </c>
      <c r="D2" s="5" t="s">
        <v>406</v>
      </c>
      <c r="E2" s="5" t="s">
        <v>407</v>
      </c>
      <c r="F2" s="5" t="s">
        <v>408</v>
      </c>
      <c r="G2" s="33" t="s">
        <v>452</v>
      </c>
      <c r="H2" s="34"/>
      <c r="I2" s="35"/>
      <c r="J2" s="33" t="s">
        <v>453</v>
      </c>
      <c r="K2" s="34"/>
      <c r="L2" s="35"/>
      <c r="M2" s="33" t="s">
        <v>454</v>
      </c>
      <c r="N2" s="34"/>
      <c r="O2" s="35"/>
      <c r="P2" s="33" t="s">
        <v>455</v>
      </c>
      <c r="Q2" s="34"/>
      <c r="R2" s="35"/>
      <c r="S2" s="34" t="s">
        <v>456</v>
      </c>
      <c r="T2" s="34"/>
      <c r="U2" s="35"/>
      <c r="V2" s="28" t="s">
        <v>457</v>
      </c>
      <c r="W2" s="28" t="s">
        <v>418</v>
      </c>
    </row>
    <row r="3" s="1" customFormat="1" ht="16.5" spans="1:23">
      <c r="A3" s="23"/>
      <c r="B3" s="36"/>
      <c r="C3" s="36"/>
      <c r="D3" s="36"/>
      <c r="E3" s="36"/>
      <c r="F3" s="36"/>
      <c r="G3" s="4" t="s">
        <v>458</v>
      </c>
      <c r="H3" s="4" t="s">
        <v>67</v>
      </c>
      <c r="I3" s="4" t="s">
        <v>409</v>
      </c>
      <c r="J3" s="4" t="s">
        <v>458</v>
      </c>
      <c r="K3" s="4" t="s">
        <v>67</v>
      </c>
      <c r="L3" s="4" t="s">
        <v>409</v>
      </c>
      <c r="M3" s="4" t="s">
        <v>458</v>
      </c>
      <c r="N3" s="4" t="s">
        <v>67</v>
      </c>
      <c r="O3" s="4" t="s">
        <v>409</v>
      </c>
      <c r="P3" s="4" t="s">
        <v>458</v>
      </c>
      <c r="Q3" s="4" t="s">
        <v>67</v>
      </c>
      <c r="R3" s="4" t="s">
        <v>409</v>
      </c>
      <c r="S3" s="4" t="s">
        <v>458</v>
      </c>
      <c r="T3" s="4" t="s">
        <v>67</v>
      </c>
      <c r="U3" s="4" t="s">
        <v>409</v>
      </c>
      <c r="V3" s="37"/>
      <c r="W3" s="37"/>
    </row>
    <row r="4" spans="1:23">
      <c r="A4" s="38" t="s">
        <v>459</v>
      </c>
      <c r="B4" s="39" t="s">
        <v>460</v>
      </c>
      <c r="C4" s="40"/>
      <c r="D4" s="40"/>
      <c r="E4" s="40"/>
      <c r="F4" s="4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2"/>
      <c r="B5" s="43"/>
      <c r="C5" s="44"/>
      <c r="D5" s="44"/>
      <c r="E5" s="44"/>
      <c r="F5" s="45"/>
      <c r="G5" s="33" t="s">
        <v>461</v>
      </c>
      <c r="H5" s="34"/>
      <c r="I5" s="35"/>
      <c r="J5" s="33" t="s">
        <v>462</v>
      </c>
      <c r="K5" s="34"/>
      <c r="L5" s="35"/>
      <c r="M5" s="33" t="s">
        <v>463</v>
      </c>
      <c r="N5" s="34"/>
      <c r="O5" s="35"/>
      <c r="P5" s="33" t="s">
        <v>464</v>
      </c>
      <c r="Q5" s="34"/>
      <c r="R5" s="35"/>
      <c r="S5" s="34" t="s">
        <v>465</v>
      </c>
      <c r="T5" s="34"/>
      <c r="U5" s="35"/>
      <c r="V5" s="10"/>
      <c r="W5" s="10"/>
    </row>
    <row r="6" ht="16.5" spans="1:23">
      <c r="A6" s="42"/>
      <c r="B6" s="43"/>
      <c r="C6" s="44"/>
      <c r="D6" s="44"/>
      <c r="E6" s="44"/>
      <c r="F6" s="45"/>
      <c r="G6" s="4" t="s">
        <v>458</v>
      </c>
      <c r="H6" s="4" t="s">
        <v>67</v>
      </c>
      <c r="I6" s="4" t="s">
        <v>409</v>
      </c>
      <c r="J6" s="4" t="s">
        <v>458</v>
      </c>
      <c r="K6" s="4" t="s">
        <v>67</v>
      </c>
      <c r="L6" s="4" t="s">
        <v>409</v>
      </c>
      <c r="M6" s="4" t="s">
        <v>458</v>
      </c>
      <c r="N6" s="4" t="s">
        <v>67</v>
      </c>
      <c r="O6" s="4" t="s">
        <v>409</v>
      </c>
      <c r="P6" s="4" t="s">
        <v>458</v>
      </c>
      <c r="Q6" s="4" t="s">
        <v>67</v>
      </c>
      <c r="R6" s="4" t="s">
        <v>409</v>
      </c>
      <c r="S6" s="4" t="s">
        <v>458</v>
      </c>
      <c r="T6" s="4" t="s">
        <v>67</v>
      </c>
      <c r="U6" s="4" t="s">
        <v>409</v>
      </c>
      <c r="V6" s="10"/>
      <c r="W6" s="10"/>
    </row>
    <row r="7" spans="1:23">
      <c r="A7" s="46"/>
      <c r="B7" s="47"/>
      <c r="C7" s="48"/>
      <c r="D7" s="48"/>
      <c r="E7" s="48"/>
      <c r="F7" s="4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0"/>
      <c r="B8" s="50"/>
      <c r="C8" s="50"/>
      <c r="D8" s="50"/>
      <c r="E8" s="50"/>
      <c r="F8" s="5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1"/>
      <c r="B9" s="51"/>
      <c r="C9" s="51"/>
      <c r="D9" s="51"/>
      <c r="E9" s="51"/>
      <c r="F9" s="5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466</v>
      </c>
      <c r="B11" s="14"/>
      <c r="C11" s="14"/>
      <c r="D11" s="14"/>
      <c r="E11" s="15"/>
      <c r="F11" s="16"/>
      <c r="G11" s="17"/>
      <c r="H11" s="32"/>
      <c r="I11" s="32"/>
      <c r="J11" s="13" t="s">
        <v>467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18"/>
    </row>
    <row r="12" ht="49" customHeight="1" spans="1:23">
      <c r="A12" s="19" t="s">
        <v>468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C15" sqref="C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470</v>
      </c>
      <c r="B2" s="28" t="s">
        <v>405</v>
      </c>
      <c r="C2" s="28" t="s">
        <v>406</v>
      </c>
      <c r="D2" s="28" t="s">
        <v>407</v>
      </c>
      <c r="E2" s="28" t="s">
        <v>408</v>
      </c>
      <c r="F2" s="28" t="s">
        <v>409</v>
      </c>
      <c r="G2" s="27" t="s">
        <v>471</v>
      </c>
      <c r="H2" s="27" t="s">
        <v>472</v>
      </c>
      <c r="I2" s="27" t="s">
        <v>473</v>
      </c>
      <c r="J2" s="27" t="s">
        <v>472</v>
      </c>
      <c r="K2" s="27" t="s">
        <v>474</v>
      </c>
      <c r="L2" s="27" t="s">
        <v>472</v>
      </c>
      <c r="M2" s="28" t="s">
        <v>457</v>
      </c>
      <c r="N2" s="28" t="s">
        <v>418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470</v>
      </c>
      <c r="B4" s="30" t="s">
        <v>475</v>
      </c>
      <c r="C4" s="30" t="s">
        <v>458</v>
      </c>
      <c r="D4" s="30" t="s">
        <v>407</v>
      </c>
      <c r="E4" s="28" t="s">
        <v>408</v>
      </c>
      <c r="F4" s="28" t="s">
        <v>409</v>
      </c>
      <c r="G4" s="27" t="s">
        <v>471</v>
      </c>
      <c r="H4" s="27" t="s">
        <v>472</v>
      </c>
      <c r="I4" s="27" t="s">
        <v>473</v>
      </c>
      <c r="J4" s="27" t="s">
        <v>472</v>
      </c>
      <c r="K4" s="27" t="s">
        <v>474</v>
      </c>
      <c r="L4" s="27" t="s">
        <v>472</v>
      </c>
      <c r="M4" s="28" t="s">
        <v>457</v>
      </c>
      <c r="N4" s="28" t="s">
        <v>418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1" t="s">
        <v>476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466</v>
      </c>
      <c r="B11" s="14"/>
      <c r="C11" s="14"/>
      <c r="D11" s="15"/>
      <c r="E11" s="16"/>
      <c r="F11" s="32"/>
      <c r="G11" s="17"/>
      <c r="H11" s="32"/>
      <c r="I11" s="13" t="s">
        <v>477</v>
      </c>
      <c r="J11" s="14"/>
      <c r="K11" s="14"/>
      <c r="L11" s="14"/>
      <c r="M11" s="14"/>
      <c r="N11" s="18"/>
    </row>
    <row r="12" ht="48" customHeight="1" spans="1:14">
      <c r="A12" s="19" t="s">
        <v>478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K5" sqref="K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404</v>
      </c>
      <c r="B2" s="5" t="s">
        <v>409</v>
      </c>
      <c r="C2" s="5" t="s">
        <v>458</v>
      </c>
      <c r="D2" s="5" t="s">
        <v>407</v>
      </c>
      <c r="E2" s="5" t="s">
        <v>408</v>
      </c>
      <c r="F2" s="4" t="s">
        <v>480</v>
      </c>
      <c r="G2" s="4" t="s">
        <v>437</v>
      </c>
      <c r="H2" s="21" t="s">
        <v>438</v>
      </c>
      <c r="I2" s="22" t="s">
        <v>440</v>
      </c>
    </row>
    <row r="3" s="1" customFormat="1" ht="16.5" spans="1:9">
      <c r="A3" s="4"/>
      <c r="B3" s="23"/>
      <c r="C3" s="23"/>
      <c r="D3" s="23"/>
      <c r="E3" s="23"/>
      <c r="F3" s="4" t="s">
        <v>481</v>
      </c>
      <c r="G3" s="4" t="s">
        <v>441</v>
      </c>
      <c r="H3" s="24"/>
      <c r="I3" s="25"/>
    </row>
    <row r="4" spans="1:9">
      <c r="A4" s="6">
        <v>1</v>
      </c>
      <c r="B4" s="6" t="s">
        <v>482</v>
      </c>
      <c r="C4" s="9" t="s">
        <v>483</v>
      </c>
      <c r="D4" s="26" t="s">
        <v>117</v>
      </c>
      <c r="E4" s="7" t="s">
        <v>422</v>
      </c>
      <c r="F4" s="9">
        <v>-1</v>
      </c>
      <c r="G4" s="9">
        <v>-0.8</v>
      </c>
      <c r="H4" s="9">
        <v>1.8</v>
      </c>
      <c r="I4" s="9" t="s">
        <v>425</v>
      </c>
    </row>
    <row r="5" spans="1:9">
      <c r="A5" s="6">
        <v>2</v>
      </c>
      <c r="B5" s="6" t="s">
        <v>482</v>
      </c>
      <c r="C5" s="9" t="s">
        <v>483</v>
      </c>
      <c r="D5" s="26" t="s">
        <v>119</v>
      </c>
      <c r="E5" s="7" t="s">
        <v>422</v>
      </c>
      <c r="F5" s="9">
        <v>-1</v>
      </c>
      <c r="G5" s="9">
        <v>-0.8</v>
      </c>
      <c r="H5" s="9">
        <v>1.8</v>
      </c>
      <c r="I5" s="9" t="s">
        <v>425</v>
      </c>
    </row>
    <row r="6" spans="1:9">
      <c r="A6" s="6">
        <v>3</v>
      </c>
      <c r="B6" s="6" t="s">
        <v>482</v>
      </c>
      <c r="C6" s="9" t="s">
        <v>483</v>
      </c>
      <c r="D6" s="26" t="s">
        <v>120</v>
      </c>
      <c r="E6" s="7" t="s">
        <v>422</v>
      </c>
      <c r="F6" s="9">
        <v>-1</v>
      </c>
      <c r="G6" s="9">
        <v>-0.8</v>
      </c>
      <c r="H6" s="9">
        <v>1.8</v>
      </c>
      <c r="I6" s="9" t="s">
        <v>425</v>
      </c>
    </row>
    <row r="7" spans="1:9">
      <c r="A7" s="6">
        <v>4</v>
      </c>
      <c r="B7" s="6" t="s">
        <v>482</v>
      </c>
      <c r="C7" s="9" t="s">
        <v>483</v>
      </c>
      <c r="D7" s="26" t="s">
        <v>121</v>
      </c>
      <c r="E7" s="7" t="s">
        <v>422</v>
      </c>
      <c r="F7" s="9">
        <v>-1</v>
      </c>
      <c r="G7" s="9">
        <v>-0.8</v>
      </c>
      <c r="H7" s="9">
        <v>1.8</v>
      </c>
      <c r="I7" s="9" t="s">
        <v>425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484</v>
      </c>
      <c r="B12" s="14"/>
      <c r="C12" s="14"/>
      <c r="D12" s="15"/>
      <c r="E12" s="16"/>
      <c r="F12" s="13" t="s">
        <v>485</v>
      </c>
      <c r="G12" s="14"/>
      <c r="H12" s="15"/>
      <c r="I12" s="18"/>
    </row>
    <row r="13" ht="32" customHeight="1" spans="1:9">
      <c r="A13" s="19" t="s">
        <v>486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1"/>
  <sheetViews>
    <sheetView workbookViewId="0">
      <selection activeCell="I11" sqref="I1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8" width="18.875" customWidth="1"/>
    <col min="9" max="9" width="14" customWidth="1"/>
    <col min="10" max="10" width="11.5" customWidth="1"/>
  </cols>
  <sheetData>
    <row r="1" ht="29.25" spans="1:12">
      <c r="A1" s="3" t="s">
        <v>487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451</v>
      </c>
      <c r="B2" s="5" t="s">
        <v>409</v>
      </c>
      <c r="C2" s="5" t="s">
        <v>405</v>
      </c>
      <c r="D2" s="5" t="s">
        <v>406</v>
      </c>
      <c r="E2" s="5" t="s">
        <v>407</v>
      </c>
      <c r="F2" s="5" t="s">
        <v>408</v>
      </c>
      <c r="G2" s="4" t="s">
        <v>488</v>
      </c>
      <c r="H2" s="4" t="s">
        <v>489</v>
      </c>
      <c r="I2" s="4" t="s">
        <v>490</v>
      </c>
      <c r="J2" s="4" t="s">
        <v>491</v>
      </c>
      <c r="K2" s="5" t="s">
        <v>457</v>
      </c>
      <c r="L2" s="5" t="s">
        <v>418</v>
      </c>
    </row>
    <row r="3" spans="1:12">
      <c r="A3" s="6" t="s">
        <v>459</v>
      </c>
      <c r="B3" s="7" t="s">
        <v>423</v>
      </c>
      <c r="C3" s="8" t="s">
        <v>420</v>
      </c>
      <c r="D3" s="7" t="s">
        <v>492</v>
      </c>
      <c r="E3" s="7" t="s">
        <v>121</v>
      </c>
      <c r="F3" s="7" t="s">
        <v>62</v>
      </c>
      <c r="G3" s="9" t="s">
        <v>493</v>
      </c>
      <c r="H3" s="9" t="s">
        <v>494</v>
      </c>
      <c r="I3" s="10"/>
      <c r="J3" s="10"/>
      <c r="K3" s="9" t="s">
        <v>424</v>
      </c>
      <c r="L3" s="9" t="s">
        <v>425</v>
      </c>
    </row>
    <row r="4" spans="1:12">
      <c r="A4" s="6" t="s">
        <v>495</v>
      </c>
      <c r="B4" s="7" t="s">
        <v>423</v>
      </c>
      <c r="C4" s="8" t="s">
        <v>420</v>
      </c>
      <c r="D4" s="7" t="s">
        <v>492</v>
      </c>
      <c r="E4" s="7" t="s">
        <v>121</v>
      </c>
      <c r="F4" s="7" t="s">
        <v>62</v>
      </c>
      <c r="G4" s="9" t="s">
        <v>493</v>
      </c>
      <c r="H4" s="9" t="s">
        <v>494</v>
      </c>
      <c r="I4" s="10"/>
      <c r="J4" s="10"/>
      <c r="K4" s="9" t="s">
        <v>424</v>
      </c>
      <c r="L4" s="9" t="s">
        <v>425</v>
      </c>
    </row>
    <row r="5" spans="1:12">
      <c r="A5" s="6" t="s">
        <v>496</v>
      </c>
      <c r="B5" s="7" t="s">
        <v>423</v>
      </c>
      <c r="C5" s="8" t="s">
        <v>420</v>
      </c>
      <c r="D5" s="7" t="s">
        <v>492</v>
      </c>
      <c r="E5" s="7" t="s">
        <v>121</v>
      </c>
      <c r="F5" s="7" t="s">
        <v>62</v>
      </c>
      <c r="G5" s="9" t="s">
        <v>497</v>
      </c>
      <c r="H5" s="9" t="s">
        <v>498</v>
      </c>
      <c r="I5" s="10"/>
      <c r="J5" s="10"/>
      <c r="K5" s="9" t="s">
        <v>424</v>
      </c>
      <c r="L5" s="9" t="s">
        <v>425</v>
      </c>
    </row>
    <row r="6" spans="1:12">
      <c r="A6" s="6" t="s">
        <v>499</v>
      </c>
      <c r="B6" s="7" t="s">
        <v>423</v>
      </c>
      <c r="C6" s="8" t="s">
        <v>420</v>
      </c>
      <c r="D6" s="7" t="s">
        <v>492</v>
      </c>
      <c r="E6" s="7" t="s">
        <v>121</v>
      </c>
      <c r="F6" s="7" t="s">
        <v>62</v>
      </c>
      <c r="G6" s="9" t="s">
        <v>497</v>
      </c>
      <c r="H6" s="9" t="s">
        <v>498</v>
      </c>
      <c r="I6" s="10"/>
      <c r="J6" s="10"/>
      <c r="K6" s="9" t="s">
        <v>424</v>
      </c>
      <c r="L6" s="9" t="s">
        <v>425</v>
      </c>
    </row>
    <row r="7" spans="1:12">
      <c r="A7" s="6" t="s">
        <v>459</v>
      </c>
      <c r="B7" s="7" t="s">
        <v>423</v>
      </c>
      <c r="C7" s="8" t="s">
        <v>426</v>
      </c>
      <c r="D7" s="7" t="s">
        <v>492</v>
      </c>
      <c r="E7" s="7" t="s">
        <v>119</v>
      </c>
      <c r="F7" s="7" t="s">
        <v>62</v>
      </c>
      <c r="G7" s="9" t="s">
        <v>493</v>
      </c>
      <c r="H7" s="9" t="s">
        <v>494</v>
      </c>
      <c r="I7" s="10"/>
      <c r="J7" s="10"/>
      <c r="K7" s="9" t="s">
        <v>424</v>
      </c>
      <c r="L7" s="9" t="s">
        <v>425</v>
      </c>
    </row>
    <row r="8" spans="1:12">
      <c r="A8" s="6" t="s">
        <v>495</v>
      </c>
      <c r="B8" s="7" t="s">
        <v>423</v>
      </c>
      <c r="C8" s="8" t="s">
        <v>426</v>
      </c>
      <c r="D8" s="7" t="s">
        <v>492</v>
      </c>
      <c r="E8" s="7" t="s">
        <v>119</v>
      </c>
      <c r="F8" s="7" t="s">
        <v>62</v>
      </c>
      <c r="G8" s="9" t="s">
        <v>493</v>
      </c>
      <c r="H8" s="9" t="s">
        <v>494</v>
      </c>
      <c r="I8" s="10"/>
      <c r="J8" s="10"/>
      <c r="K8" s="9" t="s">
        <v>424</v>
      </c>
      <c r="L8" s="9" t="s">
        <v>425</v>
      </c>
    </row>
    <row r="9" spans="1:12">
      <c r="A9" s="6" t="s">
        <v>496</v>
      </c>
      <c r="B9" s="7" t="s">
        <v>423</v>
      </c>
      <c r="C9" s="8" t="s">
        <v>426</v>
      </c>
      <c r="D9" s="7" t="s">
        <v>492</v>
      </c>
      <c r="E9" s="7" t="s">
        <v>119</v>
      </c>
      <c r="F9" s="7" t="s">
        <v>62</v>
      </c>
      <c r="G9" s="9" t="s">
        <v>497</v>
      </c>
      <c r="H9" s="9" t="s">
        <v>498</v>
      </c>
      <c r="I9" s="10"/>
      <c r="J9" s="10"/>
      <c r="K9" s="9" t="s">
        <v>424</v>
      </c>
      <c r="L9" s="9" t="s">
        <v>425</v>
      </c>
    </row>
    <row r="10" spans="1:12">
      <c r="A10" s="6" t="s">
        <v>499</v>
      </c>
      <c r="B10" s="7" t="s">
        <v>423</v>
      </c>
      <c r="C10" s="8" t="s">
        <v>426</v>
      </c>
      <c r="D10" s="7" t="s">
        <v>492</v>
      </c>
      <c r="E10" s="7" t="s">
        <v>119</v>
      </c>
      <c r="F10" s="7" t="s">
        <v>62</v>
      </c>
      <c r="G10" s="9" t="s">
        <v>497</v>
      </c>
      <c r="H10" s="9" t="s">
        <v>498</v>
      </c>
      <c r="I10" s="10"/>
      <c r="J10" s="10"/>
      <c r="K10" s="9" t="s">
        <v>424</v>
      </c>
      <c r="L10" s="9" t="s">
        <v>425</v>
      </c>
    </row>
    <row r="11" spans="1:12">
      <c r="A11" s="6" t="s">
        <v>459</v>
      </c>
      <c r="B11" s="7" t="s">
        <v>423</v>
      </c>
      <c r="C11" s="8" t="s">
        <v>429</v>
      </c>
      <c r="D11" s="7" t="s">
        <v>492</v>
      </c>
      <c r="E11" s="11" t="s">
        <v>120</v>
      </c>
      <c r="F11" s="7" t="s">
        <v>62</v>
      </c>
      <c r="G11" s="9" t="s">
        <v>493</v>
      </c>
      <c r="H11" s="9" t="s">
        <v>494</v>
      </c>
      <c r="I11" s="10"/>
      <c r="J11" s="10"/>
      <c r="K11" s="9" t="s">
        <v>424</v>
      </c>
      <c r="L11" s="9" t="s">
        <v>425</v>
      </c>
    </row>
    <row r="12" spans="1:12">
      <c r="A12" s="6" t="s">
        <v>495</v>
      </c>
      <c r="B12" s="7" t="s">
        <v>423</v>
      </c>
      <c r="C12" s="8" t="s">
        <v>429</v>
      </c>
      <c r="D12" s="7" t="s">
        <v>492</v>
      </c>
      <c r="E12" s="11" t="s">
        <v>120</v>
      </c>
      <c r="F12" s="7" t="s">
        <v>62</v>
      </c>
      <c r="G12" s="9" t="s">
        <v>493</v>
      </c>
      <c r="H12" s="9" t="s">
        <v>494</v>
      </c>
      <c r="I12" s="10"/>
      <c r="J12" s="10"/>
      <c r="K12" s="9" t="s">
        <v>424</v>
      </c>
      <c r="L12" s="9" t="s">
        <v>425</v>
      </c>
    </row>
    <row r="13" spans="1:12">
      <c r="A13" s="6" t="s">
        <v>496</v>
      </c>
      <c r="B13" s="7" t="s">
        <v>423</v>
      </c>
      <c r="C13" s="8" t="s">
        <v>429</v>
      </c>
      <c r="D13" s="7" t="s">
        <v>492</v>
      </c>
      <c r="E13" s="11" t="s">
        <v>120</v>
      </c>
      <c r="F13" s="7" t="s">
        <v>62</v>
      </c>
      <c r="G13" s="9" t="s">
        <v>497</v>
      </c>
      <c r="H13" s="9" t="s">
        <v>498</v>
      </c>
      <c r="I13" s="10"/>
      <c r="J13" s="10"/>
      <c r="K13" s="9" t="s">
        <v>424</v>
      </c>
      <c r="L13" s="9" t="s">
        <v>425</v>
      </c>
    </row>
    <row r="14" spans="1:12">
      <c r="A14" s="6" t="s">
        <v>499</v>
      </c>
      <c r="B14" s="7" t="s">
        <v>423</v>
      </c>
      <c r="C14" s="8" t="s">
        <v>429</v>
      </c>
      <c r="D14" s="7" t="s">
        <v>492</v>
      </c>
      <c r="E14" s="11" t="s">
        <v>120</v>
      </c>
      <c r="F14" s="7" t="s">
        <v>62</v>
      </c>
      <c r="G14" s="9" t="s">
        <v>497</v>
      </c>
      <c r="H14" s="9" t="s">
        <v>498</v>
      </c>
      <c r="I14" s="10"/>
      <c r="J14" s="10"/>
      <c r="K14" s="9" t="s">
        <v>424</v>
      </c>
      <c r="L14" s="9" t="s">
        <v>425</v>
      </c>
    </row>
    <row r="15" spans="1:12">
      <c r="A15" s="6" t="s">
        <v>459</v>
      </c>
      <c r="B15" s="7" t="s">
        <v>423</v>
      </c>
      <c r="C15" s="8" t="s">
        <v>430</v>
      </c>
      <c r="D15" s="7" t="s">
        <v>492</v>
      </c>
      <c r="E15" s="11" t="s">
        <v>431</v>
      </c>
      <c r="F15" s="7" t="s">
        <v>62</v>
      </c>
      <c r="G15" s="9" t="s">
        <v>493</v>
      </c>
      <c r="H15" s="9" t="s">
        <v>494</v>
      </c>
      <c r="I15" s="10"/>
      <c r="J15" s="10"/>
      <c r="K15" s="9" t="s">
        <v>424</v>
      </c>
      <c r="L15" s="9" t="s">
        <v>425</v>
      </c>
    </row>
    <row r="16" spans="1:12">
      <c r="A16" s="6" t="s">
        <v>495</v>
      </c>
      <c r="B16" s="7" t="s">
        <v>423</v>
      </c>
      <c r="C16" s="8" t="s">
        <v>430</v>
      </c>
      <c r="D16" s="7" t="s">
        <v>492</v>
      </c>
      <c r="E16" s="11" t="s">
        <v>431</v>
      </c>
      <c r="F16" s="7" t="s">
        <v>62</v>
      </c>
      <c r="G16" s="9" t="s">
        <v>493</v>
      </c>
      <c r="H16" s="9" t="s">
        <v>494</v>
      </c>
      <c r="I16" s="10"/>
      <c r="J16" s="10"/>
      <c r="K16" s="9" t="s">
        <v>424</v>
      </c>
      <c r="L16" s="9" t="s">
        <v>425</v>
      </c>
    </row>
    <row r="17" spans="1:12">
      <c r="A17" s="6" t="s">
        <v>496</v>
      </c>
      <c r="B17" s="7" t="s">
        <v>423</v>
      </c>
      <c r="C17" s="8" t="s">
        <v>430</v>
      </c>
      <c r="D17" s="7" t="s">
        <v>492</v>
      </c>
      <c r="E17" s="11" t="s">
        <v>431</v>
      </c>
      <c r="F17" s="7" t="s">
        <v>62</v>
      </c>
      <c r="G17" s="9" t="s">
        <v>497</v>
      </c>
      <c r="H17" s="9" t="s">
        <v>498</v>
      </c>
      <c r="I17" s="10"/>
      <c r="J17" s="10"/>
      <c r="K17" s="9" t="s">
        <v>424</v>
      </c>
      <c r="L17" s="9" t="s">
        <v>425</v>
      </c>
    </row>
    <row r="18" spans="1:12">
      <c r="A18" s="6" t="s">
        <v>499</v>
      </c>
      <c r="B18" s="7" t="s">
        <v>423</v>
      </c>
      <c r="C18" s="8" t="s">
        <v>430</v>
      </c>
      <c r="D18" s="7" t="s">
        <v>492</v>
      </c>
      <c r="E18" s="11" t="s">
        <v>431</v>
      </c>
      <c r="F18" s="7" t="s">
        <v>62</v>
      </c>
      <c r="G18" s="9" t="s">
        <v>497</v>
      </c>
      <c r="H18" s="9" t="s">
        <v>498</v>
      </c>
      <c r="I18" s="10"/>
      <c r="J18" s="10"/>
      <c r="K18" s="9" t="s">
        <v>424</v>
      </c>
      <c r="L18" s="9" t="s">
        <v>425</v>
      </c>
    </row>
    <row r="19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="2" customFormat="1" ht="18.75" spans="1:12">
      <c r="A20" s="13" t="s">
        <v>448</v>
      </c>
      <c r="B20" s="14"/>
      <c r="C20" s="14"/>
      <c r="D20" s="14"/>
      <c r="E20" s="15"/>
      <c r="F20" s="16"/>
      <c r="G20" s="17"/>
      <c r="H20" s="13" t="s">
        <v>500</v>
      </c>
      <c r="I20" s="14"/>
      <c r="J20" s="14"/>
      <c r="K20" s="14"/>
      <c r="L20" s="18"/>
    </row>
    <row r="21" ht="67" customHeight="1" spans="1:12">
      <c r="A21" s="19" t="s">
        <v>501</v>
      </c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</row>
  </sheetData>
  <mergeCells count="5">
    <mergeCell ref="A1:J1"/>
    <mergeCell ref="A20:E20"/>
    <mergeCell ref="F20:G20"/>
    <mergeCell ref="H20:J20"/>
    <mergeCell ref="A21:L21"/>
  </mergeCells>
  <dataValidations count="1">
    <dataValidation type="list" allowBlank="1" showInputMessage="1" showErrorMessage="1" sqref="L3:L2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4" t="s">
        <v>35</v>
      </c>
      <c r="C2" s="405"/>
      <c r="D2" s="405"/>
      <c r="E2" s="405"/>
      <c r="F2" s="405"/>
      <c r="G2" s="405"/>
      <c r="H2" s="405"/>
      <c r="I2" s="406"/>
    </row>
    <row r="3" ht="28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13"/>
    </row>
    <row r="4" ht="28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4" t="s">
        <v>41</v>
      </c>
      <c r="G4" s="414" t="s">
        <v>42</v>
      </c>
      <c r="H4" s="408" t="s">
        <v>41</v>
      </c>
      <c r="I4" s="415" t="s">
        <v>42</v>
      </c>
    </row>
    <row r="5" ht="28" customHeight="1" spans="2:9">
      <c r="B5" s="416" t="s">
        <v>43</v>
      </c>
      <c r="C5" s="12">
        <v>13</v>
      </c>
      <c r="D5" s="12">
        <v>0</v>
      </c>
      <c r="E5" s="12">
        <v>1</v>
      </c>
      <c r="F5" s="417">
        <v>0</v>
      </c>
      <c r="G5" s="417">
        <v>1</v>
      </c>
      <c r="H5" s="12">
        <v>1</v>
      </c>
      <c r="I5" s="418">
        <v>2</v>
      </c>
    </row>
    <row r="6" ht="28" customHeight="1" spans="2:9">
      <c r="B6" s="416" t="s">
        <v>44</v>
      </c>
      <c r="C6" s="12">
        <v>20</v>
      </c>
      <c r="D6" s="12">
        <v>0</v>
      </c>
      <c r="E6" s="12">
        <v>1</v>
      </c>
      <c r="F6" s="417">
        <v>1</v>
      </c>
      <c r="G6" s="417">
        <v>2</v>
      </c>
      <c r="H6" s="12">
        <v>2</v>
      </c>
      <c r="I6" s="418">
        <v>3</v>
      </c>
    </row>
    <row r="7" ht="28" customHeight="1" spans="2:9">
      <c r="B7" s="416" t="s">
        <v>45</v>
      </c>
      <c r="C7" s="12">
        <v>32</v>
      </c>
      <c r="D7" s="12">
        <v>0</v>
      </c>
      <c r="E7" s="12">
        <v>1</v>
      </c>
      <c r="F7" s="417">
        <v>2</v>
      </c>
      <c r="G7" s="417">
        <v>3</v>
      </c>
      <c r="H7" s="12">
        <v>3</v>
      </c>
      <c r="I7" s="418">
        <v>4</v>
      </c>
    </row>
    <row r="8" ht="28" customHeight="1" spans="2:9">
      <c r="B8" s="416" t="s">
        <v>46</v>
      </c>
      <c r="C8" s="12">
        <v>50</v>
      </c>
      <c r="D8" s="12">
        <v>1</v>
      </c>
      <c r="E8" s="12">
        <v>2</v>
      </c>
      <c r="F8" s="417">
        <v>3</v>
      </c>
      <c r="G8" s="417">
        <v>4</v>
      </c>
      <c r="H8" s="12">
        <v>5</v>
      </c>
      <c r="I8" s="418">
        <v>6</v>
      </c>
    </row>
    <row r="9" ht="28" customHeight="1" spans="2:9">
      <c r="B9" s="416" t="s">
        <v>47</v>
      </c>
      <c r="C9" s="12">
        <v>80</v>
      </c>
      <c r="D9" s="12">
        <v>2</v>
      </c>
      <c r="E9" s="12">
        <v>3</v>
      </c>
      <c r="F9" s="417">
        <v>5</v>
      </c>
      <c r="G9" s="417">
        <v>6</v>
      </c>
      <c r="H9" s="12">
        <v>7</v>
      </c>
      <c r="I9" s="418">
        <v>8</v>
      </c>
    </row>
    <row r="10" ht="28" customHeight="1" spans="2:9">
      <c r="B10" s="416" t="s">
        <v>48</v>
      </c>
      <c r="C10" s="12">
        <v>125</v>
      </c>
      <c r="D10" s="12">
        <v>3</v>
      </c>
      <c r="E10" s="12">
        <v>4</v>
      </c>
      <c r="F10" s="417">
        <v>7</v>
      </c>
      <c r="G10" s="417">
        <v>8</v>
      </c>
      <c r="H10" s="12">
        <v>10</v>
      </c>
      <c r="I10" s="418">
        <v>11</v>
      </c>
    </row>
    <row r="11" ht="28" customHeight="1" spans="2:9">
      <c r="B11" s="416" t="s">
        <v>49</v>
      </c>
      <c r="C11" s="12">
        <v>200</v>
      </c>
      <c r="D11" s="12">
        <v>5</v>
      </c>
      <c r="E11" s="12">
        <v>6</v>
      </c>
      <c r="F11" s="417">
        <v>10</v>
      </c>
      <c r="G11" s="417">
        <v>11</v>
      </c>
      <c r="H11" s="12">
        <v>14</v>
      </c>
      <c r="I11" s="418">
        <v>15</v>
      </c>
    </row>
    <row r="12" ht="28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2">
        <v>22</v>
      </c>
    </row>
    <row r="14" spans="2:9">
      <c r="B14" s="423" t="s">
        <v>51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4"/>
  <sheetViews>
    <sheetView workbookViewId="0">
      <selection activeCell="B4" sqref="B4:C4"/>
    </sheetView>
  </sheetViews>
  <sheetFormatPr defaultColWidth="10.3333333333333" defaultRowHeight="16.5" customHeight="1"/>
  <cols>
    <col min="1" max="1" width="11.0833333333333" style="209" customWidth="1"/>
    <col min="2" max="9" width="10.3333333333333" style="209"/>
    <col min="10" max="10" width="8.83333333333333" style="209" customWidth="1"/>
    <col min="11" max="11" width="12" style="209" customWidth="1"/>
    <col min="12" max="16384" width="10.3333333333333" style="209"/>
  </cols>
  <sheetData>
    <row r="1" ht="21" spans="1:11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ht="15" spans="1:11">
      <c r="A2" s="211" t="s">
        <v>53</v>
      </c>
      <c r="B2" s="105" t="s">
        <v>54</v>
      </c>
      <c r="C2" s="105"/>
      <c r="D2" s="212" t="s">
        <v>55</v>
      </c>
      <c r="E2" s="212"/>
      <c r="F2" s="105" t="s">
        <v>56</v>
      </c>
      <c r="G2" s="105"/>
      <c r="H2" s="213" t="s">
        <v>57</v>
      </c>
      <c r="I2" s="214" t="s">
        <v>56</v>
      </c>
      <c r="J2" s="214"/>
      <c r="K2" s="215"/>
    </row>
    <row r="3" ht="14.25" spans="1:11">
      <c r="A3" s="216" t="s">
        <v>58</v>
      </c>
      <c r="B3" s="217"/>
      <c r="C3" s="218"/>
      <c r="D3" s="219" t="s">
        <v>59</v>
      </c>
      <c r="E3" s="220"/>
      <c r="F3" s="220"/>
      <c r="G3" s="221"/>
      <c r="H3" s="219" t="s">
        <v>60</v>
      </c>
      <c r="I3" s="220"/>
      <c r="J3" s="220"/>
      <c r="K3" s="221"/>
    </row>
    <row r="4" ht="14.25" spans="1:11">
      <c r="A4" s="222" t="s">
        <v>61</v>
      </c>
      <c r="B4" s="223" t="s">
        <v>62</v>
      </c>
      <c r="C4" s="224"/>
      <c r="D4" s="222" t="s">
        <v>63</v>
      </c>
      <c r="E4" s="225"/>
      <c r="F4" s="226">
        <v>46082</v>
      </c>
      <c r="G4" s="227"/>
      <c r="H4" s="222" t="s">
        <v>64</v>
      </c>
      <c r="I4" s="225"/>
      <c r="J4" s="228" t="s">
        <v>65</v>
      </c>
      <c r="K4" s="229" t="s">
        <v>66</v>
      </c>
    </row>
    <row r="5" ht="14.25" spans="1:11">
      <c r="A5" s="230" t="s">
        <v>67</v>
      </c>
      <c r="B5" s="223" t="s">
        <v>68</v>
      </c>
      <c r="C5" s="224"/>
      <c r="D5" s="222" t="s">
        <v>69</v>
      </c>
      <c r="E5" s="225"/>
      <c r="F5" s="226">
        <v>45998</v>
      </c>
      <c r="G5" s="227"/>
      <c r="H5" s="222" t="s">
        <v>70</v>
      </c>
      <c r="I5" s="225"/>
      <c r="J5" s="228" t="s">
        <v>65</v>
      </c>
      <c r="K5" s="229" t="s">
        <v>66</v>
      </c>
    </row>
    <row r="6" ht="14.25" spans="1:11">
      <c r="A6" s="222" t="s">
        <v>71</v>
      </c>
      <c r="B6" s="233">
        <v>3</v>
      </c>
      <c r="C6" s="234">
        <v>6</v>
      </c>
      <c r="D6" s="230" t="s">
        <v>72</v>
      </c>
      <c r="E6" s="258"/>
      <c r="F6" s="226">
        <v>46006</v>
      </c>
      <c r="G6" s="227"/>
      <c r="H6" s="222" t="s">
        <v>73</v>
      </c>
      <c r="I6" s="225"/>
      <c r="J6" s="228" t="s">
        <v>65</v>
      </c>
      <c r="K6" s="229" t="s">
        <v>66</v>
      </c>
    </row>
    <row r="7" ht="14.25" spans="1:11">
      <c r="A7" s="222" t="s">
        <v>74</v>
      </c>
      <c r="B7" s="238" t="s">
        <v>75</v>
      </c>
      <c r="C7" s="239"/>
      <c r="D7" s="230" t="s">
        <v>76</v>
      </c>
      <c r="E7" s="257"/>
      <c r="F7" s="226">
        <v>46016</v>
      </c>
      <c r="G7" s="227"/>
      <c r="H7" s="222" t="s">
        <v>77</v>
      </c>
      <c r="I7" s="225"/>
      <c r="J7" s="228" t="s">
        <v>65</v>
      </c>
      <c r="K7" s="229" t="s">
        <v>66</v>
      </c>
    </row>
    <row r="8" ht="15" spans="1:11">
      <c r="A8" s="241" t="s">
        <v>78</v>
      </c>
      <c r="B8" s="242" t="s">
        <v>79</v>
      </c>
      <c r="C8" s="243"/>
      <c r="D8" s="244" t="s">
        <v>80</v>
      </c>
      <c r="E8" s="245"/>
      <c r="F8" s="246">
        <v>46017</v>
      </c>
      <c r="G8" s="247"/>
      <c r="H8" s="244" t="s">
        <v>81</v>
      </c>
      <c r="I8" s="245"/>
      <c r="J8" s="269" t="s">
        <v>65</v>
      </c>
      <c r="K8" s="270" t="s">
        <v>66</v>
      </c>
    </row>
    <row r="9" ht="15" spans="1:11">
      <c r="A9" s="333" t="s">
        <v>82</v>
      </c>
      <c r="B9" s="334"/>
      <c r="C9" s="334"/>
      <c r="D9" s="334"/>
      <c r="E9" s="334"/>
      <c r="F9" s="334"/>
      <c r="G9" s="334"/>
      <c r="H9" s="334"/>
      <c r="I9" s="334"/>
      <c r="J9" s="334"/>
      <c r="K9" s="335"/>
    </row>
    <row r="10" ht="15" spans="1:11">
      <c r="A10" s="336" t="s">
        <v>83</v>
      </c>
      <c r="B10" s="337"/>
      <c r="C10" s="337"/>
      <c r="D10" s="337"/>
      <c r="E10" s="337"/>
      <c r="F10" s="337"/>
      <c r="G10" s="337"/>
      <c r="H10" s="337"/>
      <c r="I10" s="337"/>
      <c r="J10" s="337"/>
      <c r="K10" s="338"/>
    </row>
    <row r="11" ht="14.25" spans="1:11">
      <c r="A11" s="339" t="s">
        <v>84</v>
      </c>
      <c r="B11" s="340" t="s">
        <v>85</v>
      </c>
      <c r="C11" s="341" t="s">
        <v>86</v>
      </c>
      <c r="D11" s="342"/>
      <c r="E11" s="343" t="s">
        <v>87</v>
      </c>
      <c r="F11" s="340" t="s">
        <v>85</v>
      </c>
      <c r="G11" s="341" t="s">
        <v>86</v>
      </c>
      <c r="H11" s="341" t="s">
        <v>88</v>
      </c>
      <c r="I11" s="343" t="s">
        <v>89</v>
      </c>
      <c r="J11" s="340" t="s">
        <v>85</v>
      </c>
      <c r="K11" s="344" t="s">
        <v>86</v>
      </c>
    </row>
    <row r="12" ht="14.25" spans="1:11">
      <c r="A12" s="230" t="s">
        <v>90</v>
      </c>
      <c r="B12" s="256" t="s">
        <v>85</v>
      </c>
      <c r="C12" s="228" t="s">
        <v>86</v>
      </c>
      <c r="D12" s="257"/>
      <c r="E12" s="258" t="s">
        <v>91</v>
      </c>
      <c r="F12" s="256" t="s">
        <v>85</v>
      </c>
      <c r="G12" s="228" t="s">
        <v>86</v>
      </c>
      <c r="H12" s="228" t="s">
        <v>88</v>
      </c>
      <c r="I12" s="258" t="s">
        <v>92</v>
      </c>
      <c r="J12" s="256" t="s">
        <v>85</v>
      </c>
      <c r="K12" s="229" t="s">
        <v>86</v>
      </c>
    </row>
    <row r="13" ht="14.25" spans="1:11">
      <c r="A13" s="230" t="s">
        <v>93</v>
      </c>
      <c r="B13" s="256" t="s">
        <v>85</v>
      </c>
      <c r="C13" s="228" t="s">
        <v>86</v>
      </c>
      <c r="D13" s="257"/>
      <c r="E13" s="258" t="s">
        <v>94</v>
      </c>
      <c r="F13" s="228" t="s">
        <v>95</v>
      </c>
      <c r="G13" s="228" t="s">
        <v>96</v>
      </c>
      <c r="H13" s="228" t="s">
        <v>88</v>
      </c>
      <c r="I13" s="258" t="s">
        <v>97</v>
      </c>
      <c r="J13" s="256" t="s">
        <v>85</v>
      </c>
      <c r="K13" s="229" t="s">
        <v>86</v>
      </c>
    </row>
    <row r="14" ht="15" spans="1:11">
      <c r="A14" s="244" t="s">
        <v>98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8"/>
    </row>
    <row r="15" ht="15" spans="1:11">
      <c r="A15" s="336" t="s">
        <v>99</v>
      </c>
      <c r="B15" s="337"/>
      <c r="C15" s="337"/>
      <c r="D15" s="337"/>
      <c r="E15" s="337"/>
      <c r="F15" s="337"/>
      <c r="G15" s="337"/>
      <c r="H15" s="337"/>
      <c r="I15" s="337"/>
      <c r="J15" s="337"/>
      <c r="K15" s="338"/>
    </row>
    <row r="16" ht="14.25" spans="1:11">
      <c r="A16" s="345" t="s">
        <v>100</v>
      </c>
      <c r="B16" s="341" t="s">
        <v>95</v>
      </c>
      <c r="C16" s="341" t="s">
        <v>96</v>
      </c>
      <c r="D16" s="346"/>
      <c r="E16" s="347" t="s">
        <v>101</v>
      </c>
      <c r="F16" s="341" t="s">
        <v>95</v>
      </c>
      <c r="G16" s="341" t="s">
        <v>96</v>
      </c>
      <c r="H16" s="348"/>
      <c r="I16" s="347" t="s">
        <v>102</v>
      </c>
      <c r="J16" s="341" t="s">
        <v>95</v>
      </c>
      <c r="K16" s="344" t="s">
        <v>96</v>
      </c>
    </row>
    <row r="17" customHeight="1" spans="1:22">
      <c r="A17" s="235" t="s">
        <v>103</v>
      </c>
      <c r="B17" s="228" t="s">
        <v>95</v>
      </c>
      <c r="C17" s="228" t="s">
        <v>96</v>
      </c>
      <c r="D17" s="349"/>
      <c r="E17" s="236" t="s">
        <v>104</v>
      </c>
      <c r="F17" s="228" t="s">
        <v>95</v>
      </c>
      <c r="G17" s="228" t="s">
        <v>96</v>
      </c>
      <c r="H17" s="350"/>
      <c r="I17" s="236" t="s">
        <v>105</v>
      </c>
      <c r="J17" s="228" t="s">
        <v>95</v>
      </c>
      <c r="K17" s="229" t="s">
        <v>96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22">
      <c r="A18" s="352" t="s">
        <v>106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4"/>
    </row>
    <row r="19" s="331" customFormat="1" ht="18" customHeight="1" spans="1:22">
      <c r="A19" s="336" t="s">
        <v>107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8"/>
    </row>
    <row r="20" customHeight="1" spans="1:22">
      <c r="A20" s="355" t="s">
        <v>108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ht="21.75" customHeight="1" spans="1:22">
      <c r="A21" s="358" t="s">
        <v>109</v>
      </c>
      <c r="B21" s="359" t="s">
        <v>110</v>
      </c>
      <c r="C21" s="359" t="s">
        <v>111</v>
      </c>
      <c r="D21" s="359" t="s">
        <v>112</v>
      </c>
      <c r="E21" s="359" t="s">
        <v>113</v>
      </c>
      <c r="F21" s="359" t="s">
        <v>114</v>
      </c>
      <c r="G21" s="359" t="s">
        <v>115</v>
      </c>
      <c r="H21" s="236"/>
      <c r="I21" s="236"/>
      <c r="J21" s="236"/>
      <c r="K21" s="288" t="s">
        <v>116</v>
      </c>
    </row>
    <row r="22" customHeight="1" spans="1:22">
      <c r="A22" s="26" t="s">
        <v>117</v>
      </c>
      <c r="B22" s="360">
        <v>1</v>
      </c>
      <c r="C22" s="360">
        <v>1</v>
      </c>
      <c r="D22" s="360">
        <v>1</v>
      </c>
      <c r="E22" s="360">
        <v>1</v>
      </c>
      <c r="F22" s="360">
        <v>1</v>
      </c>
      <c r="G22" s="360">
        <v>1</v>
      </c>
      <c r="H22" s="361"/>
      <c r="I22" s="361"/>
      <c r="J22" s="361"/>
      <c r="K22" s="362" t="s">
        <v>118</v>
      </c>
    </row>
    <row r="23" customHeight="1" spans="1:22">
      <c r="A23" s="26" t="s">
        <v>119</v>
      </c>
      <c r="B23" s="360">
        <v>1</v>
      </c>
      <c r="C23" s="360">
        <v>1</v>
      </c>
      <c r="D23" s="360">
        <v>1</v>
      </c>
      <c r="E23" s="360">
        <v>1</v>
      </c>
      <c r="F23" s="360">
        <v>1</v>
      </c>
      <c r="G23" s="360">
        <v>1</v>
      </c>
      <c r="H23" s="361"/>
      <c r="I23" s="361"/>
      <c r="J23" s="361"/>
      <c r="K23" s="362" t="s">
        <v>118</v>
      </c>
    </row>
    <row r="24" customHeight="1" spans="1:22">
      <c r="A24" s="26" t="s">
        <v>120</v>
      </c>
      <c r="B24" s="360">
        <v>1</v>
      </c>
      <c r="C24" s="360">
        <v>1</v>
      </c>
      <c r="D24" s="360">
        <v>1</v>
      </c>
      <c r="E24" s="360">
        <v>1</v>
      </c>
      <c r="F24" s="360">
        <v>1</v>
      </c>
      <c r="G24" s="360">
        <v>1</v>
      </c>
      <c r="H24" s="361"/>
      <c r="I24" s="361"/>
      <c r="J24" s="361"/>
      <c r="K24" s="362" t="s">
        <v>118</v>
      </c>
    </row>
    <row r="25" customHeight="1" spans="1:22">
      <c r="A25" s="26" t="s">
        <v>121</v>
      </c>
      <c r="B25" s="360">
        <v>1</v>
      </c>
      <c r="C25" s="360">
        <v>1</v>
      </c>
      <c r="D25" s="360">
        <v>1</v>
      </c>
      <c r="E25" s="360">
        <v>1</v>
      </c>
      <c r="F25" s="360">
        <v>1</v>
      </c>
      <c r="G25" s="360">
        <v>1</v>
      </c>
      <c r="H25" s="361"/>
      <c r="I25" s="361"/>
      <c r="J25" s="361"/>
      <c r="K25" s="362" t="s">
        <v>118</v>
      </c>
    </row>
    <row r="26" customHeight="1" spans="1:22">
      <c r="A26" s="363"/>
      <c r="B26" s="361"/>
      <c r="C26" s="361"/>
      <c r="D26" s="361"/>
      <c r="E26" s="361"/>
      <c r="F26" s="361"/>
      <c r="G26" s="361"/>
      <c r="H26" s="361"/>
      <c r="I26" s="361"/>
      <c r="J26" s="361"/>
      <c r="K26" s="364"/>
    </row>
    <row r="27" customHeight="1" spans="1:22">
      <c r="A27" s="365"/>
      <c r="B27" s="361"/>
      <c r="C27" s="361"/>
      <c r="D27" s="361"/>
      <c r="E27" s="361"/>
      <c r="F27" s="361"/>
      <c r="G27" s="361"/>
      <c r="H27" s="361"/>
      <c r="I27" s="361"/>
      <c r="J27" s="361"/>
      <c r="K27" s="364"/>
    </row>
    <row r="28" customHeight="1" spans="1:22">
      <c r="A28" s="365"/>
      <c r="B28" s="361"/>
      <c r="C28" s="361"/>
      <c r="D28" s="361"/>
      <c r="E28" s="361"/>
      <c r="F28" s="361"/>
      <c r="G28" s="361"/>
      <c r="H28" s="361"/>
      <c r="I28" s="361"/>
      <c r="J28" s="361"/>
      <c r="K28" s="364"/>
    </row>
    <row r="29" ht="18" customHeight="1" spans="1:22">
      <c r="A29" s="366" t="s">
        <v>122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ht="18.75" customHeight="1" spans="1:22">
      <c r="A30" s="369" t="s">
        <v>123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1"/>
    </row>
    <row r="31" ht="18.75" customHeight="1" spans="1:22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74"/>
    </row>
    <row r="32" ht="18" customHeight="1" spans="1:22">
      <c r="A32" s="366" t="s">
        <v>124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ht="14.25" spans="1:11">
      <c r="A33" s="375" t="s">
        <v>125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ht="15" spans="1:11">
      <c r="A34" s="121" t="s">
        <v>126</v>
      </c>
      <c r="B34" s="123"/>
      <c r="C34" s="228" t="s">
        <v>65</v>
      </c>
      <c r="D34" s="228" t="s">
        <v>66</v>
      </c>
      <c r="E34" s="378" t="s">
        <v>127</v>
      </c>
      <c r="F34" s="379"/>
      <c r="G34" s="379"/>
      <c r="H34" s="379"/>
      <c r="I34" s="379"/>
      <c r="J34" s="379"/>
      <c r="K34" s="380"/>
    </row>
    <row r="35" ht="15" spans="1:11">
      <c r="A35" s="381" t="s">
        <v>128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ht="14.25" spans="1:11">
      <c r="A36" s="382" t="s">
        <v>129</v>
      </c>
      <c r="B36" s="383"/>
      <c r="C36" s="383"/>
      <c r="D36" s="383"/>
      <c r="E36" s="383"/>
      <c r="F36" s="383"/>
      <c r="G36" s="383"/>
      <c r="H36" s="383"/>
      <c r="I36" s="383"/>
      <c r="J36" s="383"/>
      <c r="K36" s="384"/>
    </row>
    <row r="37" ht="14.25" spans="1:11">
      <c r="A37" s="382" t="s">
        <v>130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4"/>
    </row>
    <row r="38" ht="14.25" spans="1:11">
      <c r="A38" s="382" t="s">
        <v>131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6"/>
    </row>
    <row r="39" ht="14.25" spans="1:11">
      <c r="A39" s="387" t="s">
        <v>132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8"/>
    </row>
    <row r="40" ht="14.25" spans="1:11">
      <c r="A40" s="387" t="s">
        <v>133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8"/>
    </row>
    <row r="41" ht="14.25" spans="1:11">
      <c r="A41" s="387" t="s">
        <v>134</v>
      </c>
      <c r="B41" s="297"/>
      <c r="C41" s="297"/>
      <c r="D41" s="297"/>
      <c r="E41" s="297"/>
      <c r="F41" s="297"/>
      <c r="G41" s="297"/>
      <c r="H41" s="297"/>
      <c r="I41" s="297"/>
      <c r="J41" s="297"/>
      <c r="K41" s="298"/>
    </row>
    <row r="42" ht="14.25" spans="1:11">
      <c r="A42" s="387" t="s">
        <v>135</v>
      </c>
      <c r="B42" s="297"/>
      <c r="C42" s="297"/>
      <c r="D42" s="297"/>
      <c r="E42" s="297"/>
      <c r="F42" s="297"/>
      <c r="G42" s="297"/>
      <c r="H42" s="297"/>
      <c r="I42" s="297"/>
      <c r="J42" s="297"/>
      <c r="K42" s="298"/>
    </row>
    <row r="43" ht="14.25" spans="1:11">
      <c r="A43" s="387" t="s">
        <v>136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8"/>
    </row>
    <row r="44" ht="15" spans="1:11">
      <c r="A44" s="289" t="s">
        <v>137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1"/>
    </row>
    <row r="45" ht="15" spans="1:11">
      <c r="A45" s="336" t="s">
        <v>138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8"/>
    </row>
    <row r="46" ht="14.25" spans="1:11">
      <c r="A46" s="345" t="s">
        <v>139</v>
      </c>
      <c r="B46" s="341" t="s">
        <v>95</v>
      </c>
      <c r="C46" s="341" t="s">
        <v>96</v>
      </c>
      <c r="D46" s="341" t="s">
        <v>88</v>
      </c>
      <c r="E46" s="347" t="s">
        <v>140</v>
      </c>
      <c r="F46" s="341" t="s">
        <v>95</v>
      </c>
      <c r="G46" s="341" t="s">
        <v>96</v>
      </c>
      <c r="H46" s="341" t="s">
        <v>88</v>
      </c>
      <c r="I46" s="347" t="s">
        <v>141</v>
      </c>
      <c r="J46" s="341" t="s">
        <v>95</v>
      </c>
      <c r="K46" s="344" t="s">
        <v>96</v>
      </c>
    </row>
    <row r="47" ht="14.25" spans="1:11">
      <c r="A47" s="235" t="s">
        <v>87</v>
      </c>
      <c r="B47" s="228" t="s">
        <v>95</v>
      </c>
      <c r="C47" s="228" t="s">
        <v>96</v>
      </c>
      <c r="D47" s="228" t="s">
        <v>88</v>
      </c>
      <c r="E47" s="236" t="s">
        <v>94</v>
      </c>
      <c r="F47" s="228" t="s">
        <v>95</v>
      </c>
      <c r="G47" s="228" t="s">
        <v>96</v>
      </c>
      <c r="H47" s="228" t="s">
        <v>88</v>
      </c>
      <c r="I47" s="236" t="s">
        <v>105</v>
      </c>
      <c r="J47" s="228" t="s">
        <v>95</v>
      </c>
      <c r="K47" s="229" t="s">
        <v>96</v>
      </c>
    </row>
    <row r="48" ht="15" spans="1:11">
      <c r="A48" s="244" t="s">
        <v>142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8"/>
    </row>
    <row r="49" ht="15" spans="1:11">
      <c r="A49" s="381" t="s">
        <v>143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</row>
    <row r="50" ht="15" spans="1:11">
      <c r="A50" s="382" t="s">
        <v>144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6"/>
    </row>
    <row r="51" ht="15" spans="1:11">
      <c r="A51" s="388" t="s">
        <v>145</v>
      </c>
      <c r="B51" s="303" t="s">
        <v>146</v>
      </c>
      <c r="C51" s="303"/>
      <c r="D51" s="389" t="s">
        <v>147</v>
      </c>
      <c r="E51" s="390" t="s">
        <v>148</v>
      </c>
      <c r="F51" s="391" t="s">
        <v>149</v>
      </c>
      <c r="G51" s="392">
        <v>46001</v>
      </c>
      <c r="H51" s="393" t="s">
        <v>150</v>
      </c>
      <c r="I51" s="394"/>
      <c r="J51" s="109" t="s">
        <v>151</v>
      </c>
      <c r="K51" s="395"/>
    </row>
    <row r="52" ht="15" spans="1:11">
      <c r="A52" s="381" t="s">
        <v>152</v>
      </c>
      <c r="B52" s="381"/>
      <c r="C52" s="381"/>
      <c r="D52" s="381"/>
      <c r="E52" s="381"/>
      <c r="F52" s="381"/>
      <c r="G52" s="381"/>
      <c r="H52" s="381"/>
      <c r="I52" s="381"/>
      <c r="J52" s="381"/>
      <c r="K52" s="381"/>
    </row>
    <row r="53" ht="15" spans="1:11">
      <c r="A53" s="396"/>
      <c r="B53" s="397"/>
      <c r="C53" s="397"/>
      <c r="D53" s="397"/>
      <c r="E53" s="397"/>
      <c r="F53" s="397"/>
      <c r="G53" s="397"/>
      <c r="H53" s="397"/>
      <c r="I53" s="397"/>
      <c r="J53" s="397"/>
      <c r="K53" s="398"/>
    </row>
    <row r="54" ht="15" spans="1:11">
      <c r="A54" s="388" t="s">
        <v>145</v>
      </c>
      <c r="B54" s="399"/>
      <c r="C54" s="399"/>
      <c r="D54" s="389" t="s">
        <v>147</v>
      </c>
      <c r="E54" s="400"/>
      <c r="F54" s="391" t="s">
        <v>153</v>
      </c>
      <c r="G54" s="401"/>
      <c r="H54" s="393" t="s">
        <v>150</v>
      </c>
      <c r="I54" s="394"/>
      <c r="J54" s="402"/>
      <c r="K54" s="403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393700</xdr:colOff>
                    <xdr:row>51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1</xdr:col>
                    <xdr:colOff>596900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1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635000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tabSelected="1" workbookViewId="0">
      <selection activeCell="M11" sqref="M11"/>
    </sheetView>
  </sheetViews>
  <sheetFormatPr defaultColWidth="9" defaultRowHeight="26" customHeight="1"/>
  <cols>
    <col min="1" max="1" width="17.1666666666667" style="67" customWidth="1"/>
    <col min="2" max="8" width="9.33333333333333" style="67" customWidth="1"/>
    <col min="9" max="9" width="1.33333333333333" style="67" customWidth="1"/>
    <col min="10" max="10" width="16.5" style="68" customWidth="1"/>
    <col min="11" max="11" width="17" style="68" customWidth="1"/>
    <col min="12" max="12" width="18.5" style="67" customWidth="1"/>
    <col min="13" max="13" width="16.6666666666667" style="67" customWidth="1"/>
    <col min="14" max="14" width="14.1666666666667" style="67" customWidth="1"/>
    <col min="15" max="15" width="16.3333333333333" style="67" customWidth="1"/>
    <col min="16" max="16384" width="9" style="67"/>
  </cols>
  <sheetData>
    <row r="1" ht="19.5" customHeight="1" spans="1:15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ht="19.5" customHeight="1" spans="1:15">
      <c r="A2" s="71" t="s">
        <v>61</v>
      </c>
      <c r="B2" s="72"/>
      <c r="C2" s="72"/>
      <c r="D2" s="73" t="s">
        <v>67</v>
      </c>
      <c r="E2" s="73"/>
      <c r="F2" s="72"/>
      <c r="G2" s="72"/>
      <c r="H2" s="72"/>
      <c r="I2" s="74"/>
      <c r="J2" s="75" t="s">
        <v>57</v>
      </c>
      <c r="K2" s="72" t="s">
        <v>57</v>
      </c>
      <c r="L2" s="72"/>
      <c r="M2" s="72"/>
      <c r="N2" s="72"/>
      <c r="O2" s="72"/>
    </row>
    <row r="3" ht="19.5" customHeight="1" spans="1:15">
      <c r="A3" s="76" t="s">
        <v>155</v>
      </c>
      <c r="B3" s="77" t="s">
        <v>156</v>
      </c>
      <c r="C3" s="77"/>
      <c r="D3" s="77"/>
      <c r="E3" s="77"/>
      <c r="F3" s="77"/>
      <c r="G3" s="77"/>
      <c r="H3" s="77"/>
      <c r="I3" s="74"/>
      <c r="J3" s="76" t="s">
        <v>157</v>
      </c>
      <c r="K3" s="76"/>
      <c r="L3" s="76"/>
      <c r="M3" s="76"/>
      <c r="N3" s="76"/>
      <c r="O3" s="76"/>
    </row>
    <row r="4" ht="19.5" customHeight="1" spans="1:15">
      <c r="A4" s="76"/>
      <c r="B4" s="321" t="s">
        <v>158</v>
      </c>
      <c r="C4" s="87" t="s">
        <v>159</v>
      </c>
      <c r="D4" s="87" t="s">
        <v>160</v>
      </c>
      <c r="E4" s="87" t="s">
        <v>161</v>
      </c>
      <c r="F4" s="87" t="s">
        <v>162</v>
      </c>
      <c r="G4" s="87" t="s">
        <v>163</v>
      </c>
      <c r="H4" s="87" t="s">
        <v>164</v>
      </c>
      <c r="I4" s="74"/>
      <c r="J4" s="76"/>
      <c r="K4" s="76"/>
      <c r="L4" s="76" t="s">
        <v>165</v>
      </c>
      <c r="M4" s="76" t="s">
        <v>165</v>
      </c>
      <c r="N4" s="76"/>
      <c r="O4" s="76"/>
    </row>
    <row r="5" ht="19.5" customHeight="1" spans="1:15">
      <c r="A5" s="76"/>
      <c r="B5" s="321" t="s">
        <v>166</v>
      </c>
      <c r="C5" s="87" t="s">
        <v>167</v>
      </c>
      <c r="D5" s="87" t="s">
        <v>168</v>
      </c>
      <c r="E5" s="87" t="s">
        <v>169</v>
      </c>
      <c r="F5" s="87" t="s">
        <v>170</v>
      </c>
      <c r="G5" s="87" t="s">
        <v>171</v>
      </c>
      <c r="H5" s="87" t="s">
        <v>172</v>
      </c>
      <c r="I5" s="74"/>
      <c r="J5" s="322" t="s">
        <v>173</v>
      </c>
      <c r="K5" s="322" t="s">
        <v>174</v>
      </c>
      <c r="L5" s="323" t="s">
        <v>160</v>
      </c>
      <c r="M5" s="323" t="s">
        <v>163</v>
      </c>
      <c r="N5" s="323"/>
      <c r="O5" s="323"/>
    </row>
    <row r="6" ht="19.5" customHeight="1" spans="1:15">
      <c r="A6" s="84" t="s">
        <v>175</v>
      </c>
      <c r="B6" s="85">
        <f>C6-1</f>
        <v>65</v>
      </c>
      <c r="C6" s="85">
        <f>D6-2</f>
        <v>66</v>
      </c>
      <c r="D6" s="85">
        <v>68</v>
      </c>
      <c r="E6" s="85">
        <f>D6+2</f>
        <v>70</v>
      </c>
      <c r="F6" s="85">
        <f>E6+2</f>
        <v>72</v>
      </c>
      <c r="G6" s="85">
        <f>F6+1</f>
        <v>73</v>
      </c>
      <c r="H6" s="85">
        <f>G6+1</f>
        <v>74</v>
      </c>
      <c r="I6" s="74"/>
      <c r="J6" s="82" t="s">
        <v>176</v>
      </c>
      <c r="K6" s="82" t="s">
        <v>177</v>
      </c>
      <c r="L6" s="324">
        <v>-0.7</v>
      </c>
      <c r="M6" s="83">
        <v>0.4</v>
      </c>
      <c r="N6" s="83"/>
      <c r="O6" s="83"/>
    </row>
    <row r="7" ht="19.5" customHeight="1" spans="1:15">
      <c r="A7" s="87" t="s">
        <v>178</v>
      </c>
      <c r="B7" s="85">
        <f>C7-4</f>
        <v>100</v>
      </c>
      <c r="C7" s="85">
        <f>D7-4</f>
        <v>104</v>
      </c>
      <c r="D7" s="85">
        <v>108</v>
      </c>
      <c r="E7" s="85">
        <f>D7+4</f>
        <v>112</v>
      </c>
      <c r="F7" s="85">
        <f>E7+4</f>
        <v>116</v>
      </c>
      <c r="G7" s="85">
        <f>F7+6</f>
        <v>122</v>
      </c>
      <c r="H7" s="85">
        <f>G7+6</f>
        <v>128</v>
      </c>
      <c r="I7" s="74"/>
      <c r="J7" s="82" t="s">
        <v>179</v>
      </c>
      <c r="K7" s="82" t="s">
        <v>180</v>
      </c>
      <c r="L7" s="83">
        <v>1</v>
      </c>
      <c r="M7" s="83">
        <v>1</v>
      </c>
      <c r="N7" s="83"/>
      <c r="O7" s="83"/>
    </row>
    <row r="8" ht="19.5" customHeight="1" spans="1:15">
      <c r="A8" s="87" t="s">
        <v>181</v>
      </c>
      <c r="B8" s="85">
        <f>C8-4</f>
        <v>98</v>
      </c>
      <c r="C8" s="85">
        <f>D8-4</f>
        <v>102</v>
      </c>
      <c r="D8" s="85" t="s">
        <v>182</v>
      </c>
      <c r="E8" s="85">
        <f>D8+4</f>
        <v>110</v>
      </c>
      <c r="F8" s="85">
        <f>E8+5</f>
        <v>115</v>
      </c>
      <c r="G8" s="85">
        <f>F8+6</f>
        <v>121</v>
      </c>
      <c r="H8" s="85">
        <f>G8+7</f>
        <v>128</v>
      </c>
      <c r="I8" s="74"/>
      <c r="J8" s="82" t="s">
        <v>176</v>
      </c>
      <c r="K8" s="82" t="s">
        <v>183</v>
      </c>
      <c r="L8" s="83">
        <v>0</v>
      </c>
      <c r="M8" s="83">
        <v>0</v>
      </c>
      <c r="N8" s="83"/>
      <c r="O8" s="83"/>
    </row>
    <row r="9" ht="19.5" customHeight="1" spans="1:15">
      <c r="A9" s="87" t="s">
        <v>184</v>
      </c>
      <c r="B9" s="85">
        <f>C9-1.2</f>
        <v>43.1</v>
      </c>
      <c r="C9" s="85">
        <f>D9-1.2</f>
        <v>44.3</v>
      </c>
      <c r="D9" s="85" t="s">
        <v>185</v>
      </c>
      <c r="E9" s="85">
        <f>D9+1.2</f>
        <v>46.7</v>
      </c>
      <c r="F9" s="85">
        <f>E9+1.2</f>
        <v>47.9</v>
      </c>
      <c r="G9" s="85">
        <f>F9+1.4</f>
        <v>49.3</v>
      </c>
      <c r="H9" s="85">
        <f>G9+1.4</f>
        <v>50.7</v>
      </c>
      <c r="I9" s="74"/>
      <c r="J9" s="82" t="s">
        <v>186</v>
      </c>
      <c r="K9" s="82" t="s">
        <v>176</v>
      </c>
      <c r="L9" s="83">
        <v>0.5</v>
      </c>
      <c r="M9" s="436" t="s">
        <v>187</v>
      </c>
      <c r="N9" s="83"/>
      <c r="O9" s="83"/>
    </row>
    <row r="10" ht="19.5" customHeight="1" spans="1:15">
      <c r="A10" s="87" t="s">
        <v>188</v>
      </c>
      <c r="B10" s="325">
        <f>C10-0.5</f>
        <v>20.5</v>
      </c>
      <c r="C10" s="325">
        <f>D10-0.5</f>
        <v>21</v>
      </c>
      <c r="D10" s="326">
        <v>21.5</v>
      </c>
      <c r="E10" s="325">
        <f t="shared" ref="E10:H10" si="0">D10+0.5</f>
        <v>22</v>
      </c>
      <c r="F10" s="325">
        <f t="shared" si="0"/>
        <v>22.5</v>
      </c>
      <c r="G10" s="325">
        <f t="shared" si="0"/>
        <v>23</v>
      </c>
      <c r="H10" s="325">
        <f t="shared" si="0"/>
        <v>23.5</v>
      </c>
      <c r="I10" s="74"/>
      <c r="J10" s="82" t="s">
        <v>189</v>
      </c>
      <c r="K10" s="82" t="s">
        <v>180</v>
      </c>
      <c r="L10" s="83">
        <v>0.5</v>
      </c>
      <c r="M10" s="83">
        <v>0</v>
      </c>
      <c r="N10" s="83"/>
      <c r="O10" s="83"/>
    </row>
    <row r="11" ht="19.5" customHeight="1" spans="1:15">
      <c r="A11" s="87" t="s">
        <v>190</v>
      </c>
      <c r="B11" s="85">
        <f>C11-0.7</f>
        <v>18.1</v>
      </c>
      <c r="C11" s="85">
        <f>D11-0.7</f>
        <v>18.8</v>
      </c>
      <c r="D11" s="85" t="s">
        <v>191</v>
      </c>
      <c r="E11" s="85">
        <f>D11+0.7</f>
        <v>20.2</v>
      </c>
      <c r="F11" s="85">
        <f>E11+0.7</f>
        <v>20.9</v>
      </c>
      <c r="G11" s="85">
        <f>F11+0.95</f>
        <v>21.85</v>
      </c>
      <c r="H11" s="85">
        <f>G11+0.95</f>
        <v>22.8</v>
      </c>
      <c r="I11" s="74"/>
      <c r="J11" s="82" t="s">
        <v>192</v>
      </c>
      <c r="K11" s="82" t="s">
        <v>193</v>
      </c>
      <c r="L11" s="94" t="s">
        <v>194</v>
      </c>
      <c r="M11" s="94" t="s">
        <v>194</v>
      </c>
      <c r="N11" s="94"/>
      <c r="O11" s="94"/>
    </row>
    <row r="12" ht="19.5" customHeight="1" spans="1:15">
      <c r="A12" s="327" t="s">
        <v>195</v>
      </c>
      <c r="B12" s="328">
        <f>C12-0.4</f>
        <v>17.2</v>
      </c>
      <c r="C12" s="328">
        <f>D12-0.4</f>
        <v>17.6</v>
      </c>
      <c r="D12" s="328">
        <v>18</v>
      </c>
      <c r="E12" s="328">
        <f>D12+0.4</f>
        <v>18.4</v>
      </c>
      <c r="F12" s="328">
        <f>E12+0.4</f>
        <v>18.8</v>
      </c>
      <c r="G12" s="328">
        <f t="shared" ref="G10:G13" si="1">F12+0.6</f>
        <v>19.4</v>
      </c>
      <c r="H12" s="328">
        <f t="shared" ref="H10:H13" si="2">G12+0.6</f>
        <v>20</v>
      </c>
      <c r="I12" s="74"/>
      <c r="J12" s="82" t="s">
        <v>192</v>
      </c>
      <c r="K12" s="82" t="s">
        <v>196</v>
      </c>
      <c r="L12" s="95" t="s">
        <v>194</v>
      </c>
      <c r="M12" s="95" t="s">
        <v>197</v>
      </c>
      <c r="N12" s="95"/>
      <c r="O12" s="95"/>
    </row>
    <row r="13" ht="19.5" customHeight="1" spans="1:15">
      <c r="A13" s="329" t="s">
        <v>198</v>
      </c>
      <c r="B13" s="330">
        <f>C13-0.4</f>
        <v>18.7</v>
      </c>
      <c r="C13" s="330">
        <f>D13-0.4</f>
        <v>19.1</v>
      </c>
      <c r="D13" s="330">
        <v>19.5</v>
      </c>
      <c r="E13" s="330">
        <f>D13+0.4</f>
        <v>19.9</v>
      </c>
      <c r="F13" s="330">
        <f>E13+0.4</f>
        <v>20.3</v>
      </c>
      <c r="G13" s="330">
        <f t="shared" si="1"/>
        <v>20.9</v>
      </c>
      <c r="H13" s="330">
        <f t="shared" si="2"/>
        <v>21.5</v>
      </c>
      <c r="I13" s="74"/>
      <c r="J13" s="82" t="s">
        <v>192</v>
      </c>
      <c r="K13" s="82" t="s">
        <v>180</v>
      </c>
      <c r="L13" s="95" t="s">
        <v>194</v>
      </c>
      <c r="M13" s="95"/>
      <c r="N13" s="95"/>
      <c r="O13" s="95"/>
    </row>
    <row r="14" ht="19.5" customHeight="1" spans="1:15">
      <c r="A14" s="329" t="s">
        <v>199</v>
      </c>
      <c r="B14" s="330">
        <f>C14-0.2</f>
        <v>10.6</v>
      </c>
      <c r="C14" s="330">
        <f>D14-0.2</f>
        <v>10.8</v>
      </c>
      <c r="D14" s="330">
        <v>11</v>
      </c>
      <c r="E14" s="330">
        <f>D14+0.2</f>
        <v>11.2</v>
      </c>
      <c r="F14" s="330">
        <f>E14+0.2</f>
        <v>11.4</v>
      </c>
      <c r="G14" s="330">
        <f>F14+0.25</f>
        <v>11.65</v>
      </c>
      <c r="H14" s="330">
        <f>G14+0.25</f>
        <v>11.9</v>
      </c>
      <c r="I14" s="74"/>
      <c r="J14" s="82" t="s">
        <v>192</v>
      </c>
      <c r="K14" s="82" t="s">
        <v>180</v>
      </c>
      <c r="L14" s="94" t="s">
        <v>194</v>
      </c>
      <c r="M14" s="94"/>
      <c r="N14" s="94"/>
      <c r="O14" s="94"/>
    </row>
    <row r="15" ht="19.5" customHeight="1" spans="1:15">
      <c r="A15" s="87" t="s">
        <v>200</v>
      </c>
      <c r="B15" s="330">
        <f>C15</f>
        <v>2</v>
      </c>
      <c r="C15" s="330">
        <f>D15</f>
        <v>2</v>
      </c>
      <c r="D15" s="330">
        <v>2</v>
      </c>
      <c r="E15" s="330">
        <f t="shared" ref="E15:H15" si="3">D15</f>
        <v>2</v>
      </c>
      <c r="F15" s="330">
        <f t="shared" si="3"/>
        <v>2</v>
      </c>
      <c r="G15" s="330">
        <f t="shared" si="3"/>
        <v>2</v>
      </c>
      <c r="H15" s="330">
        <f t="shared" si="3"/>
        <v>2</v>
      </c>
      <c r="I15" s="74"/>
      <c r="J15" s="82" t="s">
        <v>192</v>
      </c>
      <c r="K15" s="82" t="s">
        <v>201</v>
      </c>
      <c r="L15" s="95" t="s">
        <v>202</v>
      </c>
      <c r="M15" s="96"/>
      <c r="N15" s="96"/>
      <c r="O15" s="96"/>
    </row>
    <row r="16" ht="14.25" spans="1:15">
      <c r="A16" s="98" t="s">
        <v>203</v>
      </c>
      <c r="D16" s="99"/>
      <c r="E16" s="99"/>
      <c r="F16" s="99"/>
      <c r="G16" s="99"/>
      <c r="H16" s="99"/>
      <c r="I16" s="99"/>
      <c r="J16" s="100"/>
      <c r="K16" s="100"/>
      <c r="L16" s="99"/>
      <c r="M16" s="99"/>
      <c r="N16" s="99"/>
      <c r="O16" s="99"/>
    </row>
    <row r="17" ht="14.25" spans="1:15">
      <c r="A17" s="67" t="s">
        <v>204</v>
      </c>
      <c r="D17" s="99"/>
      <c r="E17" s="99"/>
      <c r="F17" s="99"/>
      <c r="G17" s="99"/>
      <c r="H17" s="99"/>
      <c r="I17" s="99"/>
      <c r="J17" s="100"/>
      <c r="K17" s="100"/>
      <c r="L17" s="99"/>
      <c r="M17" s="99"/>
      <c r="N17" s="99"/>
      <c r="O17" s="99"/>
    </row>
    <row r="18" ht="14.25" spans="1:15">
      <c r="A18" s="99"/>
      <c r="B18" s="99"/>
      <c r="C18" s="99"/>
      <c r="D18" s="99"/>
      <c r="E18" s="99"/>
      <c r="F18" s="99"/>
      <c r="G18" s="99"/>
      <c r="H18" s="99"/>
      <c r="I18" s="99"/>
      <c r="J18" s="101" t="s">
        <v>205</v>
      </c>
      <c r="K18" s="101"/>
      <c r="L18" s="98" t="s">
        <v>206</v>
      </c>
      <c r="M18" s="98"/>
      <c r="N18" s="98" t="s">
        <v>207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9" customWidth="1"/>
    <col min="2" max="16384" width="10" style="209"/>
  </cols>
  <sheetData>
    <row r="1" ht="22.5" customHeight="1" spans="1:11">
      <c r="A1" s="210" t="s">
        <v>208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53</v>
      </c>
      <c r="B2" s="105" t="s">
        <v>209</v>
      </c>
      <c r="C2" s="105"/>
      <c r="D2" s="212" t="s">
        <v>55</v>
      </c>
      <c r="E2" s="212"/>
      <c r="F2" s="105" t="s">
        <v>210</v>
      </c>
      <c r="G2" s="105"/>
      <c r="H2" s="213" t="s">
        <v>57</v>
      </c>
      <c r="I2" s="214" t="s">
        <v>211</v>
      </c>
      <c r="J2" s="214"/>
      <c r="K2" s="215"/>
    </row>
    <row r="3" customHeight="1" spans="1:11">
      <c r="A3" s="216" t="s">
        <v>58</v>
      </c>
      <c r="B3" s="217"/>
      <c r="C3" s="218"/>
      <c r="D3" s="219" t="s">
        <v>59</v>
      </c>
      <c r="E3" s="220"/>
      <c r="F3" s="220"/>
      <c r="G3" s="221"/>
      <c r="H3" s="219" t="s">
        <v>60</v>
      </c>
      <c r="I3" s="220"/>
      <c r="J3" s="220"/>
      <c r="K3" s="221"/>
    </row>
    <row r="4" customHeight="1" spans="1:11">
      <c r="A4" s="222" t="s">
        <v>61</v>
      </c>
      <c r="B4" s="223" t="s">
        <v>212</v>
      </c>
      <c r="C4" s="224"/>
      <c r="D4" s="222" t="s">
        <v>63</v>
      </c>
      <c r="E4" s="225"/>
      <c r="F4" s="226">
        <v>45721</v>
      </c>
      <c r="G4" s="227"/>
      <c r="H4" s="222" t="s">
        <v>213</v>
      </c>
      <c r="I4" s="225"/>
      <c r="J4" s="228" t="s">
        <v>65</v>
      </c>
      <c r="K4" s="229" t="s">
        <v>66</v>
      </c>
    </row>
    <row r="5" customHeight="1" spans="1:11">
      <c r="A5" s="230" t="s">
        <v>67</v>
      </c>
      <c r="B5" s="223" t="s">
        <v>68</v>
      </c>
      <c r="C5" s="224"/>
      <c r="D5" s="222" t="s">
        <v>214</v>
      </c>
      <c r="E5" s="225"/>
      <c r="F5" s="231">
        <v>1</v>
      </c>
      <c r="G5" s="232"/>
      <c r="H5" s="222" t="s">
        <v>215</v>
      </c>
      <c r="I5" s="225"/>
      <c r="J5" s="228" t="s">
        <v>65</v>
      </c>
      <c r="K5" s="229" t="s">
        <v>66</v>
      </c>
    </row>
    <row r="6" customHeight="1" spans="1:11">
      <c r="A6" s="222" t="s">
        <v>71</v>
      </c>
      <c r="B6" s="233">
        <v>4</v>
      </c>
      <c r="C6" s="234">
        <v>6</v>
      </c>
      <c r="D6" s="222" t="s">
        <v>216</v>
      </c>
      <c r="E6" s="225"/>
      <c r="F6" s="231">
        <v>0.5</v>
      </c>
      <c r="G6" s="232"/>
      <c r="H6" s="235" t="s">
        <v>217</v>
      </c>
      <c r="I6" s="236"/>
      <c r="J6" s="236"/>
      <c r="K6" s="237"/>
    </row>
    <row r="7" customHeight="1" spans="1:11">
      <c r="A7" s="222" t="s">
        <v>74</v>
      </c>
      <c r="B7" s="238">
        <v>11684</v>
      </c>
      <c r="C7" s="239"/>
      <c r="D7" s="222" t="s">
        <v>218</v>
      </c>
      <c r="E7" s="225"/>
      <c r="F7" s="231">
        <v>0.3</v>
      </c>
      <c r="G7" s="232"/>
      <c r="H7" s="240" t="s">
        <v>219</v>
      </c>
      <c r="I7" s="228"/>
      <c r="J7" s="228"/>
      <c r="K7" s="229"/>
    </row>
    <row r="8" customHeight="1" spans="1:11">
      <c r="A8" s="241" t="s">
        <v>78</v>
      </c>
      <c r="B8" s="242" t="s">
        <v>220</v>
      </c>
      <c r="C8" s="243"/>
      <c r="D8" s="244" t="s">
        <v>80</v>
      </c>
      <c r="E8" s="245"/>
      <c r="F8" s="246">
        <v>45721</v>
      </c>
      <c r="G8" s="247"/>
      <c r="H8" s="244"/>
      <c r="I8" s="245"/>
      <c r="J8" s="245"/>
      <c r="K8" s="248"/>
    </row>
    <row r="9" customHeight="1" spans="1:11">
      <c r="A9" s="249" t="s">
        <v>221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customHeight="1" spans="1:11">
      <c r="A10" s="250" t="s">
        <v>84</v>
      </c>
      <c r="B10" s="251" t="s">
        <v>85</v>
      </c>
      <c r="C10" s="252" t="s">
        <v>86</v>
      </c>
      <c r="D10" s="253"/>
      <c r="E10" s="254" t="s">
        <v>89</v>
      </c>
      <c r="F10" s="251" t="s">
        <v>85</v>
      </c>
      <c r="G10" s="252" t="s">
        <v>86</v>
      </c>
      <c r="H10" s="251"/>
      <c r="I10" s="254" t="s">
        <v>87</v>
      </c>
      <c r="J10" s="251" t="s">
        <v>85</v>
      </c>
      <c r="K10" s="255" t="s">
        <v>86</v>
      </c>
    </row>
    <row r="11" customHeight="1" spans="1:11">
      <c r="A11" s="230" t="s">
        <v>90</v>
      </c>
      <c r="B11" s="256" t="s">
        <v>85</v>
      </c>
      <c r="C11" s="228" t="s">
        <v>86</v>
      </c>
      <c r="D11" s="257"/>
      <c r="E11" s="258" t="s">
        <v>92</v>
      </c>
      <c r="F11" s="256" t="s">
        <v>85</v>
      </c>
      <c r="G11" s="228" t="s">
        <v>86</v>
      </c>
      <c r="H11" s="256"/>
      <c r="I11" s="258" t="s">
        <v>97</v>
      </c>
      <c r="J11" s="256" t="s">
        <v>85</v>
      </c>
      <c r="K11" s="229" t="s">
        <v>86</v>
      </c>
    </row>
    <row r="12" customHeight="1" spans="1:11">
      <c r="A12" s="244" t="s">
        <v>222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8"/>
    </row>
    <row r="13" customHeight="1" spans="1:11">
      <c r="A13" s="259" t="s">
        <v>223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customHeight="1" spans="1:11">
      <c r="A14" s="260" t="s">
        <v>224</v>
      </c>
      <c r="B14" s="261"/>
      <c r="C14" s="261"/>
      <c r="D14" s="261"/>
      <c r="E14" s="261"/>
      <c r="F14" s="261"/>
      <c r="G14" s="261"/>
      <c r="H14" s="262"/>
      <c r="I14" s="263"/>
      <c r="J14" s="263"/>
      <c r="K14" s="264"/>
    </row>
    <row r="15" customHeight="1" spans="1:11">
      <c r="A15" s="260" t="s">
        <v>225</v>
      </c>
      <c r="B15" s="261"/>
      <c r="C15" s="261"/>
      <c r="D15" s="261"/>
      <c r="E15" s="261"/>
      <c r="F15" s="261"/>
      <c r="G15" s="261"/>
      <c r="H15" s="262"/>
      <c r="I15" s="265"/>
      <c r="J15" s="266"/>
      <c r="K15" s="267"/>
    </row>
    <row r="16" customHeight="1" spans="1:11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270"/>
    </row>
    <row r="17" customHeight="1" spans="1:11">
      <c r="A17" s="259" t="s">
        <v>226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customHeight="1" spans="1:11">
      <c r="A18" s="271" t="s">
        <v>227</v>
      </c>
      <c r="B18" s="272"/>
      <c r="C18" s="272"/>
      <c r="D18" s="272"/>
      <c r="E18" s="273"/>
      <c r="F18" s="273"/>
      <c r="G18" s="273"/>
      <c r="H18" s="273"/>
      <c r="I18" s="263"/>
      <c r="J18" s="263"/>
      <c r="K18" s="264"/>
    </row>
    <row r="19" customHeight="1" spans="1:11">
      <c r="A19" s="274" t="s">
        <v>228</v>
      </c>
      <c r="B19" s="275"/>
      <c r="C19" s="275"/>
      <c r="D19" s="276"/>
      <c r="E19" s="277"/>
      <c r="F19" s="278"/>
      <c r="G19" s="278"/>
      <c r="H19" s="279"/>
      <c r="I19" s="265"/>
      <c r="J19" s="266"/>
      <c r="K19" s="267"/>
    </row>
    <row r="20" customHeight="1" spans="1:11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customHeight="1" spans="1:11">
      <c r="A21" s="280" t="s">
        <v>124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04" t="s">
        <v>125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50"/>
    </row>
    <row r="23" customHeight="1" spans="1:11">
      <c r="A23" s="121" t="s">
        <v>126</v>
      </c>
      <c r="B23" s="123"/>
      <c r="C23" s="228" t="s">
        <v>65</v>
      </c>
      <c r="D23" s="228" t="s">
        <v>66</v>
      </c>
      <c r="E23" s="119"/>
      <c r="F23" s="119"/>
      <c r="G23" s="119"/>
      <c r="H23" s="119"/>
      <c r="I23" s="119"/>
      <c r="J23" s="119"/>
      <c r="K23" s="120"/>
    </row>
    <row r="24" customHeight="1" spans="1:11">
      <c r="A24" s="281" t="s">
        <v>229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3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customHeight="1" spans="1:11">
      <c r="A26" s="249" t="s">
        <v>138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customHeight="1" spans="1:11">
      <c r="A27" s="216" t="s">
        <v>139</v>
      </c>
      <c r="B27" s="252" t="s">
        <v>95</v>
      </c>
      <c r="C27" s="252" t="s">
        <v>96</v>
      </c>
      <c r="D27" s="252" t="s">
        <v>88</v>
      </c>
      <c r="E27" s="217" t="s">
        <v>140</v>
      </c>
      <c r="F27" s="252" t="s">
        <v>95</v>
      </c>
      <c r="G27" s="252" t="s">
        <v>96</v>
      </c>
      <c r="H27" s="252" t="s">
        <v>88</v>
      </c>
      <c r="I27" s="217" t="s">
        <v>141</v>
      </c>
      <c r="J27" s="252" t="s">
        <v>95</v>
      </c>
      <c r="K27" s="255" t="s">
        <v>96</v>
      </c>
    </row>
    <row r="28" customHeight="1" spans="1:11">
      <c r="A28" s="235" t="s">
        <v>87</v>
      </c>
      <c r="B28" s="228" t="s">
        <v>95</v>
      </c>
      <c r="C28" s="228" t="s">
        <v>96</v>
      </c>
      <c r="D28" s="228" t="s">
        <v>88</v>
      </c>
      <c r="E28" s="236" t="s">
        <v>94</v>
      </c>
      <c r="F28" s="228" t="s">
        <v>95</v>
      </c>
      <c r="G28" s="228" t="s">
        <v>96</v>
      </c>
      <c r="H28" s="228" t="s">
        <v>88</v>
      </c>
      <c r="I28" s="236" t="s">
        <v>105</v>
      </c>
      <c r="J28" s="228" t="s">
        <v>95</v>
      </c>
      <c r="K28" s="229" t="s">
        <v>96</v>
      </c>
    </row>
    <row r="29" customHeight="1" spans="1:11">
      <c r="A29" s="222" t="s">
        <v>230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customHeight="1" spans="1:11">
      <c r="A31" s="292" t="s">
        <v>231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ht="17.25" customHeight="1" spans="1:11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ht="17.25" customHeight="1" spans="1:11">
      <c r="A33" s="296" t="s">
        <v>232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/>
    </row>
    <row r="34" ht="17.25" customHeight="1" spans="1:11">
      <c r="A34" s="296" t="s">
        <v>233</v>
      </c>
      <c r="B34" s="297"/>
      <c r="C34" s="297"/>
      <c r="D34" s="297"/>
      <c r="E34" s="297"/>
      <c r="F34" s="297"/>
      <c r="G34" s="297"/>
      <c r="H34" s="297"/>
      <c r="I34" s="297"/>
      <c r="J34" s="297"/>
      <c r="K34" s="298"/>
    </row>
    <row r="35" ht="17.25" customHeight="1" spans="1:1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298"/>
    </row>
    <row r="36" ht="17.25" customHeight="1" spans="1:11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298"/>
    </row>
    <row r="37" ht="17.25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298"/>
    </row>
    <row r="38" ht="17.25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298"/>
    </row>
    <row r="39" ht="17.25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298"/>
    </row>
    <row r="40" ht="17.25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298"/>
    </row>
    <row r="41" ht="17.25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298"/>
    </row>
    <row r="42" ht="17.25" customHeight="1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298"/>
    </row>
    <row r="43" ht="17.25" customHeight="1" spans="1:11">
      <c r="A43" s="289" t="s">
        <v>137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customHeight="1" spans="1:11">
      <c r="A44" s="292" t="s">
        <v>234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ht="18" customHeight="1" spans="1:11">
      <c r="A45" s="299" t="s">
        <v>222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ht="18" customHeight="1" spans="1:1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ht="21" customHeight="1" spans="1:11">
      <c r="A48" s="302" t="s">
        <v>145</v>
      </c>
      <c r="B48" s="303" t="s">
        <v>146</v>
      </c>
      <c r="C48" s="303"/>
      <c r="D48" s="304" t="s">
        <v>147</v>
      </c>
      <c r="E48" s="305" t="s">
        <v>235</v>
      </c>
      <c r="F48" s="304" t="s">
        <v>149</v>
      </c>
      <c r="G48" s="306">
        <v>45711</v>
      </c>
      <c r="H48" s="307" t="s">
        <v>150</v>
      </c>
      <c r="I48" s="307"/>
      <c r="J48" s="303" t="s">
        <v>235</v>
      </c>
      <c r="K48" s="308"/>
    </row>
    <row r="49" customHeight="1" spans="1:11">
      <c r="A49" s="309" t="s">
        <v>152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customHeight="1" spans="1:11">
      <c r="A50" s="312" t="s">
        <v>236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customHeight="1" spans="1:1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ht="21" customHeight="1" spans="1:11">
      <c r="A52" s="302" t="s">
        <v>145</v>
      </c>
      <c r="B52" s="318"/>
      <c r="C52" s="318"/>
      <c r="D52" s="304" t="s">
        <v>147</v>
      </c>
      <c r="E52" s="304"/>
      <c r="F52" s="304" t="s">
        <v>149</v>
      </c>
      <c r="G52" s="304"/>
      <c r="H52" s="307" t="s">
        <v>150</v>
      </c>
      <c r="I52" s="307"/>
      <c r="J52" s="319"/>
      <c r="K52" s="3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9" width="16.5" style="67" customWidth="1"/>
    <col min="10" max="10" width="17" style="67" customWidth="1"/>
    <col min="11" max="11" width="18.5" style="67" customWidth="1"/>
    <col min="12" max="12" width="16.6666666666667" style="67" customWidth="1"/>
    <col min="13" max="13" width="14.1666666666667" style="67" customWidth="1"/>
    <col min="14" max="14" width="16.3333333333333" style="67" customWidth="1"/>
    <col min="15" max="16384" width="9" style="67"/>
  </cols>
  <sheetData>
    <row r="1" ht="22.5" customHeight="1" spans="1:14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2.5" customHeight="1" spans="1:14">
      <c r="A2" s="71" t="s">
        <v>61</v>
      </c>
      <c r="B2" s="72" t="s">
        <v>212</v>
      </c>
      <c r="C2" s="72"/>
      <c r="D2" s="73" t="s">
        <v>67</v>
      </c>
      <c r="E2" s="72" t="s">
        <v>68</v>
      </c>
      <c r="F2" s="72"/>
      <c r="G2" s="72"/>
      <c r="H2" s="194"/>
      <c r="I2" s="195" t="s">
        <v>57</v>
      </c>
      <c r="J2" s="196" t="s">
        <v>211</v>
      </c>
      <c r="K2" s="196"/>
      <c r="L2" s="196"/>
      <c r="M2" s="196"/>
      <c r="N2" s="197"/>
    </row>
    <row r="3" ht="22.5" customHeight="1" spans="1:14">
      <c r="A3" s="76" t="s">
        <v>155</v>
      </c>
      <c r="B3" s="77" t="s">
        <v>156</v>
      </c>
      <c r="C3" s="77"/>
      <c r="D3" s="77"/>
      <c r="E3" s="77"/>
      <c r="F3" s="77"/>
      <c r="G3" s="77"/>
      <c r="H3" s="74"/>
      <c r="I3" s="76" t="s">
        <v>157</v>
      </c>
      <c r="J3" s="76"/>
      <c r="K3" s="76"/>
      <c r="L3" s="76"/>
      <c r="M3" s="76"/>
      <c r="N3" s="198"/>
    </row>
    <row r="4" ht="22.5" customHeight="1" spans="1:14">
      <c r="A4" s="76"/>
      <c r="B4" s="78" t="s">
        <v>237</v>
      </c>
      <c r="C4" s="78" t="s">
        <v>238</v>
      </c>
      <c r="D4" s="78" t="s">
        <v>239</v>
      </c>
      <c r="E4" s="78" t="s">
        <v>240</v>
      </c>
      <c r="F4" s="78" t="s">
        <v>241</v>
      </c>
      <c r="G4" s="78" t="s">
        <v>242</v>
      </c>
      <c r="H4" s="74"/>
      <c r="I4" s="199" t="s">
        <v>243</v>
      </c>
      <c r="J4" s="199" t="s">
        <v>244</v>
      </c>
      <c r="K4" s="199" t="s">
        <v>245</v>
      </c>
      <c r="L4" s="199" t="s">
        <v>246</v>
      </c>
      <c r="M4" s="199" t="s">
        <v>247</v>
      </c>
      <c r="N4" s="199" t="s">
        <v>248</v>
      </c>
    </row>
    <row r="5" ht="22.5" customHeight="1" spans="1:14">
      <c r="A5" s="76"/>
      <c r="B5" s="80"/>
      <c r="C5" s="80"/>
      <c r="D5" s="81"/>
      <c r="E5" s="80"/>
      <c r="F5" s="80"/>
      <c r="G5" s="80"/>
      <c r="H5" s="74"/>
      <c r="I5" s="82" t="s">
        <v>249</v>
      </c>
      <c r="J5" s="82" t="s">
        <v>249</v>
      </c>
      <c r="K5" s="82" t="s">
        <v>249</v>
      </c>
      <c r="L5" s="82" t="s">
        <v>249</v>
      </c>
      <c r="M5" s="82" t="s">
        <v>249</v>
      </c>
      <c r="N5" s="82" t="s">
        <v>249</v>
      </c>
    </row>
    <row r="6" ht="22.5" customHeight="1" spans="1:14">
      <c r="A6" s="78" t="s">
        <v>175</v>
      </c>
      <c r="B6" s="78" t="s">
        <v>250</v>
      </c>
      <c r="C6" s="78" t="s">
        <v>251</v>
      </c>
      <c r="D6" s="78" t="s">
        <v>252</v>
      </c>
      <c r="E6" s="78" t="s">
        <v>253</v>
      </c>
      <c r="F6" s="78" t="s">
        <v>254</v>
      </c>
      <c r="G6" s="78" t="s">
        <v>255</v>
      </c>
      <c r="H6" s="74"/>
      <c r="I6" s="82" t="s">
        <v>256</v>
      </c>
      <c r="J6" s="82" t="s">
        <v>257</v>
      </c>
      <c r="K6" s="82" t="s">
        <v>258</v>
      </c>
      <c r="L6" s="82" t="s">
        <v>258</v>
      </c>
      <c r="M6" s="82" t="s">
        <v>259</v>
      </c>
      <c r="N6" s="200" t="s">
        <v>260</v>
      </c>
    </row>
    <row r="7" ht="22.5" customHeight="1" spans="1:14">
      <c r="A7" s="78" t="s">
        <v>178</v>
      </c>
      <c r="B7" s="78" t="s">
        <v>261</v>
      </c>
      <c r="C7" s="78" t="s">
        <v>262</v>
      </c>
      <c r="D7" s="78" t="s">
        <v>263</v>
      </c>
      <c r="E7" s="78" t="s">
        <v>264</v>
      </c>
      <c r="F7" s="78" t="s">
        <v>265</v>
      </c>
      <c r="G7" s="78" t="s">
        <v>266</v>
      </c>
      <c r="H7" s="74"/>
      <c r="I7" s="82" t="s">
        <v>267</v>
      </c>
      <c r="J7" s="82" t="s">
        <v>268</v>
      </c>
      <c r="K7" s="82" t="s">
        <v>268</v>
      </c>
      <c r="L7" s="82" t="s">
        <v>267</v>
      </c>
      <c r="M7" s="82" t="s">
        <v>267</v>
      </c>
      <c r="N7" s="200" t="s">
        <v>267</v>
      </c>
    </row>
    <row r="8" ht="22.5" customHeight="1" spans="1:14">
      <c r="A8" s="78" t="s">
        <v>269</v>
      </c>
      <c r="B8" s="78" t="s">
        <v>270</v>
      </c>
      <c r="C8" s="78" t="s">
        <v>271</v>
      </c>
      <c r="D8" s="78" t="s">
        <v>272</v>
      </c>
      <c r="E8" s="78" t="s">
        <v>273</v>
      </c>
      <c r="F8" s="78" t="s">
        <v>265</v>
      </c>
      <c r="G8" s="78" t="s">
        <v>266</v>
      </c>
      <c r="H8" s="74"/>
      <c r="I8" s="82" t="s">
        <v>260</v>
      </c>
      <c r="J8" s="82" t="s">
        <v>260</v>
      </c>
      <c r="K8" s="82" t="s">
        <v>260</v>
      </c>
      <c r="L8" s="90" t="s">
        <v>260</v>
      </c>
      <c r="M8" s="90" t="s">
        <v>260</v>
      </c>
      <c r="N8" s="200" t="s">
        <v>260</v>
      </c>
    </row>
    <row r="9" ht="22.5" customHeight="1" spans="1:14">
      <c r="A9" s="78" t="s">
        <v>184</v>
      </c>
      <c r="B9" s="78" t="s">
        <v>274</v>
      </c>
      <c r="C9" s="78" t="s">
        <v>275</v>
      </c>
      <c r="D9" s="78" t="s">
        <v>185</v>
      </c>
      <c r="E9" s="78" t="s">
        <v>276</v>
      </c>
      <c r="F9" s="78" t="s">
        <v>277</v>
      </c>
      <c r="G9" s="78" t="s">
        <v>278</v>
      </c>
      <c r="H9" s="74"/>
      <c r="I9" s="82" t="s">
        <v>260</v>
      </c>
      <c r="J9" s="82" t="s">
        <v>279</v>
      </c>
      <c r="K9" s="82" t="s">
        <v>260</v>
      </c>
      <c r="L9" s="90" t="s">
        <v>260</v>
      </c>
      <c r="M9" s="90" t="s">
        <v>260</v>
      </c>
      <c r="N9" s="200" t="s">
        <v>280</v>
      </c>
    </row>
    <row r="10" ht="22.5" customHeight="1" spans="1:14">
      <c r="A10" s="78" t="s">
        <v>188</v>
      </c>
      <c r="B10" s="78" t="s">
        <v>281</v>
      </c>
      <c r="C10" s="78" t="s">
        <v>282</v>
      </c>
      <c r="D10" s="78" t="s">
        <v>283</v>
      </c>
      <c r="E10" s="78" t="s">
        <v>284</v>
      </c>
      <c r="F10" s="78" t="s">
        <v>285</v>
      </c>
      <c r="G10" s="78" t="s">
        <v>286</v>
      </c>
      <c r="H10" s="74"/>
      <c r="I10" s="82" t="s">
        <v>287</v>
      </c>
      <c r="J10" s="82" t="s">
        <v>288</v>
      </c>
      <c r="K10" s="82" t="s">
        <v>186</v>
      </c>
      <c r="L10" s="90" t="s">
        <v>260</v>
      </c>
      <c r="M10" s="82" t="s">
        <v>186</v>
      </c>
      <c r="N10" s="200" t="s">
        <v>260</v>
      </c>
    </row>
    <row r="11" ht="22.5" customHeight="1" spans="1:14">
      <c r="A11" s="78" t="s">
        <v>289</v>
      </c>
      <c r="B11" s="78" t="s">
        <v>290</v>
      </c>
      <c r="C11" s="78" t="s">
        <v>291</v>
      </c>
      <c r="D11" s="78" t="s">
        <v>292</v>
      </c>
      <c r="E11" s="78" t="s">
        <v>293</v>
      </c>
      <c r="F11" s="78" t="s">
        <v>294</v>
      </c>
      <c r="G11" s="78" t="s">
        <v>295</v>
      </c>
      <c r="H11" s="74"/>
      <c r="I11" s="90" t="s">
        <v>260</v>
      </c>
      <c r="J11" s="90" t="s">
        <v>260</v>
      </c>
      <c r="K11" s="90" t="s">
        <v>260</v>
      </c>
      <c r="L11" s="90" t="s">
        <v>260</v>
      </c>
      <c r="M11" s="90" t="s">
        <v>260</v>
      </c>
      <c r="N11" s="200" t="s">
        <v>260</v>
      </c>
    </row>
    <row r="12" ht="22.5" customHeight="1" spans="1:14">
      <c r="A12" s="78" t="s">
        <v>296</v>
      </c>
      <c r="B12" s="78" t="s">
        <v>297</v>
      </c>
      <c r="C12" s="78" t="s">
        <v>298</v>
      </c>
      <c r="D12" s="78" t="s">
        <v>299</v>
      </c>
      <c r="E12" s="78" t="s">
        <v>300</v>
      </c>
      <c r="F12" s="78" t="s">
        <v>291</v>
      </c>
      <c r="G12" s="78" t="s">
        <v>301</v>
      </c>
      <c r="H12" s="74"/>
      <c r="I12" s="90" t="s">
        <v>260</v>
      </c>
      <c r="J12" s="90" t="s">
        <v>260</v>
      </c>
      <c r="K12" s="90" t="s">
        <v>260</v>
      </c>
      <c r="L12" s="90" t="s">
        <v>260</v>
      </c>
      <c r="M12" s="90" t="s">
        <v>260</v>
      </c>
      <c r="N12" s="200" t="s">
        <v>260</v>
      </c>
    </row>
    <row r="13" ht="22.5" customHeight="1" spans="1:14">
      <c r="A13" s="78" t="s">
        <v>302</v>
      </c>
      <c r="B13" s="78" t="s">
        <v>303</v>
      </c>
      <c r="C13" s="78" t="s">
        <v>304</v>
      </c>
      <c r="D13" s="78" t="s">
        <v>191</v>
      </c>
      <c r="E13" s="78" t="s">
        <v>305</v>
      </c>
      <c r="F13" s="78" t="s">
        <v>306</v>
      </c>
      <c r="G13" s="78" t="s">
        <v>307</v>
      </c>
      <c r="H13" s="74"/>
      <c r="I13" s="82" t="s">
        <v>280</v>
      </c>
      <c r="J13" s="82" t="s">
        <v>308</v>
      </c>
      <c r="K13" s="90" t="s">
        <v>260</v>
      </c>
      <c r="L13" s="82" t="s">
        <v>180</v>
      </c>
      <c r="M13" s="82" t="s">
        <v>309</v>
      </c>
      <c r="N13" s="200" t="s">
        <v>260</v>
      </c>
    </row>
    <row r="14" ht="22.5" customHeight="1" spans="1:14">
      <c r="A14" s="78" t="s">
        <v>310</v>
      </c>
      <c r="B14" s="78" t="s">
        <v>311</v>
      </c>
      <c r="C14" s="78" t="s">
        <v>312</v>
      </c>
      <c r="D14" s="78" t="s">
        <v>313</v>
      </c>
      <c r="E14" s="78" t="s">
        <v>314</v>
      </c>
      <c r="F14" s="78" t="s">
        <v>315</v>
      </c>
      <c r="G14" s="78" t="s">
        <v>316</v>
      </c>
      <c r="H14" s="74"/>
      <c r="I14" s="90" t="s">
        <v>260</v>
      </c>
      <c r="J14" s="90" t="s">
        <v>260</v>
      </c>
      <c r="K14" s="90" t="s">
        <v>260</v>
      </c>
      <c r="L14" s="90" t="s">
        <v>260</v>
      </c>
      <c r="M14" s="90" t="s">
        <v>260</v>
      </c>
      <c r="N14" s="200" t="s">
        <v>260</v>
      </c>
    </row>
    <row r="15" ht="22.5" customHeight="1" spans="1:14">
      <c r="A15" s="78" t="s">
        <v>200</v>
      </c>
      <c r="B15" s="78" t="s">
        <v>317</v>
      </c>
      <c r="C15" s="78" t="s">
        <v>317</v>
      </c>
      <c r="D15" s="78" t="s">
        <v>318</v>
      </c>
      <c r="E15" s="78" t="s">
        <v>317</v>
      </c>
      <c r="F15" s="78" t="s">
        <v>317</v>
      </c>
      <c r="G15" s="78" t="s">
        <v>317</v>
      </c>
      <c r="H15" s="74"/>
      <c r="I15" s="90" t="s">
        <v>260</v>
      </c>
      <c r="J15" s="90" t="s">
        <v>260</v>
      </c>
      <c r="K15" s="90" t="s">
        <v>260</v>
      </c>
      <c r="L15" s="90" t="s">
        <v>260</v>
      </c>
      <c r="M15" s="90" t="s">
        <v>260</v>
      </c>
      <c r="N15" s="200" t="s">
        <v>260</v>
      </c>
    </row>
    <row r="16" ht="22.5" customHeight="1" spans="1:14">
      <c r="A16" s="201"/>
      <c r="B16" s="80"/>
      <c r="C16" s="80"/>
      <c r="D16" s="202"/>
      <c r="E16" s="80"/>
      <c r="F16" s="80"/>
      <c r="G16" s="80"/>
      <c r="H16" s="74"/>
      <c r="I16" s="95"/>
      <c r="J16" s="95"/>
      <c r="K16" s="95"/>
      <c r="L16" s="95"/>
      <c r="M16" s="95"/>
      <c r="N16" s="203"/>
    </row>
    <row r="17" ht="22.5" customHeight="1" spans="1:14">
      <c r="A17" s="201"/>
      <c r="B17" s="80"/>
      <c r="C17" s="80"/>
      <c r="D17" s="202"/>
      <c r="E17" s="80"/>
      <c r="F17" s="80"/>
      <c r="G17" s="80"/>
      <c r="H17" s="74"/>
      <c r="I17" s="95"/>
      <c r="J17" s="95"/>
      <c r="K17" s="95"/>
      <c r="L17" s="95"/>
      <c r="M17" s="95"/>
      <c r="N17" s="203"/>
    </row>
    <row r="18" ht="22.5" customHeight="1" spans="1:14">
      <c r="A18" s="204"/>
      <c r="B18" s="205"/>
      <c r="C18" s="206"/>
      <c r="D18" s="207"/>
      <c r="E18" s="206"/>
      <c r="F18" s="206"/>
      <c r="G18" s="206"/>
      <c r="H18" s="74"/>
      <c r="I18" s="95"/>
      <c r="J18" s="95"/>
      <c r="K18" s="95"/>
      <c r="L18" s="95"/>
      <c r="M18" s="95"/>
      <c r="N18" s="203"/>
    </row>
    <row r="19" ht="14.25" spans="1:14">
      <c r="A19" s="98" t="s">
        <v>203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ht="14.25" spans="1:14">
      <c r="A20" s="67" t="s">
        <v>319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ht="14.25" spans="1:14">
      <c r="A21" s="99"/>
      <c r="B21" s="99"/>
      <c r="C21" s="99"/>
      <c r="D21" s="99"/>
      <c r="E21" s="99"/>
      <c r="F21" s="99"/>
      <c r="G21" s="99"/>
      <c r="H21" s="99"/>
      <c r="I21" s="98" t="s">
        <v>320</v>
      </c>
      <c r="J21" s="208"/>
      <c r="K21" s="98" t="s">
        <v>321</v>
      </c>
      <c r="L21" s="98"/>
      <c r="M21" s="98" t="s">
        <v>322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  <col min="12" max="16384" width="10.1666666666667" style="102"/>
  </cols>
  <sheetData>
    <row r="1" ht="26.25" spans="1:11">
      <c r="A1" s="103" t="s">
        <v>323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324</v>
      </c>
      <c r="F2" s="108" t="s">
        <v>325</v>
      </c>
      <c r="G2" s="109" t="s">
        <v>326</v>
      </c>
      <c r="H2" s="110"/>
      <c r="I2" s="111" t="s">
        <v>57</v>
      </c>
      <c r="J2" s="112" t="s">
        <v>56</v>
      </c>
      <c r="K2" s="191"/>
    </row>
    <row r="3" spans="1:11">
      <c r="A3" s="114" t="s">
        <v>74</v>
      </c>
      <c r="B3" s="115">
        <v>500</v>
      </c>
      <c r="C3" s="115"/>
      <c r="D3" s="116" t="s">
        <v>327</v>
      </c>
      <c r="E3" s="117">
        <v>45762</v>
      </c>
      <c r="F3" s="118"/>
      <c r="G3" s="118"/>
      <c r="H3" s="119" t="s">
        <v>328</v>
      </c>
      <c r="I3" s="119"/>
      <c r="J3" s="119"/>
      <c r="K3" s="120"/>
    </row>
    <row r="4" spans="1:11">
      <c r="A4" s="121" t="s">
        <v>71</v>
      </c>
      <c r="B4" s="122">
        <v>1</v>
      </c>
      <c r="C4" s="122">
        <v>3</v>
      </c>
      <c r="D4" s="123" t="s">
        <v>329</v>
      </c>
      <c r="E4" s="118" t="s">
        <v>330</v>
      </c>
      <c r="F4" s="118"/>
      <c r="G4" s="118"/>
      <c r="H4" s="123" t="s">
        <v>331</v>
      </c>
      <c r="I4" s="123"/>
      <c r="J4" s="124" t="s">
        <v>65</v>
      </c>
      <c r="K4" s="125" t="s">
        <v>66</v>
      </c>
    </row>
    <row r="5" spans="1:11">
      <c r="A5" s="121" t="s">
        <v>332</v>
      </c>
      <c r="B5" s="115" t="s">
        <v>333</v>
      </c>
      <c r="C5" s="115"/>
      <c r="D5" s="116" t="s">
        <v>334</v>
      </c>
      <c r="E5" s="116" t="s">
        <v>335</v>
      </c>
      <c r="F5" s="116" t="s">
        <v>336</v>
      </c>
      <c r="G5" s="116" t="s">
        <v>330</v>
      </c>
      <c r="H5" s="123" t="s">
        <v>337</v>
      </c>
      <c r="I5" s="123"/>
      <c r="J5" s="124" t="s">
        <v>65</v>
      </c>
      <c r="K5" s="125" t="s">
        <v>66</v>
      </c>
    </row>
    <row r="6" ht="15" spans="1:11">
      <c r="A6" s="126" t="s">
        <v>338</v>
      </c>
      <c r="B6" s="127" t="s">
        <v>339</v>
      </c>
      <c r="C6" s="127"/>
      <c r="D6" s="128" t="s">
        <v>340</v>
      </c>
      <c r="E6" s="129"/>
      <c r="F6" s="184">
        <v>500</v>
      </c>
      <c r="G6" s="128"/>
      <c r="H6" s="131" t="s">
        <v>341</v>
      </c>
      <c r="I6" s="131"/>
      <c r="J6" s="132" t="s">
        <v>65</v>
      </c>
      <c r="K6" s="133" t="s">
        <v>66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342</v>
      </c>
      <c r="B8" s="108" t="s">
        <v>343</v>
      </c>
      <c r="C8" s="108" t="s">
        <v>344</v>
      </c>
      <c r="D8" s="108" t="s">
        <v>345</v>
      </c>
      <c r="E8" s="108" t="s">
        <v>346</v>
      </c>
      <c r="F8" s="108" t="s">
        <v>347</v>
      </c>
      <c r="G8" s="138" t="s">
        <v>348</v>
      </c>
      <c r="H8" s="139"/>
      <c r="I8" s="139"/>
      <c r="J8" s="139"/>
      <c r="K8" s="140"/>
    </row>
    <row r="9" spans="1:11">
      <c r="A9" s="121" t="s">
        <v>349</v>
      </c>
      <c r="B9" s="123"/>
      <c r="C9" s="124" t="s">
        <v>65</v>
      </c>
      <c r="D9" s="124" t="s">
        <v>66</v>
      </c>
      <c r="E9" s="116" t="s">
        <v>350</v>
      </c>
      <c r="F9" s="141" t="s">
        <v>351</v>
      </c>
      <c r="G9" s="142" t="s">
        <v>352</v>
      </c>
      <c r="H9" s="171"/>
      <c r="I9" s="171"/>
      <c r="J9" s="171"/>
      <c r="K9" s="172"/>
    </row>
    <row r="10" spans="1:11">
      <c r="A10" s="121" t="s">
        <v>353</v>
      </c>
      <c r="B10" s="123"/>
      <c r="C10" s="124" t="s">
        <v>65</v>
      </c>
      <c r="D10" s="124" t="s">
        <v>66</v>
      </c>
      <c r="E10" s="116" t="s">
        <v>354</v>
      </c>
      <c r="F10" s="141" t="s">
        <v>352</v>
      </c>
      <c r="G10" s="142" t="s">
        <v>355</v>
      </c>
      <c r="H10" s="171"/>
      <c r="I10" s="171"/>
      <c r="J10" s="171"/>
      <c r="K10" s="172"/>
    </row>
    <row r="11" spans="1:11">
      <c r="A11" s="145" t="s">
        <v>221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pans="1:11">
      <c r="A12" s="114" t="s">
        <v>89</v>
      </c>
      <c r="B12" s="124" t="s">
        <v>85</v>
      </c>
      <c r="C12" s="124" t="s">
        <v>86</v>
      </c>
      <c r="D12" s="141"/>
      <c r="E12" s="116" t="s">
        <v>87</v>
      </c>
      <c r="F12" s="124" t="s">
        <v>85</v>
      </c>
      <c r="G12" s="124" t="s">
        <v>86</v>
      </c>
      <c r="H12" s="124"/>
      <c r="I12" s="116" t="s">
        <v>356</v>
      </c>
      <c r="J12" s="124" t="s">
        <v>85</v>
      </c>
      <c r="K12" s="125" t="s">
        <v>86</v>
      </c>
    </row>
    <row r="13" spans="1:11">
      <c r="A13" s="114" t="s">
        <v>92</v>
      </c>
      <c r="B13" s="124" t="s">
        <v>85</v>
      </c>
      <c r="C13" s="124" t="s">
        <v>86</v>
      </c>
      <c r="D13" s="141"/>
      <c r="E13" s="116" t="s">
        <v>97</v>
      </c>
      <c r="F13" s="124" t="s">
        <v>85</v>
      </c>
      <c r="G13" s="124" t="s">
        <v>86</v>
      </c>
      <c r="H13" s="124"/>
      <c r="I13" s="116" t="s">
        <v>357</v>
      </c>
      <c r="J13" s="124" t="s">
        <v>85</v>
      </c>
      <c r="K13" s="125" t="s">
        <v>86</v>
      </c>
    </row>
    <row r="14" ht="15" spans="1:11">
      <c r="A14" s="126" t="s">
        <v>358</v>
      </c>
      <c r="B14" s="132" t="s">
        <v>85</v>
      </c>
      <c r="C14" s="132" t="s">
        <v>86</v>
      </c>
      <c r="D14" s="129"/>
      <c r="E14" s="128" t="s">
        <v>359</v>
      </c>
      <c r="F14" s="132" t="s">
        <v>85</v>
      </c>
      <c r="G14" s="132" t="s">
        <v>86</v>
      </c>
      <c r="H14" s="132"/>
      <c r="I14" s="128" t="s">
        <v>360</v>
      </c>
      <c r="J14" s="132" t="s">
        <v>85</v>
      </c>
      <c r="K14" s="133" t="s">
        <v>86</v>
      </c>
    </row>
    <row r="15" ht="15" spans="1:11">
      <c r="A15" s="134" t="s">
        <v>203</v>
      </c>
      <c r="B15" s="148" t="s">
        <v>352</v>
      </c>
      <c r="C15" s="149"/>
      <c r="D15" s="135"/>
      <c r="E15" s="134"/>
      <c r="F15" s="149"/>
      <c r="G15" s="149"/>
      <c r="H15" s="149"/>
      <c r="I15" s="134"/>
      <c r="J15" s="149"/>
      <c r="K15" s="149"/>
    </row>
    <row r="16" s="189" customFormat="1" spans="1:11">
      <c r="A16" s="104" t="s">
        <v>361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50"/>
    </row>
    <row r="17" spans="1:11">
      <c r="A17" s="121" t="s">
        <v>362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1"/>
    </row>
    <row r="18" spans="1:11">
      <c r="A18" s="121" t="s">
        <v>363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1"/>
    </row>
    <row r="19" spans="1:11">
      <c r="A19" s="152" t="s">
        <v>364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1:11">
      <c r="A20" s="155"/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pans="1:11">
      <c r="A24" s="121" t="s">
        <v>126</v>
      </c>
      <c r="B24" s="123"/>
      <c r="C24" s="124" t="s">
        <v>65</v>
      </c>
      <c r="D24" s="124" t="s">
        <v>66</v>
      </c>
      <c r="E24" s="119"/>
      <c r="F24" s="119"/>
      <c r="G24" s="119"/>
      <c r="H24" s="119"/>
      <c r="I24" s="119"/>
      <c r="J24" s="119"/>
      <c r="K24" s="120"/>
    </row>
    <row r="25" ht="15" spans="1:11">
      <c r="A25" s="159" t="s">
        <v>365</v>
      </c>
      <c r="B25" s="160" t="s">
        <v>352</v>
      </c>
      <c r="C25" s="192"/>
      <c r="D25" s="192"/>
      <c r="E25" s="192"/>
      <c r="F25" s="192"/>
      <c r="G25" s="192"/>
      <c r="H25" s="192"/>
      <c r="I25" s="192"/>
      <c r="J25" s="192"/>
      <c r="K25" s="193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366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40"/>
    </row>
    <row r="28" spans="1:11">
      <c r="A28" s="164" t="s">
        <v>367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6"/>
    </row>
    <row r="29" spans="1:11">
      <c r="A29" s="167" t="s">
        <v>368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ht="23" customHeight="1" spans="1:13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ht="23" customHeight="1" spans="1:13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" customHeight="1" spans="1:13">
      <c r="A35" s="173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ht="18.75" customHeight="1" spans="1:13">
      <c r="A37" s="177" t="s">
        <v>369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90" customFormat="1" ht="18.75" customHeight="1" spans="1:13">
      <c r="A38" s="121" t="s">
        <v>370</v>
      </c>
      <c r="B38" s="123"/>
      <c r="C38" s="123"/>
      <c r="D38" s="119" t="s">
        <v>371</v>
      </c>
      <c r="E38" s="119"/>
      <c r="F38" s="180" t="s">
        <v>372</v>
      </c>
      <c r="G38" s="181"/>
      <c r="H38" s="123" t="s">
        <v>373</v>
      </c>
      <c r="I38" s="123"/>
      <c r="J38" s="123" t="s">
        <v>374</v>
      </c>
      <c r="K38" s="151"/>
    </row>
    <row r="39" ht="18.75" customHeight="1" spans="1:13">
      <c r="A39" s="121" t="s">
        <v>203</v>
      </c>
      <c r="B39" s="182" t="s">
        <v>375</v>
      </c>
      <c r="C39" s="182"/>
      <c r="D39" s="182"/>
      <c r="E39" s="182"/>
      <c r="F39" s="182"/>
      <c r="G39" s="182"/>
      <c r="H39" s="182"/>
      <c r="I39" s="182"/>
      <c r="J39" s="182"/>
      <c r="K39" s="183"/>
      <c r="M39" s="190"/>
    </row>
    <row r="40" ht="31" customHeight="1" spans="1:13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51"/>
    </row>
    <row r="41" ht="18.75" customHeight="1" spans="1:13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51"/>
    </row>
    <row r="42" ht="32" customHeight="1" spans="1:13">
      <c r="A42" s="126" t="s">
        <v>145</v>
      </c>
      <c r="B42" s="184" t="s">
        <v>376</v>
      </c>
      <c r="C42" s="184"/>
      <c r="D42" s="128" t="s">
        <v>377</v>
      </c>
      <c r="E42" s="185" t="s">
        <v>378</v>
      </c>
      <c r="F42" s="128" t="s">
        <v>149</v>
      </c>
      <c r="G42" s="186">
        <v>45759</v>
      </c>
      <c r="H42" s="187" t="s">
        <v>150</v>
      </c>
      <c r="I42" s="187"/>
      <c r="J42" s="184" t="s">
        <v>151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</cols>
  <sheetData>
    <row r="1" ht="26.25" spans="1:11">
      <c r="A1" s="103" t="s">
        <v>323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209</v>
      </c>
      <c r="C2" s="105"/>
      <c r="D2" s="106" t="s">
        <v>61</v>
      </c>
      <c r="E2" s="107" t="s">
        <v>212</v>
      </c>
      <c r="F2" s="108" t="s">
        <v>325</v>
      </c>
      <c r="G2" s="109" t="s">
        <v>68</v>
      </c>
      <c r="H2" s="110"/>
      <c r="I2" s="111" t="s">
        <v>57</v>
      </c>
      <c r="J2" s="112" t="s">
        <v>211</v>
      </c>
      <c r="K2" s="113"/>
    </row>
    <row r="3" spans="1:11">
      <c r="A3" s="114" t="s">
        <v>74</v>
      </c>
      <c r="B3" s="115">
        <v>11684</v>
      </c>
      <c r="C3" s="115"/>
      <c r="D3" s="116" t="s">
        <v>327</v>
      </c>
      <c r="E3" s="117">
        <v>45721</v>
      </c>
      <c r="F3" s="118"/>
      <c r="G3" s="118"/>
      <c r="H3" s="119" t="s">
        <v>328</v>
      </c>
      <c r="I3" s="119"/>
      <c r="J3" s="119"/>
      <c r="K3" s="120"/>
    </row>
    <row r="4" spans="1:11">
      <c r="A4" s="121" t="s">
        <v>71</v>
      </c>
      <c r="B4" s="122">
        <v>4</v>
      </c>
      <c r="C4" s="122">
        <v>6</v>
      </c>
      <c r="D4" s="123" t="s">
        <v>329</v>
      </c>
      <c r="E4" s="118" t="s">
        <v>334</v>
      </c>
      <c r="F4" s="118"/>
      <c r="G4" s="118"/>
      <c r="H4" s="123" t="s">
        <v>331</v>
      </c>
      <c r="I4" s="123"/>
      <c r="J4" s="124" t="s">
        <v>65</v>
      </c>
      <c r="K4" s="125" t="s">
        <v>66</v>
      </c>
    </row>
    <row r="5" spans="1:11">
      <c r="A5" s="121" t="s">
        <v>332</v>
      </c>
      <c r="B5" s="115" t="s">
        <v>379</v>
      </c>
      <c r="C5" s="115"/>
      <c r="D5" s="116" t="s">
        <v>334</v>
      </c>
      <c r="E5" s="116" t="s">
        <v>335</v>
      </c>
      <c r="F5" s="116" t="s">
        <v>336</v>
      </c>
      <c r="G5" s="116" t="s">
        <v>330</v>
      </c>
      <c r="H5" s="123" t="s">
        <v>337</v>
      </c>
      <c r="I5" s="123"/>
      <c r="J5" s="124" t="s">
        <v>65</v>
      </c>
      <c r="K5" s="125" t="s">
        <v>66</v>
      </c>
    </row>
    <row r="6" ht="15" spans="1:11">
      <c r="A6" s="126" t="s">
        <v>338</v>
      </c>
      <c r="B6" s="127">
        <v>315</v>
      </c>
      <c r="C6" s="127"/>
      <c r="D6" s="128" t="s">
        <v>340</v>
      </c>
      <c r="E6" s="129"/>
      <c r="F6" s="130">
        <v>11684</v>
      </c>
      <c r="G6" s="128"/>
      <c r="H6" s="131" t="s">
        <v>341</v>
      </c>
      <c r="I6" s="131"/>
      <c r="J6" s="132" t="s">
        <v>65</v>
      </c>
      <c r="K6" s="133" t="s">
        <v>66</v>
      </c>
    </row>
    <row r="7" ht="15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342</v>
      </c>
      <c r="B8" s="108" t="s">
        <v>343</v>
      </c>
      <c r="C8" s="108" t="s">
        <v>344</v>
      </c>
      <c r="D8" s="108" t="s">
        <v>345</v>
      </c>
      <c r="E8" s="108" t="s">
        <v>346</v>
      </c>
      <c r="F8" s="108" t="s">
        <v>347</v>
      </c>
      <c r="G8" s="138" t="s">
        <v>380</v>
      </c>
      <c r="H8" s="139"/>
      <c r="I8" s="139"/>
      <c r="J8" s="139"/>
      <c r="K8" s="140"/>
    </row>
    <row r="9" spans="1:11">
      <c r="A9" s="121" t="s">
        <v>349</v>
      </c>
      <c r="B9" s="123"/>
      <c r="C9" s="124" t="s">
        <v>65</v>
      </c>
      <c r="D9" s="124" t="s">
        <v>66</v>
      </c>
      <c r="E9" s="116" t="s">
        <v>350</v>
      </c>
      <c r="F9" s="141" t="s">
        <v>351</v>
      </c>
      <c r="G9" s="142" t="s">
        <v>352</v>
      </c>
      <c r="H9" s="143"/>
      <c r="I9" s="143"/>
      <c r="J9" s="143"/>
      <c r="K9" s="144"/>
    </row>
    <row r="10" spans="1:11">
      <c r="A10" s="121" t="s">
        <v>353</v>
      </c>
      <c r="B10" s="123"/>
      <c r="C10" s="124" t="s">
        <v>65</v>
      </c>
      <c r="D10" s="124" t="s">
        <v>66</v>
      </c>
      <c r="E10" s="116" t="s">
        <v>354</v>
      </c>
      <c r="F10" s="141" t="s">
        <v>352</v>
      </c>
      <c r="G10" s="142" t="s">
        <v>355</v>
      </c>
      <c r="H10" s="143"/>
      <c r="I10" s="143"/>
      <c r="J10" s="143"/>
      <c r="K10" s="144"/>
    </row>
    <row r="11" spans="1:11">
      <c r="A11" s="145" t="s">
        <v>221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pans="1:11">
      <c r="A12" s="114" t="s">
        <v>89</v>
      </c>
      <c r="B12" s="124" t="s">
        <v>85</v>
      </c>
      <c r="C12" s="124" t="s">
        <v>86</v>
      </c>
      <c r="D12" s="141"/>
      <c r="E12" s="116" t="s">
        <v>87</v>
      </c>
      <c r="F12" s="124" t="s">
        <v>85</v>
      </c>
      <c r="G12" s="124" t="s">
        <v>86</v>
      </c>
      <c r="H12" s="124"/>
      <c r="I12" s="116" t="s">
        <v>356</v>
      </c>
      <c r="J12" s="124" t="s">
        <v>85</v>
      </c>
      <c r="K12" s="125" t="s">
        <v>86</v>
      </c>
    </row>
    <row r="13" spans="1:11">
      <c r="A13" s="114" t="s">
        <v>92</v>
      </c>
      <c r="B13" s="124" t="s">
        <v>85</v>
      </c>
      <c r="C13" s="124" t="s">
        <v>86</v>
      </c>
      <c r="D13" s="141"/>
      <c r="E13" s="116" t="s">
        <v>97</v>
      </c>
      <c r="F13" s="124" t="s">
        <v>85</v>
      </c>
      <c r="G13" s="124" t="s">
        <v>86</v>
      </c>
      <c r="H13" s="124"/>
      <c r="I13" s="116" t="s">
        <v>357</v>
      </c>
      <c r="J13" s="124" t="s">
        <v>85</v>
      </c>
      <c r="K13" s="125" t="s">
        <v>86</v>
      </c>
    </row>
    <row r="14" ht="15" spans="1:11">
      <c r="A14" s="126" t="s">
        <v>358</v>
      </c>
      <c r="B14" s="132" t="s">
        <v>85</v>
      </c>
      <c r="C14" s="132" t="s">
        <v>86</v>
      </c>
      <c r="D14" s="129"/>
      <c r="E14" s="128" t="s">
        <v>359</v>
      </c>
      <c r="F14" s="132" t="s">
        <v>85</v>
      </c>
      <c r="G14" s="132" t="s">
        <v>86</v>
      </c>
      <c r="H14" s="132"/>
      <c r="I14" s="128" t="s">
        <v>360</v>
      </c>
      <c r="J14" s="132" t="s">
        <v>85</v>
      </c>
      <c r="K14" s="133" t="s">
        <v>86</v>
      </c>
    </row>
    <row r="15" ht="15" spans="1:11">
      <c r="A15" s="134" t="s">
        <v>203</v>
      </c>
      <c r="B15" s="148" t="s">
        <v>352</v>
      </c>
      <c r="C15" s="149"/>
      <c r="D15" s="135"/>
      <c r="E15" s="134"/>
      <c r="F15" s="149"/>
      <c r="G15" s="149"/>
      <c r="H15" s="149"/>
      <c r="I15" s="134"/>
      <c r="J15" s="149"/>
      <c r="K15" s="149"/>
    </row>
    <row r="16" spans="1:11">
      <c r="A16" s="104" t="s">
        <v>361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50"/>
    </row>
    <row r="17" spans="1:11">
      <c r="A17" s="121" t="s">
        <v>362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1"/>
    </row>
    <row r="18" spans="1:11">
      <c r="A18" s="121" t="s">
        <v>363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1"/>
    </row>
    <row r="19" spans="1:11">
      <c r="A19" s="152" t="s">
        <v>381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1:11">
      <c r="A20" s="155" t="s">
        <v>382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55" t="s">
        <v>383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55" t="s">
        <v>384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pans="1:11">
      <c r="A24" s="121" t="s">
        <v>126</v>
      </c>
      <c r="B24" s="123"/>
      <c r="C24" s="124" t="s">
        <v>65</v>
      </c>
      <c r="D24" s="124" t="s">
        <v>66</v>
      </c>
      <c r="E24" s="119"/>
      <c r="F24" s="119"/>
      <c r="G24" s="119"/>
      <c r="H24" s="119"/>
      <c r="I24" s="119"/>
      <c r="J24" s="119"/>
      <c r="K24" s="120"/>
    </row>
    <row r="25" ht="15" spans="1:11">
      <c r="A25" s="159" t="s">
        <v>365</v>
      </c>
      <c r="B25" s="160" t="s">
        <v>352</v>
      </c>
      <c r="C25" s="160"/>
      <c r="D25" s="160"/>
      <c r="E25" s="160"/>
      <c r="F25" s="160"/>
      <c r="G25" s="160"/>
      <c r="H25" s="160"/>
      <c r="I25" s="160"/>
      <c r="J25" s="160"/>
      <c r="K25" s="161"/>
    </row>
    <row r="26" ht="15" spans="1:11">
      <c r="A26" s="162"/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11">
      <c r="A27" s="163" t="s">
        <v>366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40"/>
    </row>
    <row r="28" spans="1:11">
      <c r="A28" s="164" t="s">
        <v>385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6"/>
    </row>
    <row r="29" spans="1:11">
      <c r="A29" s="164" t="s">
        <v>386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6"/>
    </row>
    <row r="30" spans="1:11">
      <c r="A30" s="164" t="s">
        <v>387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6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spans="1:11">
      <c r="A35" s="173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15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>
      <c r="A37" s="177" t="s">
        <v>369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>
      <c r="A38" s="121" t="s">
        <v>370</v>
      </c>
      <c r="B38" s="123"/>
      <c r="C38" s="123"/>
      <c r="D38" s="119" t="s">
        <v>371</v>
      </c>
      <c r="E38" s="119"/>
      <c r="F38" s="180" t="s">
        <v>372</v>
      </c>
      <c r="G38" s="181"/>
      <c r="H38" s="123" t="s">
        <v>373</v>
      </c>
      <c r="I38" s="123"/>
      <c r="J38" s="123" t="s">
        <v>374</v>
      </c>
      <c r="K38" s="151"/>
    </row>
    <row r="39" spans="1:11">
      <c r="A39" s="121" t="s">
        <v>203</v>
      </c>
      <c r="B39" s="182" t="s">
        <v>388</v>
      </c>
      <c r="C39" s="182"/>
      <c r="D39" s="182"/>
      <c r="E39" s="182"/>
      <c r="F39" s="182"/>
      <c r="G39" s="182"/>
      <c r="H39" s="182"/>
      <c r="I39" s="182"/>
      <c r="J39" s="182"/>
      <c r="K39" s="183"/>
    </row>
    <row r="40" spans="1:11">
      <c r="A40" s="121"/>
      <c r="B40" s="123"/>
      <c r="C40" s="123"/>
      <c r="D40" s="123"/>
      <c r="E40" s="123"/>
      <c r="F40" s="123"/>
      <c r="G40" s="123"/>
      <c r="H40" s="123"/>
      <c r="I40" s="123"/>
      <c r="J40" s="123"/>
      <c r="K40" s="151"/>
    </row>
    <row r="4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51"/>
    </row>
    <row r="42" ht="15" spans="1:11">
      <c r="A42" s="126" t="s">
        <v>145</v>
      </c>
      <c r="B42" s="184" t="s">
        <v>376</v>
      </c>
      <c r="C42" s="184"/>
      <c r="D42" s="128" t="s">
        <v>377</v>
      </c>
      <c r="E42" s="185" t="s">
        <v>235</v>
      </c>
      <c r="F42" s="128" t="s">
        <v>149</v>
      </c>
      <c r="G42" s="186">
        <v>45724</v>
      </c>
      <c r="H42" s="187" t="s">
        <v>150</v>
      </c>
      <c r="I42" s="187"/>
      <c r="J42" s="184" t="s">
        <v>235</v>
      </c>
      <c r="K42" s="18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7" customWidth="1"/>
    <col min="2" max="7" width="9.33333333333333" style="67" customWidth="1"/>
    <col min="8" max="8" width="1.33333333333333" style="67" customWidth="1"/>
    <col min="9" max="14" width="15.1666666666667" style="68" customWidth="1"/>
    <col min="15" max="16384" width="9" style="67"/>
  </cols>
  <sheetData>
    <row r="1" ht="22" customHeight="1" spans="1:14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2" customHeight="1" spans="1:14">
      <c r="A2" s="71" t="s">
        <v>61</v>
      </c>
      <c r="B2" s="72" t="s">
        <v>324</v>
      </c>
      <c r="C2" s="72"/>
      <c r="D2" s="73" t="s">
        <v>67</v>
      </c>
      <c r="E2" s="72" t="s">
        <v>326</v>
      </c>
      <c r="F2" s="72"/>
      <c r="G2" s="72"/>
      <c r="H2" s="74"/>
      <c r="I2" s="75" t="s">
        <v>57</v>
      </c>
      <c r="J2" s="72" t="s">
        <v>57</v>
      </c>
      <c r="K2" s="72"/>
      <c r="L2" s="72"/>
      <c r="M2" s="72"/>
      <c r="N2" s="72"/>
    </row>
    <row r="3" ht="22" customHeight="1" spans="1:14">
      <c r="A3" s="76" t="s">
        <v>155</v>
      </c>
      <c r="B3" s="77" t="s">
        <v>156</v>
      </c>
      <c r="C3" s="77"/>
      <c r="D3" s="77"/>
      <c r="E3" s="77"/>
      <c r="F3" s="77"/>
      <c r="G3" s="77"/>
      <c r="H3" s="74"/>
      <c r="I3" s="76" t="s">
        <v>157</v>
      </c>
      <c r="J3" s="76"/>
      <c r="K3" s="76"/>
      <c r="L3" s="76"/>
      <c r="M3" s="76"/>
      <c r="N3" s="76"/>
    </row>
    <row r="4" ht="22" customHeight="1" spans="1:14">
      <c r="A4" s="76"/>
      <c r="B4" s="78" t="s">
        <v>237</v>
      </c>
      <c r="C4" s="78" t="s">
        <v>238</v>
      </c>
      <c r="D4" s="78" t="s">
        <v>239</v>
      </c>
      <c r="E4" s="78" t="s">
        <v>240</v>
      </c>
      <c r="F4" s="78" t="s">
        <v>241</v>
      </c>
      <c r="G4" s="78" t="s">
        <v>242</v>
      </c>
      <c r="H4" s="74"/>
      <c r="I4" s="79" t="s">
        <v>237</v>
      </c>
      <c r="J4" s="79" t="s">
        <v>238</v>
      </c>
      <c r="K4" s="79" t="s">
        <v>239</v>
      </c>
      <c r="L4" s="79" t="s">
        <v>240</v>
      </c>
      <c r="M4" s="79" t="s">
        <v>241</v>
      </c>
      <c r="N4" s="79" t="s">
        <v>242</v>
      </c>
    </row>
    <row r="5" ht="22" customHeight="1" spans="1:14">
      <c r="A5" s="76"/>
      <c r="B5" s="80"/>
      <c r="C5" s="80"/>
      <c r="D5" s="81"/>
      <c r="E5" s="80"/>
      <c r="F5" s="80"/>
      <c r="G5" s="80"/>
      <c r="H5" s="74"/>
      <c r="I5" s="82"/>
      <c r="J5" s="82"/>
      <c r="K5" s="83"/>
      <c r="L5" s="83"/>
      <c r="M5" s="83"/>
      <c r="N5" s="83"/>
    </row>
    <row r="6" ht="22" customHeight="1" spans="1:14">
      <c r="A6" s="84" t="s">
        <v>175</v>
      </c>
      <c r="B6" s="78"/>
      <c r="C6" s="85">
        <f>D6-2</f>
        <v>67</v>
      </c>
      <c r="D6" s="86">
        <v>69</v>
      </c>
      <c r="E6" s="85">
        <f>D6+2</f>
        <v>71</v>
      </c>
      <c r="F6" s="78"/>
      <c r="G6" s="78"/>
      <c r="H6" s="74"/>
      <c r="I6" s="82"/>
      <c r="J6" s="82" t="s">
        <v>389</v>
      </c>
      <c r="K6" s="82" t="s">
        <v>390</v>
      </c>
      <c r="L6" s="82" t="s">
        <v>391</v>
      </c>
      <c r="M6" s="83"/>
      <c r="N6" s="83"/>
    </row>
    <row r="7" ht="22" customHeight="1" spans="1:14">
      <c r="A7" s="87" t="s">
        <v>178</v>
      </c>
      <c r="B7" s="78"/>
      <c r="C7" s="85">
        <f t="shared" ref="C7:C9" si="0">D7-4</f>
        <v>104</v>
      </c>
      <c r="D7" s="88">
        <v>108</v>
      </c>
      <c r="E7" s="85">
        <f t="shared" ref="E7:E9" si="1">D7+4</f>
        <v>112</v>
      </c>
      <c r="F7" s="78"/>
      <c r="G7" s="78"/>
      <c r="H7" s="74"/>
      <c r="I7" s="82"/>
      <c r="J7" s="82" t="s">
        <v>392</v>
      </c>
      <c r="K7" s="82" t="s">
        <v>393</v>
      </c>
      <c r="L7" s="82" t="s">
        <v>394</v>
      </c>
      <c r="M7" s="83"/>
      <c r="N7" s="83"/>
    </row>
    <row r="8" ht="22" customHeight="1" spans="1:14">
      <c r="A8" s="87" t="s">
        <v>395</v>
      </c>
      <c r="B8" s="78"/>
      <c r="C8" s="85">
        <f t="shared" si="0"/>
        <v>103</v>
      </c>
      <c r="D8" s="88">
        <v>107</v>
      </c>
      <c r="E8" s="85">
        <f t="shared" si="1"/>
        <v>111</v>
      </c>
      <c r="F8" s="78"/>
      <c r="G8" s="78"/>
      <c r="H8" s="74"/>
      <c r="I8" s="82"/>
      <c r="J8" s="82" t="s">
        <v>396</v>
      </c>
      <c r="K8" s="82" t="s">
        <v>393</v>
      </c>
      <c r="L8" s="82" t="s">
        <v>393</v>
      </c>
      <c r="M8" s="83"/>
      <c r="N8" s="83"/>
    </row>
    <row r="9" ht="22" customHeight="1" spans="1:14">
      <c r="A9" s="87" t="s">
        <v>269</v>
      </c>
      <c r="B9" s="78"/>
      <c r="C9" s="85">
        <f t="shared" si="0"/>
        <v>102</v>
      </c>
      <c r="D9" s="89" t="s">
        <v>182</v>
      </c>
      <c r="E9" s="85">
        <f t="shared" si="1"/>
        <v>110</v>
      </c>
      <c r="F9" s="78"/>
      <c r="G9" s="78"/>
      <c r="H9" s="74"/>
      <c r="I9" s="82"/>
      <c r="J9" s="82" t="s">
        <v>392</v>
      </c>
      <c r="K9" s="82" t="s">
        <v>393</v>
      </c>
      <c r="L9" s="82" t="s">
        <v>396</v>
      </c>
      <c r="M9" s="83"/>
      <c r="N9" s="83"/>
    </row>
    <row r="10" ht="22" customHeight="1" spans="1:14">
      <c r="A10" s="87" t="s">
        <v>184</v>
      </c>
      <c r="B10" s="78"/>
      <c r="C10" s="85">
        <f>D10-1.2</f>
        <v>44.8</v>
      </c>
      <c r="D10" s="89" t="s">
        <v>397</v>
      </c>
      <c r="E10" s="85">
        <f>D10+1.2</f>
        <v>47.2</v>
      </c>
      <c r="F10" s="78"/>
      <c r="G10" s="78"/>
      <c r="H10" s="74"/>
      <c r="I10" s="82"/>
      <c r="J10" s="82" t="s">
        <v>391</v>
      </c>
      <c r="K10" s="82" t="s">
        <v>398</v>
      </c>
      <c r="L10" s="82" t="s">
        <v>399</v>
      </c>
      <c r="M10" s="83"/>
      <c r="N10" s="83"/>
    </row>
    <row r="11" ht="22" customHeight="1" spans="1:14">
      <c r="A11" s="87" t="s">
        <v>188</v>
      </c>
      <c r="B11" s="78"/>
      <c r="C11" s="85">
        <f>D11-0.5</f>
        <v>20.5</v>
      </c>
      <c r="D11" s="89" t="s">
        <v>400</v>
      </c>
      <c r="E11" s="85">
        <f>D11+0.5</f>
        <v>21.5</v>
      </c>
      <c r="F11" s="78"/>
      <c r="G11" s="78"/>
      <c r="H11" s="74"/>
      <c r="I11" s="90"/>
      <c r="J11" s="82" t="s">
        <v>393</v>
      </c>
      <c r="K11" s="82" t="s">
        <v>393</v>
      </c>
      <c r="L11" s="82" t="s">
        <v>393</v>
      </c>
      <c r="M11" s="83"/>
      <c r="N11" s="83"/>
    </row>
    <row r="12" ht="22" customHeight="1" spans="1:14">
      <c r="A12" s="91" t="s">
        <v>289</v>
      </c>
      <c r="B12" s="78"/>
      <c r="C12" s="92">
        <f>D12-0.8</f>
        <v>18.7</v>
      </c>
      <c r="D12" s="93">
        <v>19.5</v>
      </c>
      <c r="E12" s="92">
        <f>D12+0.8</f>
        <v>20.3</v>
      </c>
      <c r="F12" s="78"/>
      <c r="G12" s="78"/>
      <c r="H12" s="74"/>
      <c r="I12" s="90"/>
      <c r="J12" s="82" t="s">
        <v>393</v>
      </c>
      <c r="K12" s="82" t="s">
        <v>393</v>
      </c>
      <c r="L12" s="82" t="s">
        <v>392</v>
      </c>
      <c r="M12" s="94"/>
      <c r="N12" s="94"/>
    </row>
    <row r="13" ht="22" customHeight="1" spans="1:14">
      <c r="A13" s="91" t="s">
        <v>296</v>
      </c>
      <c r="B13" s="78"/>
      <c r="C13" s="92">
        <f>D13-0.6</f>
        <v>16.9</v>
      </c>
      <c r="D13" s="93">
        <v>17.5</v>
      </c>
      <c r="E13" s="92">
        <f>D13+0.6</f>
        <v>18.1</v>
      </c>
      <c r="F13" s="78"/>
      <c r="G13" s="78"/>
      <c r="H13" s="74"/>
      <c r="I13" s="90"/>
      <c r="J13" s="82" t="s">
        <v>393</v>
      </c>
      <c r="K13" s="82" t="s">
        <v>393</v>
      </c>
      <c r="L13" s="82" t="s">
        <v>392</v>
      </c>
      <c r="M13" s="95"/>
      <c r="N13" s="95"/>
    </row>
    <row r="14" ht="22" customHeight="1" spans="1:14">
      <c r="A14" s="87" t="s">
        <v>302</v>
      </c>
      <c r="B14" s="78"/>
      <c r="C14" s="85">
        <f>D14-0.4</f>
        <v>19.6</v>
      </c>
      <c r="D14" s="88">
        <v>20</v>
      </c>
      <c r="E14" s="85">
        <f>D14+0.4</f>
        <v>20.4</v>
      </c>
      <c r="F14" s="78"/>
      <c r="G14" s="78"/>
      <c r="H14" s="74"/>
      <c r="I14" s="90"/>
      <c r="J14" s="82"/>
      <c r="K14" s="95"/>
      <c r="L14" s="95"/>
      <c r="M14" s="95"/>
      <c r="N14" s="95"/>
    </row>
    <row r="15" ht="22" customHeight="1" spans="1:14">
      <c r="A15" s="87" t="s">
        <v>310</v>
      </c>
      <c r="B15" s="78"/>
      <c r="C15" s="85">
        <f>D15-0.2</f>
        <v>10.8</v>
      </c>
      <c r="D15" s="88">
        <v>11</v>
      </c>
      <c r="E15" s="85">
        <f>D15+0.2</f>
        <v>11.2</v>
      </c>
      <c r="F15" s="78"/>
      <c r="G15" s="78"/>
      <c r="H15" s="74"/>
      <c r="I15" s="90"/>
      <c r="J15" s="82"/>
      <c r="K15" s="94"/>
      <c r="L15" s="94"/>
      <c r="M15" s="94"/>
      <c r="N15" s="94"/>
    </row>
    <row r="16" ht="22" customHeight="1" spans="1:14">
      <c r="A16" s="87" t="s">
        <v>200</v>
      </c>
      <c r="B16" s="96"/>
      <c r="C16" s="85">
        <f>D16</f>
        <v>1.5</v>
      </c>
      <c r="D16" s="88">
        <v>1.5</v>
      </c>
      <c r="E16" s="85">
        <f>D16</f>
        <v>1.5</v>
      </c>
      <c r="F16" s="97"/>
      <c r="G16" s="96"/>
      <c r="H16" s="74"/>
      <c r="I16" s="96"/>
      <c r="J16" s="96"/>
      <c r="K16" s="95"/>
      <c r="L16" s="96"/>
      <c r="M16" s="96"/>
      <c r="N16" s="96"/>
    </row>
    <row r="17" ht="22" customHeight="1" spans="1:14">
      <c r="A17" s="98" t="s">
        <v>203</v>
      </c>
      <c r="D17" s="99"/>
      <c r="E17" s="99"/>
      <c r="F17" s="99"/>
      <c r="G17" s="99"/>
      <c r="H17" s="99"/>
      <c r="I17" s="100"/>
      <c r="J17" s="100"/>
      <c r="K17" s="99"/>
      <c r="L17" s="99"/>
      <c r="M17" s="99"/>
      <c r="N17" s="99"/>
    </row>
    <row r="18" ht="22" customHeight="1" spans="1:14">
      <c r="A18" s="67" t="s">
        <v>204</v>
      </c>
      <c r="D18" s="99"/>
      <c r="E18" s="99"/>
      <c r="F18" s="99"/>
      <c r="G18" s="99"/>
      <c r="H18" s="99"/>
      <c r="I18" s="100"/>
      <c r="J18" s="100"/>
      <c r="K18" s="99"/>
      <c r="L18" s="99"/>
      <c r="M18" s="99"/>
      <c r="N18" s="99"/>
    </row>
    <row r="19" ht="22" customHeight="1" spans="1:14">
      <c r="A19" s="99"/>
      <c r="B19" s="99"/>
      <c r="C19" s="99"/>
      <c r="D19" s="99"/>
      <c r="E19" s="99"/>
      <c r="F19" s="99"/>
      <c r="G19" s="99"/>
      <c r="H19" s="99"/>
      <c r="I19" s="101" t="s">
        <v>401</v>
      </c>
      <c r="J19" s="101"/>
      <c r="K19" s="98" t="s">
        <v>402</v>
      </c>
      <c r="L19" s="98"/>
      <c r="M19" s="98" t="s">
        <v>207</v>
      </c>
      <c r="N19" s="67"/>
    </row>
    <row r="20" ht="14.25" spans="1:14">
      <c r="K20" s="67"/>
      <c r="L20" s="67"/>
      <c r="M20" s="67"/>
      <c r="N20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2025-12-12T03:25:33Z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