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<sst xmlns="http://schemas.openxmlformats.org/spreadsheetml/2006/main" count="757" uniqueCount="330">
  <si>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</si>
  <si>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</si>
  <si>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</si>
  <si>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</si>
  <si>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</si>
  <si>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</si>
  <si>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</si>
  <si>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</si>
  <si>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</si>
  <si>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</si>
  <si>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</si>
  <si>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</si>
  <si>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</si>
  <si>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</si>
  <si>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</si>
  <si>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</si>
  <si>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</si>
  <si>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</si>
  <si>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</si>
  <si>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</si>
  <si>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</si>
  <si>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</si>
  <si>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</si>
  <si>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</si>
  <si>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</si>
  <si>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</si>
  <si>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</si>
  <si>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</si>
  <si>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</si>
  <si>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</si>
  <si>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</si>
  <si>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</si>
  <si>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</si>
  <si>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</si>
  <si>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</si>
  <si>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</si>
  <si>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</si>
  <si>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</si>
  <si>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</si>
  <si>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</si>
  <si>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</si>
  <si>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</si>
  <si>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</si>
  <si>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</si>
  <si>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</si>
  <si>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</si>
  <si>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</si>
  <si>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</si>
  <si>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</si>
  <si>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</si>
  <si>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</si>
  <si>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</si>
  <si>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</si>
  <si>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</si>
  <si>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</si>
  <si>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</si>
  <si>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</si>
  <si>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</si>
  <si>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</si>
  <si>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</si>
  <si>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</si>
  <si>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</si>
  <si>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QAUUAO84312</t>
  </si>
  <si>
    <t>合同交期</t>
  </si>
  <si>
    <t>产前确认样</t>
  </si>
  <si>
    <t>有</t>
  </si>
  <si>
    <t>无</t>
  </si>
  <si>
    <t>品名</t>
  </si>
  <si>
    <t>儿童连帽卫衣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</si>
  <si>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</si>
  <si>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</si>
  <si>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</si>
  <si>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</si>
  <si>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</si>
  <si>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</si>
  <si>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</si>
  <si>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</si>
  <si>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</si>
  <si>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</si>
  <si>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</si>
  <si>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</si>
  <si>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</si>
  <si>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</si>
  <si>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</si>
  <si>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</si>
  <si>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</si>
  <si>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</si>
  <si>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</si>
  <si>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</si>
  <si>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</si>
  <si>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</si>
  <si>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</si>
  <si>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</si>
  <si>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</si>
  <si>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</si>
  <si>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</si>
  <si>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</si>
  <si>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</si>
  <si>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</si>
  <si>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</si>
  <si>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</si>
  <si>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</si>
  <si>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</si>
  <si>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</si>
  <si>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</si>
  <si>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</si>
  <si>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</si>
  <si>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</si>
  <si>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</si>
  <si>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</si>
  <si>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日光紫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</si>
  <si>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</si>
  <si>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</si>
  <si>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</si>
  <si>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</si>
  <si>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</si>
  <si>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</si>
  <si>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</si>
  <si>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1、前领弧度不圆顺，帽沿冚线不均匀</t>
  </si>
  <si>
    <t>2、袖长偏短1CM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</si>
  <si>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</si>
  <si>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</si>
  <si>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</si>
  <si>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</si>
  <si>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</si>
  <si>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</si>
  <si>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</si>
  <si>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</si>
  <si>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</si>
  <si>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</si>
  <si>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</si>
  <si>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</si>
  <si>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</si>
  <si>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</si>
  <si>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</si>
  <si>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</si>
  <si>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</si>
  <si>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</si>
  <si>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</si>
  <si>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</si>
  <si>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宋体"/>
        <charset val="134"/>
      </rPr>
      <t>日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光紫</t>
    </r>
  </si>
  <si>
    <t>120/60</t>
  </si>
  <si>
    <t>130/64</t>
  </si>
  <si>
    <t>140/64</t>
  </si>
  <si>
    <t>150/72</t>
  </si>
  <si>
    <t>160/80</t>
  </si>
  <si>
    <t>165/84</t>
  </si>
  <si>
    <t>洗前</t>
  </si>
  <si>
    <t>洗后</t>
  </si>
  <si>
    <t>XXXL</t>
  </si>
  <si>
    <t>后中长</t>
  </si>
  <si>
    <t>+0</t>
  </si>
  <si>
    <t>-1.5</t>
  </si>
  <si>
    <t>180/104B</t>
  </si>
  <si>
    <t>胸围</t>
  </si>
  <si>
    <t>-1</t>
  </si>
  <si>
    <t>摆围</t>
  </si>
  <si>
    <t>上领围</t>
  </si>
  <si>
    <t>肩宽</t>
  </si>
  <si>
    <t>-0.5</t>
  </si>
  <si>
    <t>肩点袖长</t>
  </si>
  <si>
    <t>-0.7</t>
  </si>
  <si>
    <t>-0.2</t>
  </si>
  <si>
    <t>袖肥/2</t>
  </si>
  <si>
    <t>袖肘围/2</t>
  </si>
  <si>
    <t>袖口围/2（拉量）</t>
  </si>
  <si>
    <t>-0</t>
  </si>
  <si>
    <t>袖口围/2（松量）</t>
  </si>
  <si>
    <t>袖口高</t>
  </si>
  <si>
    <t>帽高</t>
  </si>
  <si>
    <t>+0.5</t>
  </si>
  <si>
    <t>帽宽</t>
  </si>
  <si>
    <t>下摆拼外露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</si>
  <si>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</si>
  <si>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</si>
  <si>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</si>
  <si>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</si>
  <si>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</si>
  <si>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</si>
  <si>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</si>
  <si>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</si>
  <si>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</si>
  <si>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</si>
  <si>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</si>
  <si>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</si>
  <si>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</si>
  <si>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</si>
  <si>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</si>
  <si>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</si>
  <si>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</si>
  <si>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</si>
  <si>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</si>
  <si>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</si>
  <si>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</si>
  <si>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</si>
  <si>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</si>
  <si>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</si>
  <si>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</si>
  <si>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</si>
  <si>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</si>
  <si>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</si>
  <si>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</si>
  <si>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</si>
  <si>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</si>
  <si>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</si>
  <si>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</si>
  <si>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</si>
  <si>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</si>
  <si>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</si>
  <si>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</si>
  <si>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</si>
  <si>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</si>
  <si>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</si>
  <si>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</si>
  <si>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</si>
  <si>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</si>
  <si>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</si>
  <si>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</si>
  <si>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</si>
  <si>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</si>
  <si>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</si>
  <si>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</si>
  <si>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</si>
  <si>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</si>
  <si>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</si>
  <si>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</si>
  <si>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</si>
  <si>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</si>
  <si>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1、上领容皱，前领圈不圆顺</t>
  </si>
  <si>
    <t>2、袖口容皱不均匀。污渍没有清理干净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</si>
  <si>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</si>
  <si>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</si>
  <si>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</si>
  <si>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</si>
  <si>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</si>
  <si>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</si>
  <si>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走货1847件，抽查125件，发现4件不良品，已按照以上提出的问题点改正，可以出货</t>
  </si>
  <si>
    <t>服装QC部门</t>
  </si>
  <si>
    <t>检验人</t>
  </si>
  <si>
    <t>140/68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</si>
  <si>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</si>
  <si>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</si>
  <si>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</si>
  <si>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</si>
  <si>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</si>
  <si>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</si>
  <si>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</si>
  <si>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</si>
  <si>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</si>
  <si>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</si>
  <si>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</si>
  <si>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</si>
  <si>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</si>
  <si>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</si>
  <si>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</si>
  <si>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</si>
  <si>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</si>
  <si>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</si>
  <si>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2509Y0637</t>
  </si>
  <si>
    <t>珠地提花弹力双面</t>
  </si>
  <si>
    <t>三迈</t>
  </si>
  <si>
    <t>2509Y0793</t>
  </si>
  <si>
    <t>14W浅花灰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</si>
  <si>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</si>
  <si>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</si>
  <si>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</si>
  <si>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</si>
  <si>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</si>
  <si>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</si>
  <si>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</si>
  <si>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</si>
  <si>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</si>
  <si>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</si>
  <si>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</si>
  <si>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</si>
  <si>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</si>
  <si>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</si>
  <si>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</si>
  <si>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</si>
  <si>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</si>
  <si>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</si>
  <si>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</si>
  <si>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</si>
  <si>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</si>
  <si>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</si>
  <si>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</si>
  <si>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</si>
  <si>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</si>
  <si>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</si>
  <si>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针织混纺汗布</t>
  </si>
  <si>
    <t>正辉</t>
  </si>
  <si>
    <t>无互染</t>
  </si>
  <si>
    <t>物料6</t>
  </si>
  <si>
    <t>物料7</t>
  </si>
  <si>
    <t>物料8</t>
  </si>
  <si>
    <t>物料9</t>
  </si>
  <si>
    <t>物料10</t>
  </si>
  <si>
    <t>注塑四件扣</t>
  </si>
  <si>
    <t>天路达</t>
  </si>
  <si>
    <t>WAVE织唛</t>
  </si>
  <si>
    <t>梓柏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</si>
  <si>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</si>
  <si>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</si>
  <si>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</si>
  <si>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</si>
  <si>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</si>
  <si>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</si>
  <si>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</si>
  <si>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</si>
  <si>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</si>
  <si>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</si>
  <si>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</si>
  <si>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</si>
  <si>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</si>
  <si>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</si>
  <si>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</si>
  <si>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</si>
  <si>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</si>
  <si>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</si>
  <si>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无开胶/掉色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</si>
  <si>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</si>
  <si>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</si>
  <si>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</si>
  <si>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</si>
  <si>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</si>
  <si>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</si>
  <si>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</si>
  <si>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暮山紫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</si>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</sst>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  <numFmt numFmtId="178" formatCode="0.00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sz val="12"/>
      <color theme="1"/>
      <name val="宋体"/>
      <charset val="134"/>
    </font>
    <font>
      <b/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9" borderId="94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5" applyNumberFormat="0" applyFill="0" applyAlignment="0" applyProtection="0">
      <alignment vertical="center"/>
    </xf>
    <xf numFmtId="0" fontId="62" fillId="0" borderId="95" applyNumberFormat="0" applyFill="0" applyAlignment="0" applyProtection="0">
      <alignment vertical="center"/>
    </xf>
    <xf numFmtId="0" fontId="63" fillId="0" borderId="9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7" applyNumberFormat="0" applyAlignment="0" applyProtection="0">
      <alignment vertical="center"/>
    </xf>
    <xf numFmtId="0" fontId="65" fillId="11" borderId="98" applyNumberFormat="0" applyAlignment="0" applyProtection="0">
      <alignment vertical="center"/>
    </xf>
    <xf numFmtId="0" fontId="66" fillId="11" borderId="97" applyNumberFormat="0" applyAlignment="0" applyProtection="0">
      <alignment vertical="center"/>
    </xf>
    <xf numFmtId="0" fontId="67" fillId="12" borderId="99" applyNumberFormat="0" applyAlignment="0" applyProtection="0">
      <alignment vertical="center"/>
    </xf>
    <xf numFmtId="0" fontId="68" fillId="0" borderId="100" applyNumberFormat="0" applyFill="0" applyAlignment="0" applyProtection="0">
      <alignment vertical="center"/>
    </xf>
    <xf numFmtId="0" fontId="69" fillId="0" borderId="101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8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3" xfId="55" applyFont="1" applyFill="1" applyBorder="1" applyAlignment="1"/>
    <xf numFmtId="0" fontId="15" fillId="0" borderId="14" xfId="53" applyFont="1" applyFill="1" applyBorder="1" applyAlignment="1">
      <alignment horizontal="center"/>
    </xf>
    <xf numFmtId="0" fontId="15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/>
    </xf>
    <xf numFmtId="0" fontId="15" fillId="0" borderId="8" xfId="53" applyFont="1" applyFill="1" applyBorder="1" applyAlignment="1">
      <alignment horizontal="center"/>
    </xf>
    <xf numFmtId="0" fontId="23" fillId="0" borderId="18" xfId="53" applyFont="1" applyFill="1" applyBorder="1" applyAlignment="1" applyProtection="1">
      <alignment horizontal="center" vertical="center"/>
    </xf>
    <xf numFmtId="0" fontId="23" fillId="0" borderId="3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49" fontId="28" fillId="0" borderId="16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7" xfId="54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15" fillId="0" borderId="8" xfId="53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1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5" fillId="0" borderId="28" xfId="53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49" fontId="28" fillId="0" borderId="26" xfId="54" applyNumberFormat="1" applyFont="1" applyFill="1" applyBorder="1" applyAlignment="1">
      <alignment horizontal="center" vertical="center"/>
    </xf>
    <xf numFmtId="49" fontId="28" fillId="0" borderId="27" xfId="54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5" fillId="0" borderId="0" xfId="53" applyFont="1" applyFill="1" applyAlignment="1">
      <alignment horizontal="center" vertical="center"/>
    </xf>
    <xf numFmtId="49" fontId="28" fillId="0" borderId="0" xfId="54" applyNumberFormat="1" applyFont="1" applyFill="1" applyAlignment="1">
      <alignment horizontal="center" vertical="center"/>
    </xf>
    <xf numFmtId="49" fontId="28" fillId="0" borderId="0" xfId="54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29" xfId="52" applyFont="1" applyBorder="1" applyAlignment="1">
      <alignment horizontal="center" vertical="top"/>
    </xf>
    <xf numFmtId="0" fontId="35" fillId="0" borderId="3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right" vertical="center"/>
    </xf>
    <xf numFmtId="0" fontId="24" fillId="0" borderId="31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vertical="center"/>
    </xf>
    <xf numFmtId="0" fontId="36" fillId="0" borderId="34" xfId="52" applyFont="1" applyFill="1" applyBorder="1" applyAlignment="1">
      <alignment horizontal="left" vertical="center"/>
    </xf>
    <xf numFmtId="0" fontId="35" fillId="0" borderId="34" xfId="52" applyFont="1" applyFill="1" applyBorder="1" applyAlignment="1">
      <alignment vertical="center"/>
    </xf>
    <xf numFmtId="58" fontId="24" fillId="0" borderId="34" xfId="52" applyNumberFormat="1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vertical="center"/>
    </xf>
    <xf numFmtId="0" fontId="36" fillId="0" borderId="37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vertical="center"/>
    </xf>
    <xf numFmtId="0" fontId="24" fillId="0" borderId="37" xfId="52" applyFont="1" applyFill="1" applyBorder="1" applyAlignment="1">
      <alignment vertical="center"/>
    </xf>
    <xf numFmtId="0" fontId="24" fillId="0" borderId="37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5" fillId="0" borderId="30" xfId="52" applyFont="1" applyFill="1" applyBorder="1" applyAlignment="1">
      <alignment vertical="center"/>
    </xf>
    <xf numFmtId="0" fontId="35" fillId="0" borderId="31" xfId="52" applyFont="1" applyFill="1" applyBorder="1" applyAlignment="1">
      <alignment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vertical="center"/>
    </xf>
    <xf numFmtId="0" fontId="24" fillId="0" borderId="42" xfId="52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37" fillId="0" borderId="45" xfId="52" applyFont="1" applyFill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 wrapText="1"/>
    </xf>
    <xf numFmtId="0" fontId="24" fillId="0" borderId="34" xfId="52" applyFont="1" applyFill="1" applyBorder="1" applyAlignment="1">
      <alignment horizontal="left" vertical="center" wrapText="1"/>
    </xf>
    <xf numFmtId="0" fontId="24" fillId="0" borderId="35" xfId="52" applyFont="1" applyFill="1" applyBorder="1" applyAlignment="1">
      <alignment horizontal="left" vertical="center" wrapText="1"/>
    </xf>
    <xf numFmtId="0" fontId="35" fillId="0" borderId="36" xfId="52" applyFont="1" applyFill="1" applyBorder="1" applyAlignment="1">
      <alignment horizontal="left" vertical="center"/>
    </xf>
    <xf numFmtId="0" fontId="16" fillId="0" borderId="37" xfId="52" applyFill="1" applyBorder="1" applyAlignment="1">
      <alignment horizontal="center" vertical="center"/>
    </xf>
    <xf numFmtId="0" fontId="16" fillId="0" borderId="38" xfId="52" applyFill="1" applyBorder="1" applyAlignment="1">
      <alignment horizontal="center" vertical="center"/>
    </xf>
    <xf numFmtId="0" fontId="35" fillId="0" borderId="46" xfId="52" applyFont="1" applyFill="1" applyBorder="1" applyAlignment="1">
      <alignment horizontal="center" vertical="center"/>
    </xf>
    <xf numFmtId="0" fontId="35" fillId="0" borderId="47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vertical="center"/>
    </xf>
    <xf numFmtId="0" fontId="16" fillId="0" borderId="43" xfId="52" applyFont="1" applyFill="1" applyBorder="1" applyAlignment="1">
      <alignment vertical="center"/>
    </xf>
    <xf numFmtId="0" fontId="16" fillId="0" borderId="44" xfId="52" applyFont="1" applyFill="1" applyBorder="1" applyAlignment="1">
      <alignment vertical="center"/>
    </xf>
    <xf numFmtId="0" fontId="16" fillId="0" borderId="44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58" fontId="24" fillId="0" borderId="37" xfId="52" applyNumberFormat="1" applyFont="1" applyFill="1" applyBorder="1" applyAlignment="1">
      <alignment vertical="center"/>
    </xf>
    <xf numFmtId="0" fontId="35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left" vertical="center"/>
    </xf>
    <xf numFmtId="0" fontId="0" fillId="0" borderId="53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vertical="center"/>
    </xf>
    <xf numFmtId="0" fontId="20" fillId="0" borderId="53" xfId="52" applyFont="1" applyFill="1" applyBorder="1" applyAlignment="1">
      <alignment horizontal="center" vertical="center"/>
    </xf>
    <xf numFmtId="0" fontId="15" fillId="0" borderId="53" xfId="53" applyFont="1" applyFill="1" applyBorder="1" applyAlignment="1">
      <alignment horizontal="center"/>
    </xf>
    <xf numFmtId="0" fontId="18" fillId="0" borderId="53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center" vertical="center"/>
    </xf>
    <xf numFmtId="0" fontId="15" fillId="0" borderId="54" xfId="52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0" fontId="22" fillId="0" borderId="56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176" fontId="25" fillId="0" borderId="3" xfId="0" applyNumberFormat="1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/>
    </xf>
    <xf numFmtId="0" fontId="38" fillId="4" borderId="59" xfId="0" applyFont="1" applyFill="1" applyBorder="1" applyAlignment="1">
      <alignment horizontal="center" vertical="center"/>
    </xf>
    <xf numFmtId="0" fontId="15" fillId="0" borderId="7" xfId="53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 vertical="center"/>
    </xf>
    <xf numFmtId="0" fontId="25" fillId="0" borderId="60" xfId="0" applyNumberFormat="1" applyFont="1" applyFill="1" applyBorder="1" applyAlignment="1">
      <alignment horizontal="center" vertical="center"/>
    </xf>
    <xf numFmtId="0" fontId="25" fillId="0" borderId="26" xfId="0" applyNumberFormat="1" applyFont="1" applyFill="1" applyBorder="1" applyAlignment="1">
      <alignment horizontal="center" vertical="center"/>
    </xf>
    <xf numFmtId="0" fontId="25" fillId="0" borderId="61" xfId="0" applyNumberFormat="1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vertical="center"/>
    </xf>
    <xf numFmtId="177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49" fontId="28" fillId="5" borderId="63" xfId="54" applyNumberFormat="1" applyFont="1" applyFill="1" applyBorder="1" applyAlignment="1">
      <alignment horizontal="center" vertical="center"/>
    </xf>
    <xf numFmtId="49" fontId="41" fillId="5" borderId="63" xfId="54" applyNumberFormat="1" applyFont="1" applyFill="1" applyBorder="1" applyAlignment="1">
      <alignment horizontal="center" vertical="center"/>
    </xf>
    <xf numFmtId="49" fontId="28" fillId="5" borderId="64" xfId="54" applyNumberFormat="1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vertical="center"/>
    </xf>
    <xf numFmtId="177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49" fontId="28" fillId="5" borderId="34" xfId="54" applyNumberFormat="1" applyFont="1" applyFill="1" applyBorder="1" applyAlignment="1">
      <alignment horizontal="center" vertical="center"/>
    </xf>
    <xf numFmtId="49" fontId="28" fillId="5" borderId="65" xfId="54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6" fillId="0" borderId="56" xfId="0" applyFont="1" applyFill="1" applyBorder="1" applyAlignment="1">
      <alignment horizontal="left" shrinkToFit="1"/>
    </xf>
    <xf numFmtId="0" fontId="42" fillId="0" borderId="2" xfId="0" applyFont="1" applyFill="1" applyBorder="1" applyAlignment="1">
      <alignment horizontal="center" vertical="center"/>
    </xf>
    <xf numFmtId="0" fontId="42" fillId="0" borderId="56" xfId="0" applyNumberFormat="1" applyFont="1" applyFill="1" applyBorder="1" applyAlignment="1">
      <alignment horizontal="left"/>
    </xf>
    <xf numFmtId="0" fontId="42" fillId="0" borderId="2" xfId="0" applyNumberFormat="1" applyFont="1" applyFill="1" applyBorder="1" applyAlignment="1">
      <alignment horizontal="center"/>
    </xf>
    <xf numFmtId="0" fontId="42" fillId="0" borderId="66" xfId="0" applyFont="1" applyFill="1" applyBorder="1" applyAlignment="1">
      <alignment horizontal="center" vertical="center"/>
    </xf>
    <xf numFmtId="0" fontId="42" fillId="0" borderId="67" xfId="0" applyNumberFormat="1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center" vertical="center"/>
    </xf>
    <xf numFmtId="0" fontId="15" fillId="0" borderId="68" xfId="53" applyFont="1" applyFill="1" applyBorder="1" applyAlignment="1">
      <alignment horizontal="center"/>
    </xf>
    <xf numFmtId="49" fontId="15" fillId="5" borderId="69" xfId="53" applyNumberFormat="1" applyFont="1" applyFill="1" applyBorder="1" applyAlignment="1">
      <alignment horizontal="center"/>
    </xf>
    <xf numFmtId="49" fontId="28" fillId="5" borderId="69" xfId="54" applyNumberFormat="1" applyFont="1" applyFill="1" applyBorder="1" applyAlignment="1">
      <alignment horizontal="center" vertical="center"/>
    </xf>
    <xf numFmtId="49" fontId="28" fillId="5" borderId="70" xfId="54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0" fontId="43" fillId="0" borderId="0" xfId="51" applyNumberFormat="1" applyFont="1" applyFill="1" applyBorder="1" applyAlignment="1">
      <alignment horizontal="center" vertical="center"/>
    </xf>
    <xf numFmtId="178" fontId="42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7" fillId="0" borderId="71" xfId="52" applyFont="1" applyBorder="1" applyAlignment="1">
      <alignment horizontal="left" vertical="center"/>
    </xf>
    <xf numFmtId="0" fontId="36" fillId="0" borderId="72" xfId="52" applyFont="1" applyBorder="1" applyAlignment="1">
      <alignment horizontal="center" vertical="center"/>
    </xf>
    <xf numFmtId="0" fontId="27" fillId="0" borderId="72" xfId="52" applyFont="1" applyBorder="1" applyAlignment="1">
      <alignment horizontal="center" vertical="center"/>
    </xf>
    <xf numFmtId="0" fontId="37" fillId="0" borderId="72" xfId="52" applyFont="1" applyBorder="1" applyAlignment="1">
      <alignment horizontal="left" vertical="center"/>
    </xf>
    <xf numFmtId="0" fontId="16" fillId="0" borderId="72" xfId="52" applyFont="1" applyBorder="1" applyAlignment="1">
      <alignment horizontal="center" vertical="center"/>
    </xf>
    <xf numFmtId="0" fontId="16" fillId="0" borderId="73" xfId="52" applyFont="1" applyBorder="1" applyAlignment="1">
      <alignment horizontal="center" vertical="center"/>
    </xf>
    <xf numFmtId="0" fontId="37" fillId="0" borderId="30" xfId="52" applyFont="1" applyBorder="1" applyAlignment="1">
      <alignment horizontal="center" vertical="center"/>
    </xf>
    <xf numFmtId="0" fontId="37" fillId="0" borderId="31" xfId="52" applyFont="1" applyBorder="1" applyAlignment="1">
      <alignment horizontal="center" vertical="center"/>
    </xf>
    <xf numFmtId="0" fontId="37" fillId="0" borderId="32" xfId="52" applyFont="1" applyBorder="1" applyAlignment="1">
      <alignment horizontal="center" vertical="center"/>
    </xf>
    <xf numFmtId="0" fontId="27" fillId="0" borderId="30" xfId="52" applyFont="1" applyBorder="1" applyAlignment="1">
      <alignment horizontal="center" vertical="center"/>
    </xf>
    <xf numFmtId="0" fontId="27" fillId="0" borderId="31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37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14" fontId="36" fillId="0" borderId="34" xfId="52" applyNumberFormat="1" applyFont="1" applyBorder="1" applyAlignment="1">
      <alignment horizontal="center" vertical="center"/>
    </xf>
    <xf numFmtId="14" fontId="36" fillId="0" borderId="35" xfId="52" applyNumberFormat="1" applyFont="1" applyBorder="1" applyAlignment="1">
      <alignment horizontal="center" vertical="center"/>
    </xf>
    <xf numFmtId="0" fontId="37" fillId="0" borderId="33" xfId="52" applyFont="1" applyBorder="1" applyAlignment="1">
      <alignment vertical="center"/>
    </xf>
    <xf numFmtId="49" fontId="36" fillId="0" borderId="34" xfId="52" applyNumberFormat="1" applyFont="1" applyBorder="1" applyAlignment="1">
      <alignment vertical="center"/>
    </xf>
    <xf numFmtId="0" fontId="37" fillId="0" borderId="34" xfId="52" applyFont="1" applyBorder="1" applyAlignment="1">
      <alignment vertical="center"/>
    </xf>
    <xf numFmtId="0" fontId="36" fillId="0" borderId="42" xfId="52" applyFont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16" fillId="0" borderId="34" xfId="52" applyFont="1" applyBorder="1" applyAlignment="1">
      <alignment vertical="center"/>
    </xf>
    <xf numFmtId="0" fontId="44" fillId="0" borderId="36" xfId="52" applyFont="1" applyBorder="1" applyAlignment="1">
      <alignment vertical="center"/>
    </xf>
    <xf numFmtId="0" fontId="36" fillId="0" borderId="37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7" fillId="0" borderId="36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14" fontId="36" fillId="0" borderId="37" xfId="52" applyNumberFormat="1" applyFont="1" applyBorder="1" applyAlignment="1">
      <alignment horizontal="center" vertical="center"/>
    </xf>
    <xf numFmtId="14" fontId="36" fillId="0" borderId="38" xfId="52" applyNumberFormat="1" applyFont="1" applyBorder="1" applyAlignment="1">
      <alignment horizontal="center" vertical="center"/>
    </xf>
    <xf numFmtId="0" fontId="36" fillId="0" borderId="3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7" fillId="0" borderId="30" xfId="52" applyFont="1" applyBorder="1" applyAlignment="1">
      <alignment vertical="center"/>
    </xf>
    <xf numFmtId="0" fontId="16" fillId="0" borderId="31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6" fillId="0" borderId="32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24" fillId="0" borderId="45" xfId="52" applyFont="1" applyBorder="1" applyAlignment="1">
      <alignment horizontal="left" vertical="center"/>
    </xf>
    <xf numFmtId="0" fontId="24" fillId="0" borderId="43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24" fillId="0" borderId="42" xfId="52" applyFont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35" fillId="0" borderId="44" xfId="52" applyFont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36" fillId="0" borderId="35" xfId="52" applyFont="1" applyFill="1" applyBorder="1" applyAlignment="1">
      <alignment horizontal="left" vertical="center"/>
    </xf>
    <xf numFmtId="0" fontId="37" fillId="0" borderId="36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37" fillId="0" borderId="33" xfId="52" applyFont="1" applyBorder="1" applyAlignment="1">
      <alignment horizontal="center" vertical="center"/>
    </xf>
    <xf numFmtId="0" fontId="37" fillId="0" borderId="34" xfId="52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7" fillId="0" borderId="45" xfId="52" applyFont="1" applyBorder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37" fillId="0" borderId="44" xfId="52" applyFont="1" applyBorder="1" applyAlignment="1">
      <alignment horizontal="left" vertical="center"/>
    </xf>
    <xf numFmtId="0" fontId="27" fillId="0" borderId="74" xfId="52" applyFont="1" applyBorder="1" applyAlignment="1">
      <alignment vertical="center"/>
    </xf>
    <xf numFmtId="0" fontId="36" fillId="0" borderId="75" xfId="52" applyFont="1" applyBorder="1" applyAlignment="1">
      <alignment horizontal="center" vertical="center"/>
    </xf>
    <xf numFmtId="0" fontId="27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16" fillId="0" borderId="75" xfId="52" applyNumberFormat="1" applyFont="1" applyBorder="1" applyAlignment="1">
      <alignment vertical="center"/>
    </xf>
    <xf numFmtId="0" fontId="27" fillId="0" borderId="75" xfId="52" applyFont="1" applyBorder="1" applyAlignment="1">
      <alignment horizontal="center" vertical="center"/>
    </xf>
    <xf numFmtId="0" fontId="36" fillId="0" borderId="76" xfId="52" applyFont="1" applyBorder="1" applyAlignment="1">
      <alignment horizontal="center" vertical="center"/>
    </xf>
    <xf numFmtId="0" fontId="27" fillId="0" borderId="77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horizontal="left" vertical="center"/>
    </xf>
    <xf numFmtId="0" fontId="27" fillId="0" borderId="78" xfId="52" applyFont="1" applyFill="1" applyBorder="1" applyAlignment="1">
      <alignment horizontal="left" vertical="center"/>
    </xf>
    <xf numFmtId="0" fontId="27" fillId="0" borderId="79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80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16" fillId="0" borderId="75" xfId="52" applyFont="1" applyBorder="1" applyAlignment="1">
      <alignment horizontal="center" vertical="center"/>
    </xf>
    <xf numFmtId="0" fontId="16" fillId="0" borderId="76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59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25" xfId="53" applyFont="1" applyFill="1" applyBorder="1" applyAlignment="1" applyProtection="1">
      <alignment horizontal="center" vertical="center"/>
    </xf>
    <xf numFmtId="0" fontId="23" fillId="0" borderId="26" xfId="53" applyFont="1" applyFill="1" applyBorder="1" applyAlignment="1" applyProtection="1">
      <alignment horizontal="center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76" fontId="25" fillId="0" borderId="81" xfId="0" applyNumberFormat="1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76" fontId="25" fillId="0" borderId="16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0" fontId="27" fillId="0" borderId="0" xfId="52" applyNumberFormat="1" applyFont="1" applyFill="1" applyBorder="1" applyAlignment="1">
      <alignment horizontal="center"/>
    </xf>
    <xf numFmtId="49" fontId="28" fillId="0" borderId="79" xfId="54" applyNumberFormat="1" applyFont="1" applyFill="1" applyBorder="1" applyAlignment="1">
      <alignment horizontal="center" vertical="center"/>
    </xf>
    <xf numFmtId="49" fontId="28" fillId="0" borderId="63" xfId="54" applyNumberFormat="1" applyFont="1" applyFill="1" applyBorder="1" applyAlignment="1">
      <alignment horizontal="center" vertical="center"/>
    </xf>
    <xf numFmtId="49" fontId="28" fillId="0" borderId="34" xfId="54" applyNumberFormat="1" applyFont="1" applyFill="1" applyBorder="1" applyAlignment="1">
      <alignment horizontal="center" vertical="center"/>
    </xf>
    <xf numFmtId="49" fontId="28" fillId="0" borderId="80" xfId="54" applyNumberFormat="1" applyFont="1" applyFill="1" applyBorder="1" applyAlignment="1">
      <alignment horizontal="center" vertic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35" xfId="54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0" fontId="33" fillId="0" borderId="16" xfId="0" applyFont="1" applyFill="1" applyBorder="1" applyAlignment="1">
      <alignment horizontal="left" vertical="center"/>
    </xf>
    <xf numFmtId="0" fontId="6" fillId="0" borderId="82" xfId="0" applyFont="1" applyFill="1" applyBorder="1" applyAlignment="1">
      <alignment horizontal="center" vertical="center"/>
    </xf>
    <xf numFmtId="0" fontId="16" fillId="5" borderId="25" xfId="57" applyFont="1" applyFill="1" applyBorder="1">
      <alignment vertical="center"/>
    </xf>
    <xf numFmtId="0" fontId="16" fillId="5" borderId="26" xfId="58" applyFont="1" applyFill="1" applyBorder="1" applyAlignment="1">
      <alignment horizontal="center" vertical="center"/>
    </xf>
    <xf numFmtId="0" fontId="15" fillId="0" borderId="26" xfId="56" applyFont="1" applyFill="1" applyBorder="1" applyAlignment="1">
      <alignment horizontal="center" vertical="center"/>
    </xf>
    <xf numFmtId="0" fontId="27" fillId="0" borderId="26" xfId="59" applyFont="1" applyFill="1" applyBorder="1" applyAlignment="1">
      <alignment horizontal="center" vertical="center"/>
    </xf>
    <xf numFmtId="0" fontId="15" fillId="0" borderId="27" xfId="56" applyFont="1" applyFill="1" applyBorder="1" applyAlignment="1">
      <alignment horizontal="center" vertical="center"/>
    </xf>
    <xf numFmtId="49" fontId="28" fillId="0" borderId="36" xfId="54" applyNumberFormat="1" applyFont="1" applyFill="1" applyBorder="1" applyAlignment="1">
      <alignment horizontal="center" vertical="center"/>
    </xf>
    <xf numFmtId="49" fontId="28" fillId="0" borderId="37" xfId="54" applyNumberFormat="1" applyFont="1" applyFill="1" applyBorder="1" applyAlignment="1">
      <alignment horizontal="center" vertical="center"/>
    </xf>
    <xf numFmtId="49" fontId="28" fillId="0" borderId="38" xfId="54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5" fillId="0" borderId="29" xfId="52" applyFont="1" applyBorder="1" applyAlignment="1">
      <alignment horizontal="center" vertical="top"/>
    </xf>
    <xf numFmtId="0" fontId="36" fillId="0" borderId="34" xfId="52" applyNumberFormat="1" applyFont="1" applyBorder="1" applyAlignment="1">
      <alignment vertical="center"/>
    </xf>
    <xf numFmtId="0" fontId="37" fillId="0" borderId="83" xfId="52" applyFont="1" applyBorder="1" applyAlignment="1">
      <alignment horizontal="left" vertical="center"/>
    </xf>
    <xf numFmtId="0" fontId="37" fillId="0" borderId="46" xfId="52" applyFont="1" applyBorder="1" applyAlignment="1">
      <alignment horizontal="left" vertical="center"/>
    </xf>
    <xf numFmtId="0" fontId="37" fillId="0" borderId="84" xfId="52" applyFont="1" applyBorder="1" applyAlignment="1">
      <alignment horizontal="left" vertical="center"/>
    </xf>
    <xf numFmtId="0" fontId="27" fillId="0" borderId="77" xfId="52" applyFont="1" applyBorder="1" applyAlignment="1">
      <alignment horizontal="left" vertical="center"/>
    </xf>
    <xf numFmtId="0" fontId="27" fillId="0" borderId="75" xfId="52" applyFont="1" applyBorder="1" applyAlignment="1">
      <alignment horizontal="left" vertical="center"/>
    </xf>
    <xf numFmtId="0" fontId="27" fillId="0" borderId="78" xfId="52" applyFont="1" applyBorder="1" applyAlignment="1">
      <alignment horizontal="left" vertical="center"/>
    </xf>
    <xf numFmtId="0" fontId="37" fillId="0" borderId="79" xfId="52" applyFont="1" applyBorder="1" applyAlignment="1">
      <alignment vertical="center"/>
    </xf>
    <xf numFmtId="0" fontId="16" fillId="0" borderId="63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16" fillId="0" borderId="63" xfId="52" applyFont="1" applyBorder="1" applyAlignment="1">
      <alignment vertical="center"/>
    </xf>
    <xf numFmtId="0" fontId="37" fillId="0" borderId="63" xfId="52" applyFont="1" applyBorder="1" applyAlignment="1">
      <alignment vertical="center"/>
    </xf>
    <xf numFmtId="0" fontId="36" fillId="0" borderId="80" xfId="52" applyFont="1" applyBorder="1" applyAlignment="1">
      <alignment horizontal="left" vertical="center"/>
    </xf>
    <xf numFmtId="0" fontId="37" fillId="0" borderId="79" xfId="52" applyFont="1" applyBorder="1" applyAlignment="1">
      <alignment horizontal="center" vertical="center"/>
    </xf>
    <xf numFmtId="0" fontId="36" fillId="0" borderId="63" xfId="52" applyFont="1" applyBorder="1" applyAlignment="1">
      <alignment horizontal="center" vertical="center"/>
    </xf>
    <xf numFmtId="0" fontId="37" fillId="0" borderId="63" xfId="52" applyFont="1" applyBorder="1" applyAlignment="1">
      <alignment horizontal="center" vertical="center"/>
    </xf>
    <xf numFmtId="0" fontId="16" fillId="0" borderId="63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16" fillId="0" borderId="34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48" xfId="52" applyFont="1" applyBorder="1" applyAlignment="1">
      <alignment horizontal="left" vertical="center" wrapText="1"/>
    </xf>
    <xf numFmtId="0" fontId="37" fillId="0" borderId="49" xfId="52" applyFont="1" applyBorder="1" applyAlignment="1">
      <alignment horizontal="left" vertical="center" wrapText="1"/>
    </xf>
    <xf numFmtId="0" fontId="37" fillId="0" borderId="50" xfId="52" applyFont="1" applyBorder="1" applyAlignment="1">
      <alignment horizontal="left" vertical="center" wrapText="1"/>
    </xf>
    <xf numFmtId="0" fontId="37" fillId="0" borderId="79" xfId="52" applyFont="1" applyBorder="1" applyAlignment="1">
      <alignment horizontal="left" vertical="center"/>
    </xf>
    <xf numFmtId="0" fontId="37" fillId="0" borderId="85" xfId="52" applyFont="1" applyBorder="1" applyAlignment="1">
      <alignment horizontal="left" vertical="center"/>
    </xf>
    <xf numFmtId="0" fontId="37" fillId="0" borderId="63" xfId="52" applyFont="1" applyBorder="1" applyAlignment="1">
      <alignment horizontal="left" vertical="center"/>
    </xf>
    <xf numFmtId="0" fontId="37" fillId="0" borderId="80" xfId="52" applyFont="1" applyBorder="1" applyAlignment="1">
      <alignment horizontal="left" vertical="center"/>
    </xf>
    <xf numFmtId="0" fontId="46" fillId="0" borderId="8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9" fillId="0" borderId="44" xfId="52" applyFont="1" applyBorder="1" applyAlignment="1">
      <alignment horizontal="left" vertical="center" wrapText="1"/>
    </xf>
    <xf numFmtId="9" fontId="36" fillId="0" borderId="63" xfId="52" applyNumberFormat="1" applyFont="1" applyBorder="1" applyAlignment="1">
      <alignment horizontal="center" vertical="center"/>
    </xf>
    <xf numFmtId="9" fontId="36" fillId="0" borderId="34" xfId="52" applyNumberFormat="1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9" fontId="36" fillId="0" borderId="47" xfId="52" applyNumberFormat="1" applyFont="1" applyBorder="1" applyAlignment="1">
      <alignment horizontal="left" vertical="center"/>
    </xf>
    <xf numFmtId="9" fontId="36" fillId="0" borderId="40" xfId="52" applyNumberFormat="1" applyFont="1" applyBorder="1" applyAlignment="1">
      <alignment horizontal="left" vertical="center"/>
    </xf>
    <xf numFmtId="9" fontId="36" fillId="0" borderId="41" xfId="52" applyNumberFormat="1" applyFont="1" applyBorder="1" applyAlignment="1">
      <alignment horizontal="left" vertical="center"/>
    </xf>
    <xf numFmtId="9" fontId="36" fillId="0" borderId="48" xfId="52" applyNumberFormat="1" applyFont="1" applyBorder="1" applyAlignment="1">
      <alignment horizontal="left" vertical="center"/>
    </xf>
    <xf numFmtId="9" fontId="36" fillId="0" borderId="49" xfId="52" applyNumberFormat="1" applyFont="1" applyBorder="1" applyAlignment="1">
      <alignment horizontal="left" vertical="center"/>
    </xf>
    <xf numFmtId="9" fontId="36" fillId="0" borderId="50" xfId="52" applyNumberFormat="1" applyFont="1" applyBorder="1" applyAlignment="1">
      <alignment horizontal="left" vertical="center"/>
    </xf>
    <xf numFmtId="0" fontId="35" fillId="0" borderId="79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80" xfId="52" applyFont="1" applyFill="1" applyBorder="1" applyAlignment="1">
      <alignment horizontal="left" vertical="center"/>
    </xf>
    <xf numFmtId="0" fontId="35" fillId="0" borderId="87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36" fillId="0" borderId="88" xfId="52" applyFont="1" applyFill="1" applyBorder="1" applyAlignment="1">
      <alignment vertical="center"/>
    </xf>
    <xf numFmtId="0" fontId="36" fillId="0" borderId="89" xfId="52" applyFont="1" applyFill="1" applyBorder="1" applyAlignment="1">
      <alignment vertical="center"/>
    </xf>
    <xf numFmtId="0" fontId="36" fillId="0" borderId="90" xfId="52" applyFont="1" applyFill="1" applyBorder="1" applyAlignment="1">
      <alignment vertical="center"/>
    </xf>
    <xf numFmtId="0" fontId="36" fillId="0" borderId="45" xfId="52" applyFont="1" applyFill="1" applyBorder="1" applyAlignment="1">
      <alignment vertical="center"/>
    </xf>
    <xf numFmtId="0" fontId="36" fillId="0" borderId="43" xfId="52" applyFont="1" applyFill="1" applyBorder="1" applyAlignment="1">
      <alignment vertical="center"/>
    </xf>
    <xf numFmtId="0" fontId="36" fillId="0" borderId="44" xfId="52" applyFont="1" applyFill="1" applyBorder="1" applyAlignment="1">
      <alignment vertical="center"/>
    </xf>
    <xf numFmtId="0" fontId="36" fillId="0" borderId="88" xfId="52" applyFont="1" applyFill="1" applyBorder="1" applyAlignment="1">
      <alignment horizontal="left" vertical="center"/>
    </xf>
    <xf numFmtId="0" fontId="36" fillId="0" borderId="89" xfId="52" applyFont="1" applyFill="1" applyBorder="1" applyAlignment="1">
      <alignment horizontal="left" vertical="center"/>
    </xf>
    <xf numFmtId="0" fontId="36" fillId="0" borderId="90" xfId="52" applyFont="1" applyFill="1" applyBorder="1" applyAlignment="1">
      <alignment horizontal="left" vertical="center"/>
    </xf>
    <xf numFmtId="0" fontId="27" fillId="0" borderId="71" xfId="52" applyFont="1" applyBorder="1" applyAlignment="1">
      <alignment vertical="center"/>
    </xf>
    <xf numFmtId="0" fontId="50" fillId="0" borderId="75" xfId="52" applyFont="1" applyBorder="1" applyAlignment="1">
      <alignment horizontal="center" vertical="center"/>
    </xf>
    <xf numFmtId="0" fontId="27" fillId="0" borderId="72" xfId="52" applyFont="1" applyBorder="1" applyAlignment="1">
      <alignment vertical="center"/>
    </xf>
    <xf numFmtId="0" fontId="36" fillId="0" borderId="91" xfId="52" applyFont="1" applyBorder="1" applyAlignment="1">
      <alignment vertical="center"/>
    </xf>
    <xf numFmtId="0" fontId="27" fillId="0" borderId="91" xfId="52" applyFont="1" applyBorder="1" applyAlignment="1">
      <alignment vertical="center"/>
    </xf>
    <xf numFmtId="58" fontId="16" fillId="0" borderId="72" xfId="52" applyNumberFormat="1" applyFont="1" applyBorder="1" applyAlignment="1">
      <alignment vertical="center"/>
    </xf>
    <xf numFmtId="0" fontId="27" fillId="0" borderId="46" xfId="52" applyFont="1" applyBorder="1" applyAlignment="1">
      <alignment horizontal="center" vertical="center"/>
    </xf>
    <xf numFmtId="0" fontId="27" fillId="0" borderId="92" xfId="52" applyFont="1" applyBorder="1" applyAlignment="1">
      <alignment horizontal="center" vertical="center"/>
    </xf>
    <xf numFmtId="0" fontId="36" fillId="0" borderId="91" xfId="52" applyFont="1" applyBorder="1" applyAlignment="1">
      <alignment horizontal="center" vertical="center"/>
    </xf>
    <xf numFmtId="0" fontId="36" fillId="0" borderId="84" xfId="52" applyFont="1" applyBorder="1" applyAlignment="1">
      <alignment horizontal="center" vertical="center"/>
    </xf>
    <xf numFmtId="0" fontId="36" fillId="0" borderId="83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84" xfId="52" applyFont="1" applyFill="1" applyBorder="1" applyAlignment="1">
      <alignment horizontal="left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2" fillId="0" borderId="16" xfId="0" applyFont="1" applyBorder="1"/>
    <xf numFmtId="0" fontId="52" fillId="0" borderId="2" xfId="0" applyFont="1" applyBorder="1"/>
    <xf numFmtId="0" fontId="52" fillId="0" borderId="7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 vertical="center"/>
    </xf>
    <xf numFmtId="0" fontId="52" fillId="0" borderId="93" xfId="0" applyFont="1" applyBorder="1" applyAlignment="1">
      <alignment horizontal="center" vertical="center"/>
    </xf>
    <xf numFmtId="0" fontId="52" fillId="6" borderId="2" xfId="0" applyFont="1" applyFill="1" applyBorder="1"/>
    <xf numFmtId="0" fontId="52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6" borderId="26" xfId="0" applyFill="1" applyBorder="1"/>
    <xf numFmtId="0" fontId="0" fillId="0" borderId="2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203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203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203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292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292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292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292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292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292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292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30" name="直接连接符 29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31" name="直接连接符 30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32" name="直接连接符 31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144780</xdr:colOff>
      <xdr:row>2</xdr:row>
      <xdr:rowOff>64770</xdr:rowOff>
    </xdr:from>
    <xdr:to>
      <xdr:col>7</xdr:col>
      <xdr:colOff>970280</xdr:colOff>
      <xdr:row>3</xdr:row>
      <xdr:rowOff>219075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1810" y="645795"/>
          <a:ext cx="825500" cy="471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6" customWidth="1"/>
    <col min="3" max="3" width="10.125" customWidth="1"/>
  </cols>
  <sheetData>
    <row r="1" ht="21" customHeight="1" spans="1:2">
      <c r="A1" s="487"/>
      <c r="B1" s="488" t="s">
        <v>0</v>
      </c>
    </row>
    <row r="2" spans="1:2">
      <c r="A2" s="12">
        <v>1</v>
      </c>
      <c r="B2" s="489" t="s">
        <v>1</v>
      </c>
    </row>
    <row r="3" spans="1:2">
      <c r="A3" s="12">
        <v>2</v>
      </c>
      <c r="B3" s="489" t="s">
        <v>2</v>
      </c>
    </row>
    <row r="4" spans="1:2">
      <c r="A4" s="12">
        <v>3</v>
      </c>
      <c r="B4" s="489" t="s">
        <v>3</v>
      </c>
    </row>
    <row r="5" spans="1:2">
      <c r="A5" s="12">
        <v>4</v>
      </c>
      <c r="B5" s="489" t="s">
        <v>4</v>
      </c>
    </row>
    <row r="6" spans="1:2">
      <c r="A6" s="12">
        <v>5</v>
      </c>
      <c r="B6" s="489" t="s">
        <v>5</v>
      </c>
    </row>
    <row r="7" spans="1:2">
      <c r="A7" s="12">
        <v>6</v>
      </c>
      <c r="B7" s="489" t="s">
        <v>6</v>
      </c>
    </row>
    <row r="8" s="485" customFormat="1" ht="15" customHeight="1" spans="1:2">
      <c r="A8" s="490">
        <v>7</v>
      </c>
      <c r="B8" s="491" t="s">
        <v>7</v>
      </c>
    </row>
    <row r="9" ht="18.95" customHeight="1" spans="1:2">
      <c r="A9" s="487"/>
      <c r="B9" s="492" t="s">
        <v>8</v>
      </c>
    </row>
    <row r="10" ht="15.95" customHeight="1" spans="1:2">
      <c r="A10" s="12">
        <v>1</v>
      </c>
      <c r="B10" s="493" t="s">
        <v>9</v>
      </c>
    </row>
    <row r="11" spans="1:2">
      <c r="A11" s="12">
        <v>2</v>
      </c>
      <c r="B11" s="489" t="s">
        <v>10</v>
      </c>
    </row>
    <row r="12" spans="1:2">
      <c r="A12" s="12">
        <v>3</v>
      </c>
      <c r="B12" s="491" t="s">
        <v>11</v>
      </c>
    </row>
    <row r="13" spans="1:2">
      <c r="A13" s="12">
        <v>4</v>
      </c>
      <c r="B13" s="489" t="s">
        <v>12</v>
      </c>
    </row>
    <row r="14" spans="1:2">
      <c r="A14" s="12">
        <v>5</v>
      </c>
      <c r="B14" s="489" t="s">
        <v>13</v>
      </c>
    </row>
    <row r="15" spans="1:2">
      <c r="A15" s="12">
        <v>6</v>
      </c>
      <c r="B15" s="489" t="s">
        <v>14</v>
      </c>
    </row>
    <row r="16" spans="1:2">
      <c r="A16" s="12">
        <v>7</v>
      </c>
      <c r="B16" s="489" t="s">
        <v>15</v>
      </c>
    </row>
    <row r="17" spans="1:2">
      <c r="A17" s="12">
        <v>8</v>
      </c>
      <c r="B17" s="489" t="s">
        <v>16</v>
      </c>
    </row>
    <row r="18" spans="1:2">
      <c r="A18" s="12">
        <v>9</v>
      </c>
      <c r="B18" s="489" t="s">
        <v>17</v>
      </c>
    </row>
    <row r="19" spans="1:2">
      <c r="A19" s="12"/>
      <c r="B19" s="489"/>
    </row>
    <row r="20" ht="20.25" spans="1:2">
      <c r="A20" s="487"/>
      <c r="B20" s="488" t="s">
        <v>18</v>
      </c>
    </row>
    <row r="21" spans="1:2">
      <c r="A21" s="12">
        <v>1</v>
      </c>
      <c r="B21" s="494" t="s">
        <v>19</v>
      </c>
    </row>
    <row r="22" spans="1:2">
      <c r="A22" s="12">
        <v>2</v>
      </c>
      <c r="B22" s="489" t="s">
        <v>20</v>
      </c>
    </row>
    <row r="23" spans="1:2">
      <c r="A23" s="12">
        <v>3</v>
      </c>
      <c r="B23" s="489" t="s">
        <v>21</v>
      </c>
    </row>
    <row r="24" spans="1:2">
      <c r="A24" s="12">
        <v>4</v>
      </c>
      <c r="B24" s="489" t="s">
        <v>22</v>
      </c>
    </row>
    <row r="25" spans="1:2">
      <c r="A25" s="12">
        <v>5</v>
      </c>
      <c r="B25" s="489" t="s">
        <v>23</v>
      </c>
    </row>
    <row r="26" spans="1:2">
      <c r="A26" s="12">
        <v>6</v>
      </c>
      <c r="B26" s="489" t="s">
        <v>24</v>
      </c>
    </row>
    <row r="27" spans="1:2">
      <c r="A27" s="12">
        <v>7</v>
      </c>
      <c r="B27" s="489" t="s">
        <v>25</v>
      </c>
    </row>
    <row r="28" spans="1:2">
      <c r="A28" s="12"/>
      <c r="B28" s="489"/>
    </row>
    <row r="29" ht="20.25" spans="1:2">
      <c r="A29" s="487"/>
      <c r="B29" s="488" t="s">
        <v>26</v>
      </c>
    </row>
    <row r="30" spans="1:2">
      <c r="A30" s="12">
        <v>1</v>
      </c>
      <c r="B30" s="494" t="s">
        <v>27</v>
      </c>
    </row>
    <row r="31" spans="1:2">
      <c r="A31" s="12">
        <v>2</v>
      </c>
      <c r="B31" s="489" t="s">
        <v>28</v>
      </c>
    </row>
    <row r="32" spans="1:2">
      <c r="A32" s="12">
        <v>3</v>
      </c>
      <c r="B32" s="489" t="s">
        <v>29</v>
      </c>
    </row>
    <row r="33" ht="28.5" spans="1:2">
      <c r="A33" s="12">
        <v>4</v>
      </c>
      <c r="B33" s="489" t="s">
        <v>30</v>
      </c>
    </row>
    <row r="34" spans="1:2">
      <c r="A34" s="12">
        <v>5</v>
      </c>
      <c r="B34" s="489" t="s">
        <v>31</v>
      </c>
    </row>
    <row r="35" spans="1:2">
      <c r="A35" s="12">
        <v>6</v>
      </c>
      <c r="B35" s="489" t="s">
        <v>32</v>
      </c>
    </row>
    <row r="36" spans="1:2">
      <c r="A36" s="12">
        <v>7</v>
      </c>
      <c r="B36" s="489" t="s">
        <v>33</v>
      </c>
    </row>
    <row r="37" spans="1:2">
      <c r="A37" s="12"/>
      <c r="B37" s="489"/>
    </row>
    <row r="39" spans="1:2">
      <c r="A39" s="495" t="s">
        <v>34</v>
      </c>
      <c r="B39" s="4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267</v>
      </c>
      <c r="H2" s="4"/>
      <c r="I2" s="4" t="s">
        <v>268</v>
      </c>
      <c r="J2" s="4"/>
      <c r="K2" s="6" t="s">
        <v>269</v>
      </c>
      <c r="L2" s="57" t="s">
        <v>270</v>
      </c>
      <c r="M2" s="7" t="s">
        <v>271</v>
      </c>
    </row>
    <row r="3" s="1" customFormat="1" ht="16.5" spans="1:13">
      <c r="A3" s="4"/>
      <c r="B3" s="8"/>
      <c r="C3" s="8"/>
      <c r="D3" s="8"/>
      <c r="E3" s="8"/>
      <c r="F3" s="8"/>
      <c r="G3" s="4" t="s">
        <v>272</v>
      </c>
      <c r="H3" s="4" t="s">
        <v>273</v>
      </c>
      <c r="I3" s="4" t="s">
        <v>272</v>
      </c>
      <c r="J3" s="4" t="s">
        <v>273</v>
      </c>
      <c r="K3" s="9"/>
      <c r="L3" s="58"/>
      <c r="M3" s="10"/>
    </row>
    <row r="4" s="56" customFormat="1" ht="30" customHeight="1" spans="1:13">
      <c r="A4" s="59">
        <v>1</v>
      </c>
      <c r="B4" s="25" t="s">
        <v>260</v>
      </c>
      <c r="C4" s="26" t="s">
        <v>258</v>
      </c>
      <c r="D4" s="27" t="s">
        <v>259</v>
      </c>
      <c r="E4" s="28" t="s">
        <v>110</v>
      </c>
      <c r="F4" s="29" t="s">
        <v>62</v>
      </c>
      <c r="G4" s="60">
        <v>-0.02</v>
      </c>
      <c r="H4" s="61">
        <v>-0.02</v>
      </c>
      <c r="I4" s="61">
        <v>-0.03</v>
      </c>
      <c r="J4" s="61">
        <v>-0.03</v>
      </c>
      <c r="K4" s="59"/>
      <c r="L4" s="59"/>
      <c r="M4" s="59" t="s">
        <v>274</v>
      </c>
    </row>
    <row r="5" ht="30" customHeight="1" spans="1:13">
      <c r="A5" s="59">
        <v>2</v>
      </c>
      <c r="B5" s="25" t="s">
        <v>260</v>
      </c>
      <c r="C5" s="26" t="s">
        <v>261</v>
      </c>
      <c r="D5" s="27" t="s">
        <v>259</v>
      </c>
      <c r="E5" s="28" t="s">
        <v>262</v>
      </c>
      <c r="F5" s="29" t="s">
        <v>62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274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275</v>
      </c>
      <c r="B7" s="19"/>
      <c r="C7" s="19"/>
      <c r="D7" s="19"/>
      <c r="E7" s="20"/>
      <c r="F7" s="21"/>
      <c r="G7" s="35"/>
      <c r="H7" s="18" t="s">
        <v>264</v>
      </c>
      <c r="I7" s="19"/>
      <c r="J7" s="19"/>
      <c r="K7" s="20"/>
      <c r="L7" s="62"/>
      <c r="M7" s="22"/>
    </row>
    <row r="8" ht="16.5" spans="1:13">
      <c r="A8" s="63" t="s">
        <v>276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11" sqref="G11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278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1" t="s">
        <v>279</v>
      </c>
      <c r="H2" s="42"/>
      <c r="I2" s="43"/>
      <c r="J2" s="41" t="s">
        <v>280</v>
      </c>
      <c r="K2" s="42"/>
      <c r="L2" s="43"/>
      <c r="M2" s="41" t="s">
        <v>281</v>
      </c>
      <c r="N2" s="42"/>
      <c r="O2" s="43"/>
      <c r="P2" s="41" t="s">
        <v>282</v>
      </c>
      <c r="Q2" s="42"/>
      <c r="R2" s="43"/>
      <c r="S2" s="42" t="s">
        <v>283</v>
      </c>
      <c r="T2" s="42"/>
      <c r="U2" s="43"/>
      <c r="V2" s="37" t="s">
        <v>284</v>
      </c>
      <c r="W2" s="37" t="s">
        <v>256</v>
      </c>
    </row>
    <row r="3" s="1" customFormat="1" ht="16.5" spans="1:23">
      <c r="A3" s="8"/>
      <c r="B3" s="44"/>
      <c r="C3" s="44"/>
      <c r="D3" s="44"/>
      <c r="E3" s="44"/>
      <c r="F3" s="44"/>
      <c r="G3" s="4" t="s">
        <v>285</v>
      </c>
      <c r="H3" s="4" t="s">
        <v>67</v>
      </c>
      <c r="I3" s="4" t="s">
        <v>247</v>
      </c>
      <c r="J3" s="4" t="s">
        <v>285</v>
      </c>
      <c r="K3" s="4" t="s">
        <v>67</v>
      </c>
      <c r="L3" s="4" t="s">
        <v>247</v>
      </c>
      <c r="M3" s="4" t="s">
        <v>285</v>
      </c>
      <c r="N3" s="4" t="s">
        <v>67</v>
      </c>
      <c r="O3" s="4" t="s">
        <v>247</v>
      </c>
      <c r="P3" s="4" t="s">
        <v>285</v>
      </c>
      <c r="Q3" s="4" t="s">
        <v>67</v>
      </c>
      <c r="R3" s="4" t="s">
        <v>247</v>
      </c>
      <c r="S3" s="4" t="s">
        <v>285</v>
      </c>
      <c r="T3" s="4" t="s">
        <v>67</v>
      </c>
      <c r="U3" s="4" t="s">
        <v>247</v>
      </c>
      <c r="V3" s="45"/>
      <c r="W3" s="45"/>
    </row>
    <row r="4" ht="18.75" spans="1:23">
      <c r="A4" s="46" t="s">
        <v>286</v>
      </c>
      <c r="B4" s="46" t="s">
        <v>260</v>
      </c>
      <c r="C4" s="26" t="s">
        <v>258</v>
      </c>
      <c r="D4" s="27" t="s">
        <v>259</v>
      </c>
      <c r="E4" s="28" t="s">
        <v>110</v>
      </c>
      <c r="F4" s="29" t="s">
        <v>62</v>
      </c>
      <c r="G4" s="47" t="s">
        <v>287</v>
      </c>
      <c r="H4" s="11"/>
      <c r="I4" s="48" t="s">
        <v>288</v>
      </c>
      <c r="J4" s="47" t="s">
        <v>289</v>
      </c>
      <c r="K4" s="11"/>
      <c r="L4" s="48" t="s">
        <v>290</v>
      </c>
      <c r="M4" s="11"/>
      <c r="N4" s="11"/>
      <c r="O4" s="48"/>
      <c r="P4" s="11"/>
      <c r="Q4" s="11"/>
      <c r="R4" s="48"/>
      <c r="S4" s="11"/>
      <c r="T4" s="11"/>
      <c r="U4" s="11"/>
      <c r="V4" s="11" t="s">
        <v>291</v>
      </c>
      <c r="W4" s="11"/>
    </row>
    <row r="5" ht="18.75" spans="1:23">
      <c r="A5" s="49"/>
      <c r="B5" s="49"/>
      <c r="C5" s="26" t="s">
        <v>261</v>
      </c>
      <c r="D5" s="27" t="s">
        <v>259</v>
      </c>
      <c r="E5" s="28" t="s">
        <v>262</v>
      </c>
      <c r="F5" s="29" t="s">
        <v>62</v>
      </c>
      <c r="G5" s="41" t="s">
        <v>292</v>
      </c>
      <c r="H5" s="42"/>
      <c r="I5" s="43"/>
      <c r="J5" s="41" t="s">
        <v>293</v>
      </c>
      <c r="K5" s="42"/>
      <c r="L5" s="43"/>
      <c r="M5" s="41" t="s">
        <v>294</v>
      </c>
      <c r="N5" s="42"/>
      <c r="O5" s="43"/>
      <c r="P5" s="41" t="s">
        <v>295</v>
      </c>
      <c r="Q5" s="42"/>
      <c r="R5" s="43"/>
      <c r="S5" s="42" t="s">
        <v>296</v>
      </c>
      <c r="T5" s="42"/>
      <c r="U5" s="43"/>
      <c r="V5" s="11"/>
      <c r="W5" s="11"/>
    </row>
    <row r="6" ht="16.5" spans="1:23">
      <c r="A6" s="49"/>
      <c r="B6" s="49"/>
      <c r="C6" s="34"/>
      <c r="D6" s="34"/>
      <c r="E6" s="34"/>
      <c r="F6" s="34"/>
      <c r="G6" s="4" t="s">
        <v>285</v>
      </c>
      <c r="H6" s="4" t="s">
        <v>67</v>
      </c>
      <c r="I6" s="4" t="s">
        <v>247</v>
      </c>
      <c r="J6" s="4" t="s">
        <v>285</v>
      </c>
      <c r="K6" s="4" t="s">
        <v>67</v>
      </c>
      <c r="L6" s="4" t="s">
        <v>247</v>
      </c>
      <c r="M6" s="4" t="s">
        <v>285</v>
      </c>
      <c r="N6" s="4" t="s">
        <v>67</v>
      </c>
      <c r="O6" s="4" t="s">
        <v>247</v>
      </c>
      <c r="P6" s="4" t="s">
        <v>285</v>
      </c>
      <c r="Q6" s="4" t="s">
        <v>67</v>
      </c>
      <c r="R6" s="4" t="s">
        <v>247</v>
      </c>
      <c r="S6" s="4" t="s">
        <v>285</v>
      </c>
      <c r="T6" s="4" t="s">
        <v>67</v>
      </c>
      <c r="U6" s="4" t="s">
        <v>247</v>
      </c>
      <c r="V6" s="11"/>
      <c r="W6" s="11"/>
    </row>
    <row r="7" spans="1:23">
      <c r="A7" s="50"/>
      <c r="B7" s="50"/>
      <c r="C7" s="34"/>
      <c r="D7" s="34"/>
      <c r="E7" s="34"/>
      <c r="F7" s="34"/>
      <c r="G7" s="48" t="s">
        <v>297</v>
      </c>
      <c r="H7" s="48"/>
      <c r="I7" s="48" t="s">
        <v>298</v>
      </c>
      <c r="J7" s="48" t="s">
        <v>299</v>
      </c>
      <c r="K7" s="48"/>
      <c r="L7" s="48" t="s">
        <v>300</v>
      </c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6"/>
      <c r="B8" s="46"/>
      <c r="C8" s="51"/>
      <c r="D8" s="46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291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301</v>
      </c>
      <c r="B17" s="19"/>
      <c r="C17" s="19"/>
      <c r="D17" s="19"/>
      <c r="E17" s="20"/>
      <c r="F17" s="21"/>
      <c r="G17" s="35"/>
      <c r="H17" s="40"/>
      <c r="I17" s="40"/>
      <c r="J17" s="18" t="s">
        <v>264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302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304</v>
      </c>
      <c r="B2" s="37" t="s">
        <v>243</v>
      </c>
      <c r="C2" s="37" t="s">
        <v>244</v>
      </c>
      <c r="D2" s="37" t="s">
        <v>245</v>
      </c>
      <c r="E2" s="37" t="s">
        <v>246</v>
      </c>
      <c r="F2" s="37" t="s">
        <v>247</v>
      </c>
      <c r="G2" s="36" t="s">
        <v>305</v>
      </c>
      <c r="H2" s="36" t="s">
        <v>306</v>
      </c>
      <c r="I2" s="36" t="s">
        <v>307</v>
      </c>
      <c r="J2" s="36" t="s">
        <v>306</v>
      </c>
      <c r="K2" s="36" t="s">
        <v>308</v>
      </c>
      <c r="L2" s="36" t="s">
        <v>306</v>
      </c>
      <c r="M2" s="37" t="s">
        <v>284</v>
      </c>
      <c r="N2" s="37" t="s">
        <v>256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304</v>
      </c>
      <c r="B4" s="39" t="s">
        <v>309</v>
      </c>
      <c r="C4" s="39" t="s">
        <v>285</v>
      </c>
      <c r="D4" s="39" t="s">
        <v>245</v>
      </c>
      <c r="E4" s="37" t="s">
        <v>246</v>
      </c>
      <c r="F4" s="37" t="s">
        <v>247</v>
      </c>
      <c r="G4" s="36" t="s">
        <v>305</v>
      </c>
      <c r="H4" s="36" t="s">
        <v>306</v>
      </c>
      <c r="I4" s="36" t="s">
        <v>307</v>
      </c>
      <c r="J4" s="36" t="s">
        <v>306</v>
      </c>
      <c r="K4" s="36" t="s">
        <v>308</v>
      </c>
      <c r="L4" s="36" t="s">
        <v>306</v>
      </c>
      <c r="M4" s="37" t="s">
        <v>284</v>
      </c>
      <c r="N4" s="37" t="s">
        <v>256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310</v>
      </c>
      <c r="B11" s="19"/>
      <c r="C11" s="19"/>
      <c r="D11" s="20"/>
      <c r="E11" s="21"/>
      <c r="F11" s="40"/>
      <c r="G11" s="35"/>
      <c r="H11" s="40"/>
      <c r="I11" s="18" t="s">
        <v>311</v>
      </c>
      <c r="J11" s="19"/>
      <c r="K11" s="19"/>
      <c r="L11" s="19"/>
      <c r="M11" s="19"/>
      <c r="N11" s="22"/>
    </row>
    <row r="12" ht="16.5" spans="1:14">
      <c r="A12" s="23" t="s">
        <v>312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278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284</v>
      </c>
      <c r="L2" s="5" t="s">
        <v>256</v>
      </c>
    </row>
    <row r="3" ht="25" customHeight="1" spans="1:12">
      <c r="A3" s="12" t="s">
        <v>286</v>
      </c>
      <c r="B3" s="25" t="s">
        <v>260</v>
      </c>
      <c r="C3" s="26" t="s">
        <v>258</v>
      </c>
      <c r="D3" s="27" t="s">
        <v>259</v>
      </c>
      <c r="E3" s="28" t="s">
        <v>110</v>
      </c>
      <c r="F3" s="29" t="s">
        <v>62</v>
      </c>
      <c r="G3" s="11" t="s">
        <v>318</v>
      </c>
      <c r="H3" s="30"/>
      <c r="I3" s="31"/>
      <c r="J3" s="11"/>
      <c r="K3" s="32" t="s">
        <v>319</v>
      </c>
      <c r="L3" s="11" t="s">
        <v>274</v>
      </c>
    </row>
    <row r="4" ht="25" customHeight="1" spans="1:12">
      <c r="A4" s="12" t="s">
        <v>286</v>
      </c>
      <c r="B4" s="25" t="s">
        <v>260</v>
      </c>
      <c r="C4" s="26" t="s">
        <v>261</v>
      </c>
      <c r="D4" s="27" t="s">
        <v>259</v>
      </c>
      <c r="E4" s="28" t="s">
        <v>262</v>
      </c>
      <c r="F4" s="29" t="s">
        <v>62</v>
      </c>
      <c r="G4" s="11" t="s">
        <v>318</v>
      </c>
      <c r="H4" s="30"/>
      <c r="I4" s="31"/>
      <c r="J4" s="11"/>
      <c r="K4" s="32" t="s">
        <v>319</v>
      </c>
      <c r="L4" s="11" t="s">
        <v>274</v>
      </c>
    </row>
    <row r="5" ht="25" customHeight="1" spans="1:12">
      <c r="A5" s="12"/>
      <c r="B5" s="33"/>
      <c r="C5" s="34"/>
      <c r="D5" s="34"/>
      <c r="E5" s="34"/>
      <c r="F5" s="34"/>
      <c r="G5" s="11"/>
      <c r="H5" s="30"/>
      <c r="I5" s="11"/>
      <c r="J5" s="11"/>
      <c r="K5" s="11"/>
      <c r="L5" s="11"/>
    </row>
    <row r="6" ht="25" customHeight="1" spans="1:12">
      <c r="A6" s="12"/>
      <c r="B6" s="33"/>
      <c r="C6" s="34"/>
      <c r="D6" s="34"/>
      <c r="E6" s="34"/>
      <c r="F6" s="34"/>
      <c r="G6" s="11"/>
      <c r="H6" s="30"/>
      <c r="I6" s="12"/>
      <c r="J6" s="12"/>
      <c r="K6" s="12"/>
      <c r="L6" s="11"/>
    </row>
    <row r="7" ht="25" customHeight="1" spans="1:12">
      <c r="A7" s="12"/>
      <c r="B7" s="33"/>
      <c r="C7" s="34"/>
      <c r="D7" s="34"/>
      <c r="E7" s="34"/>
      <c r="F7" s="34"/>
      <c r="G7" s="11"/>
      <c r="H7" s="30"/>
      <c r="I7" s="12"/>
      <c r="J7" s="12"/>
      <c r="K7" s="12"/>
      <c r="L7" s="12"/>
    </row>
    <row r="8" ht="25" customHeight="1" spans="1:12">
      <c r="A8" s="12"/>
      <c r="B8" s="33"/>
      <c r="C8" s="34"/>
      <c r="D8" s="34"/>
      <c r="E8" s="34"/>
      <c r="F8" s="34"/>
      <c r="G8" s="11"/>
      <c r="H8" s="30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320</v>
      </c>
      <c r="B10" s="19"/>
      <c r="C10" s="19"/>
      <c r="D10" s="19"/>
      <c r="E10" s="20"/>
      <c r="F10" s="21"/>
      <c r="G10" s="35"/>
      <c r="H10" s="18" t="s">
        <v>321</v>
      </c>
      <c r="I10" s="19"/>
      <c r="J10" s="19"/>
      <c r="K10" s="19"/>
      <c r="L10" s="22"/>
    </row>
    <row r="11" ht="36" customHeight="1" spans="1:12">
      <c r="A11" s="23" t="s">
        <v>322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19" sqref="L19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285</v>
      </c>
      <c r="D2" s="5" t="s">
        <v>245</v>
      </c>
      <c r="E2" s="5" t="s">
        <v>246</v>
      </c>
      <c r="F2" s="4" t="s">
        <v>324</v>
      </c>
      <c r="G2" s="4" t="s">
        <v>268</v>
      </c>
      <c r="H2" s="6" t="s">
        <v>269</v>
      </c>
      <c r="I2" s="7" t="s">
        <v>271</v>
      </c>
    </row>
    <row r="3" s="1" customFormat="1" ht="16.5" spans="1:9">
      <c r="A3" s="4"/>
      <c r="B3" s="8"/>
      <c r="C3" s="8"/>
      <c r="D3" s="8"/>
      <c r="E3" s="8"/>
      <c r="F3" s="4" t="s">
        <v>325</v>
      </c>
      <c r="G3" s="4" t="s">
        <v>272</v>
      </c>
      <c r="H3" s="9"/>
      <c r="I3" s="10"/>
    </row>
    <row r="4" ht="25" customHeight="1" spans="1:9">
      <c r="A4" s="11">
        <v>1</v>
      </c>
      <c r="B4" s="12" t="s">
        <v>288</v>
      </c>
      <c r="C4" s="11" t="s">
        <v>326</v>
      </c>
      <c r="D4" s="13" t="s">
        <v>327</v>
      </c>
      <c r="E4" s="14" t="s">
        <v>62</v>
      </c>
      <c r="F4" s="15">
        <v>0.06</v>
      </c>
      <c r="G4" s="15">
        <v>0.05</v>
      </c>
      <c r="H4" s="11"/>
      <c r="I4" s="11" t="s">
        <v>274</v>
      </c>
    </row>
    <row r="5" ht="25" customHeight="1" spans="1:9">
      <c r="A5" s="11"/>
      <c r="B5" s="12"/>
      <c r="C5" s="11"/>
      <c r="D5" s="16"/>
      <c r="E5" s="14"/>
      <c r="F5" s="11"/>
      <c r="G5" s="11"/>
      <c r="H5" s="11"/>
      <c r="I5" s="11"/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275</v>
      </c>
      <c r="B12" s="19"/>
      <c r="C12" s="19"/>
      <c r="D12" s="20"/>
      <c r="E12" s="21"/>
      <c r="F12" s="18" t="s">
        <v>328</v>
      </c>
      <c r="G12" s="19"/>
      <c r="H12" s="20"/>
      <c r="I12" s="22"/>
    </row>
    <row r="13" ht="16.5" spans="1:9">
      <c r="A13" s="23" t="s">
        <v>329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5" t="s">
        <v>35</v>
      </c>
      <c r="C2" s="466"/>
      <c r="D2" s="466"/>
      <c r="E2" s="466"/>
      <c r="F2" s="466"/>
      <c r="G2" s="466"/>
      <c r="H2" s="466"/>
      <c r="I2" s="467"/>
    </row>
    <row r="3" ht="27.95" customHeight="1" spans="2:9">
      <c r="B3" s="468"/>
      <c r="C3" s="469"/>
      <c r="D3" s="470" t="s">
        <v>36</v>
      </c>
      <c r="E3" s="471"/>
      <c r="F3" s="472" t="s">
        <v>37</v>
      </c>
      <c r="G3" s="473"/>
      <c r="H3" s="470" t="s">
        <v>38</v>
      </c>
      <c r="I3" s="474"/>
    </row>
    <row r="4" ht="27.95" customHeight="1" spans="2:9">
      <c r="B4" s="468" t="s">
        <v>39</v>
      </c>
      <c r="C4" s="469" t="s">
        <v>40</v>
      </c>
      <c r="D4" s="469" t="s">
        <v>41</v>
      </c>
      <c r="E4" s="469" t="s">
        <v>42</v>
      </c>
      <c r="F4" s="475" t="s">
        <v>41</v>
      </c>
      <c r="G4" s="475" t="s">
        <v>42</v>
      </c>
      <c r="H4" s="469" t="s">
        <v>41</v>
      </c>
      <c r="I4" s="476" t="s">
        <v>42</v>
      </c>
    </row>
    <row r="5" ht="27.95" customHeight="1" spans="2:9">
      <c r="B5" s="477" t="s">
        <v>43</v>
      </c>
      <c r="C5" s="12">
        <v>13</v>
      </c>
      <c r="D5" s="12">
        <v>0</v>
      </c>
      <c r="E5" s="12">
        <v>1</v>
      </c>
      <c r="F5" s="478">
        <v>0</v>
      </c>
      <c r="G5" s="478">
        <v>1</v>
      </c>
      <c r="H5" s="12">
        <v>1</v>
      </c>
      <c r="I5" s="479">
        <v>2</v>
      </c>
    </row>
    <row r="6" ht="27.95" customHeight="1" spans="2:9">
      <c r="B6" s="477" t="s">
        <v>44</v>
      </c>
      <c r="C6" s="12">
        <v>20</v>
      </c>
      <c r="D6" s="12">
        <v>0</v>
      </c>
      <c r="E6" s="12">
        <v>1</v>
      </c>
      <c r="F6" s="478">
        <v>1</v>
      </c>
      <c r="G6" s="478">
        <v>2</v>
      </c>
      <c r="H6" s="12">
        <v>2</v>
      </c>
      <c r="I6" s="479">
        <v>3</v>
      </c>
    </row>
    <row r="7" ht="27.95" customHeight="1" spans="2:9">
      <c r="B7" s="477" t="s">
        <v>45</v>
      </c>
      <c r="C7" s="12">
        <v>32</v>
      </c>
      <c r="D7" s="12">
        <v>0</v>
      </c>
      <c r="E7" s="12">
        <v>1</v>
      </c>
      <c r="F7" s="478">
        <v>2</v>
      </c>
      <c r="G7" s="478">
        <v>3</v>
      </c>
      <c r="H7" s="12">
        <v>3</v>
      </c>
      <c r="I7" s="479">
        <v>4</v>
      </c>
    </row>
    <row r="8" ht="27.95" customHeight="1" spans="2:9">
      <c r="B8" s="477" t="s">
        <v>46</v>
      </c>
      <c r="C8" s="12">
        <v>50</v>
      </c>
      <c r="D8" s="12">
        <v>1</v>
      </c>
      <c r="E8" s="12">
        <v>2</v>
      </c>
      <c r="F8" s="478">
        <v>3</v>
      </c>
      <c r="G8" s="478">
        <v>4</v>
      </c>
      <c r="H8" s="12">
        <v>5</v>
      </c>
      <c r="I8" s="479">
        <v>6</v>
      </c>
    </row>
    <row r="9" ht="27.95" customHeight="1" spans="2:9">
      <c r="B9" s="477" t="s">
        <v>47</v>
      </c>
      <c r="C9" s="12">
        <v>80</v>
      </c>
      <c r="D9" s="12">
        <v>2</v>
      </c>
      <c r="E9" s="12">
        <v>3</v>
      </c>
      <c r="F9" s="478">
        <v>5</v>
      </c>
      <c r="G9" s="478">
        <v>6</v>
      </c>
      <c r="H9" s="12">
        <v>7</v>
      </c>
      <c r="I9" s="479">
        <v>8</v>
      </c>
    </row>
    <row r="10" ht="27.95" customHeight="1" spans="2:9">
      <c r="B10" s="477" t="s">
        <v>48</v>
      </c>
      <c r="C10" s="12">
        <v>125</v>
      </c>
      <c r="D10" s="12">
        <v>3</v>
      </c>
      <c r="E10" s="12">
        <v>4</v>
      </c>
      <c r="F10" s="478">
        <v>7</v>
      </c>
      <c r="G10" s="478">
        <v>8</v>
      </c>
      <c r="H10" s="12">
        <v>10</v>
      </c>
      <c r="I10" s="479">
        <v>11</v>
      </c>
    </row>
    <row r="11" ht="27.95" customHeight="1" spans="2:9">
      <c r="B11" s="477" t="s">
        <v>49</v>
      </c>
      <c r="C11" s="12">
        <v>200</v>
      </c>
      <c r="D11" s="12">
        <v>5</v>
      </c>
      <c r="E11" s="12">
        <v>6</v>
      </c>
      <c r="F11" s="478">
        <v>10</v>
      </c>
      <c r="G11" s="478">
        <v>11</v>
      </c>
      <c r="H11" s="12">
        <v>14</v>
      </c>
      <c r="I11" s="479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3">
        <v>22</v>
      </c>
    </row>
    <row r="14" spans="2:9">
      <c r="B14" s="484" t="s">
        <v>51</v>
      </c>
      <c r="C14" s="484"/>
      <c r="D14" s="4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10" workbookViewId="0">
      <selection activeCell="P23" sqref="O23:P23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/>
      <c r="G2" s="257"/>
      <c r="H2" s="259" t="s">
        <v>56</v>
      </c>
      <c r="I2" s="260" t="s">
        <v>57</v>
      </c>
      <c r="J2" s="260"/>
      <c r="K2" s="261"/>
    </row>
    <row r="3" ht="14.25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ht="14.25" spans="1:11">
      <c r="A4" s="268" t="s">
        <v>61</v>
      </c>
      <c r="B4" s="269" t="s">
        <v>62</v>
      </c>
      <c r="C4" s="270"/>
      <c r="D4" s="268" t="s">
        <v>63</v>
      </c>
      <c r="E4" s="271"/>
      <c r="F4" s="272">
        <v>46022</v>
      </c>
      <c r="G4" s="273"/>
      <c r="H4" s="268" t="s">
        <v>64</v>
      </c>
      <c r="I4" s="271"/>
      <c r="J4" s="269" t="s">
        <v>65</v>
      </c>
      <c r="K4" s="270" t="s">
        <v>66</v>
      </c>
    </row>
    <row r="5" ht="14.25" spans="1:11">
      <c r="A5" s="274" t="s">
        <v>67</v>
      </c>
      <c r="B5" s="269" t="s">
        <v>68</v>
      </c>
      <c r="C5" s="270"/>
      <c r="D5" s="268" t="s">
        <v>69</v>
      </c>
      <c r="E5" s="271"/>
      <c r="F5" s="272">
        <v>45998</v>
      </c>
      <c r="G5" s="273"/>
      <c r="H5" s="268" t="s">
        <v>70</v>
      </c>
      <c r="I5" s="271"/>
      <c r="J5" s="269" t="s">
        <v>65</v>
      </c>
      <c r="K5" s="270" t="s">
        <v>66</v>
      </c>
    </row>
    <row r="6" ht="14.25" spans="1:11">
      <c r="A6" s="268" t="s">
        <v>71</v>
      </c>
      <c r="B6" s="389">
        <v>2</v>
      </c>
      <c r="C6" s="270">
        <v>6</v>
      </c>
      <c r="D6" s="274" t="s">
        <v>72</v>
      </c>
      <c r="E6" s="276"/>
      <c r="F6" s="272">
        <v>46006</v>
      </c>
      <c r="G6" s="273"/>
      <c r="H6" s="268" t="s">
        <v>73</v>
      </c>
      <c r="I6" s="271"/>
      <c r="J6" s="269" t="s">
        <v>65</v>
      </c>
      <c r="K6" s="270" t="s">
        <v>66</v>
      </c>
    </row>
    <row r="7" ht="14.25" spans="1:11">
      <c r="A7" s="268" t="s">
        <v>74</v>
      </c>
      <c r="B7" s="277">
        <v>1064</v>
      </c>
      <c r="C7" s="278"/>
      <c r="D7" s="274" t="s">
        <v>75</v>
      </c>
      <c r="E7" s="279"/>
      <c r="F7" s="272">
        <v>46011</v>
      </c>
      <c r="G7" s="273"/>
      <c r="H7" s="268" t="s">
        <v>76</v>
      </c>
      <c r="I7" s="271"/>
      <c r="J7" s="269" t="s">
        <v>65</v>
      </c>
      <c r="K7" s="270" t="s">
        <v>66</v>
      </c>
    </row>
    <row r="8" ht="15" spans="1:11">
      <c r="A8" s="280" t="s">
        <v>77</v>
      </c>
      <c r="B8" s="281" t="s">
        <v>78</v>
      </c>
      <c r="C8" s="282"/>
      <c r="D8" s="283" t="s">
        <v>79</v>
      </c>
      <c r="E8" s="284"/>
      <c r="F8" s="285">
        <v>46016</v>
      </c>
      <c r="G8" s="286"/>
      <c r="H8" s="283" t="s">
        <v>80</v>
      </c>
      <c r="I8" s="284"/>
      <c r="J8" s="287" t="s">
        <v>65</v>
      </c>
      <c r="K8" s="288" t="s">
        <v>66</v>
      </c>
    </row>
    <row r="9" ht="15" spans="1:11">
      <c r="A9" s="390" t="s">
        <v>81</v>
      </c>
      <c r="B9" s="391"/>
      <c r="C9" s="391"/>
      <c r="D9" s="391"/>
      <c r="E9" s="391"/>
      <c r="F9" s="391"/>
      <c r="G9" s="391"/>
      <c r="H9" s="391"/>
      <c r="I9" s="391"/>
      <c r="J9" s="391"/>
      <c r="K9" s="392"/>
    </row>
    <row r="10" ht="15" spans="1:11">
      <c r="A10" s="393" t="s">
        <v>82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5"/>
    </row>
    <row r="11" ht="14.25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01" t="s">
        <v>85</v>
      </c>
    </row>
    <row r="12" ht="14.25" spans="1:11">
      <c r="A12" s="274" t="s">
        <v>89</v>
      </c>
      <c r="B12" s="296" t="s">
        <v>84</v>
      </c>
      <c r="C12" s="269" t="s">
        <v>85</v>
      </c>
      <c r="D12" s="279"/>
      <c r="E12" s="276" t="s">
        <v>90</v>
      </c>
      <c r="F12" s="296" t="s">
        <v>84</v>
      </c>
      <c r="G12" s="269" t="s">
        <v>85</v>
      </c>
      <c r="H12" s="269" t="s">
        <v>87</v>
      </c>
      <c r="I12" s="276" t="s">
        <v>91</v>
      </c>
      <c r="J12" s="296" t="s">
        <v>84</v>
      </c>
      <c r="K12" s="270" t="s">
        <v>85</v>
      </c>
    </row>
    <row r="13" ht="14.25" spans="1:11">
      <c r="A13" s="274" t="s">
        <v>92</v>
      </c>
      <c r="B13" s="296" t="s">
        <v>84</v>
      </c>
      <c r="C13" s="269" t="s">
        <v>85</v>
      </c>
      <c r="D13" s="279"/>
      <c r="E13" s="276" t="s">
        <v>93</v>
      </c>
      <c r="F13" s="269" t="s">
        <v>94</v>
      </c>
      <c r="G13" s="269" t="s">
        <v>95</v>
      </c>
      <c r="H13" s="269" t="s">
        <v>87</v>
      </c>
      <c r="I13" s="276" t="s">
        <v>96</v>
      </c>
      <c r="J13" s="296" t="s">
        <v>84</v>
      </c>
      <c r="K13" s="270" t="s">
        <v>85</v>
      </c>
    </row>
    <row r="14" ht="15" spans="1:11">
      <c r="A14" s="283" t="s">
        <v>97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97"/>
    </row>
    <row r="15" ht="15" spans="1:11">
      <c r="A15" s="393" t="s">
        <v>98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5"/>
    </row>
    <row r="16" ht="14.25" spans="1:11">
      <c r="A16" s="402" t="s">
        <v>99</v>
      </c>
      <c r="B16" s="398" t="s">
        <v>94</v>
      </c>
      <c r="C16" s="398" t="s">
        <v>95</v>
      </c>
      <c r="D16" s="403"/>
      <c r="E16" s="404" t="s">
        <v>100</v>
      </c>
      <c r="F16" s="398" t="s">
        <v>94</v>
      </c>
      <c r="G16" s="398" t="s">
        <v>95</v>
      </c>
      <c r="H16" s="405"/>
      <c r="I16" s="404" t="s">
        <v>101</v>
      </c>
      <c r="J16" s="398" t="s">
        <v>94</v>
      </c>
      <c r="K16" s="401" t="s">
        <v>95</v>
      </c>
    </row>
    <row r="17" customHeight="1" spans="1:22">
      <c r="A17" s="317" t="s">
        <v>102</v>
      </c>
      <c r="B17" s="269" t="s">
        <v>94</v>
      </c>
      <c r="C17" s="269" t="s">
        <v>95</v>
      </c>
      <c r="D17" s="406"/>
      <c r="E17" s="318" t="s">
        <v>103</v>
      </c>
      <c r="F17" s="269" t="s">
        <v>94</v>
      </c>
      <c r="G17" s="269" t="s">
        <v>95</v>
      </c>
      <c r="H17" s="407"/>
      <c r="I17" s="318" t="s">
        <v>104</v>
      </c>
      <c r="J17" s="269" t="s">
        <v>94</v>
      </c>
      <c r="K17" s="270" t="s">
        <v>95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22">
      <c r="A18" s="409" t="s">
        <v>105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11"/>
    </row>
    <row r="19" s="387" customFormat="1" ht="18" customHeight="1" spans="1:22">
      <c r="A19" s="393" t="s">
        <v>106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customHeight="1" spans="1:22">
      <c r="A20" s="412" t="s">
        <v>107</v>
      </c>
      <c r="B20" s="413"/>
      <c r="C20" s="414"/>
      <c r="D20" s="414"/>
      <c r="E20" s="414"/>
      <c r="F20" s="414"/>
      <c r="G20" s="414"/>
      <c r="H20" s="414"/>
      <c r="I20" s="414"/>
      <c r="J20" s="414"/>
      <c r="K20" s="415"/>
    </row>
    <row r="21" ht="21.75" customHeight="1" spans="1:22">
      <c r="A21" s="416" t="s">
        <v>108</v>
      </c>
      <c r="B21" s="417">
        <v>120</v>
      </c>
      <c r="C21" s="417">
        <v>130</v>
      </c>
      <c r="D21" s="417">
        <v>140</v>
      </c>
      <c r="E21" s="417">
        <v>150</v>
      </c>
      <c r="F21" s="417">
        <v>160</v>
      </c>
      <c r="G21" s="418">
        <v>165</v>
      </c>
      <c r="H21" s="419"/>
      <c r="I21" s="419"/>
      <c r="J21" s="419"/>
      <c r="K21" s="320" t="s">
        <v>109</v>
      </c>
    </row>
    <row r="22" ht="23" customHeight="1" spans="1:22">
      <c r="A22" s="420" t="s">
        <v>110</v>
      </c>
      <c r="B22" s="421">
        <v>1</v>
      </c>
      <c r="C22" s="421">
        <v>1</v>
      </c>
      <c r="D22" s="421">
        <v>1</v>
      </c>
      <c r="E22" s="421">
        <v>1</v>
      </c>
      <c r="F22" s="421">
        <v>1</v>
      </c>
      <c r="G22" s="421">
        <v>1</v>
      </c>
      <c r="H22" s="14"/>
      <c r="I22" s="14"/>
      <c r="J22" s="14"/>
      <c r="K22" s="422"/>
    </row>
    <row r="23" ht="23" customHeight="1" spans="1:22">
      <c r="A23" s="420" t="s">
        <v>111</v>
      </c>
      <c r="B23" s="421">
        <v>1</v>
      </c>
      <c r="C23" s="421">
        <v>1</v>
      </c>
      <c r="D23" s="421">
        <v>1</v>
      </c>
      <c r="E23" s="421">
        <v>1</v>
      </c>
      <c r="F23" s="421">
        <v>1</v>
      </c>
      <c r="G23" s="421">
        <v>1</v>
      </c>
      <c r="H23" s="423"/>
      <c r="I23" s="423"/>
      <c r="J23" s="424"/>
      <c r="K23" s="425"/>
    </row>
    <row r="24" ht="23" customHeight="1" spans="1:22">
      <c r="A24" s="426"/>
      <c r="B24" s="424"/>
      <c r="C24" s="424"/>
      <c r="D24" s="424"/>
      <c r="E24" s="424"/>
      <c r="F24" s="424"/>
      <c r="G24" s="424"/>
      <c r="H24" s="424"/>
      <c r="I24" s="424"/>
      <c r="J24" s="424"/>
      <c r="K24" s="425"/>
    </row>
    <row r="25" ht="23" customHeight="1" spans="1:22">
      <c r="A25" s="426"/>
      <c r="B25" s="424"/>
      <c r="C25" s="424"/>
      <c r="D25" s="424"/>
      <c r="E25" s="424"/>
      <c r="F25" s="424"/>
      <c r="G25" s="424"/>
      <c r="H25" s="424"/>
      <c r="I25" s="424"/>
      <c r="J25" s="424"/>
      <c r="K25" s="425"/>
    </row>
    <row r="26" ht="23" customHeight="1" spans="1:22">
      <c r="A26" s="426"/>
      <c r="B26" s="424"/>
      <c r="C26" s="424"/>
      <c r="D26" s="424"/>
      <c r="E26" s="424"/>
      <c r="F26" s="424"/>
      <c r="G26" s="424"/>
      <c r="H26" s="424"/>
      <c r="I26" s="424"/>
      <c r="J26" s="424"/>
      <c r="K26" s="425"/>
    </row>
    <row r="27" ht="18" customHeight="1" spans="1:22">
      <c r="A27" s="427" t="s">
        <v>112</v>
      </c>
      <c r="B27" s="428"/>
      <c r="C27" s="428"/>
      <c r="D27" s="428"/>
      <c r="E27" s="428"/>
      <c r="F27" s="428"/>
      <c r="G27" s="428"/>
      <c r="H27" s="428"/>
      <c r="I27" s="428"/>
      <c r="J27" s="428"/>
      <c r="K27" s="429"/>
    </row>
    <row r="28" ht="18.75" customHeight="1" spans="1:22">
      <c r="A28" s="430"/>
      <c r="B28" s="431"/>
      <c r="C28" s="431"/>
      <c r="D28" s="431"/>
      <c r="E28" s="431"/>
      <c r="F28" s="431"/>
      <c r="G28" s="431"/>
      <c r="H28" s="431"/>
      <c r="I28" s="431"/>
      <c r="J28" s="431"/>
      <c r="K28" s="432"/>
    </row>
    <row r="29" ht="18.75" customHeight="1" spans="1:22">
      <c r="A29" s="433"/>
      <c r="B29" s="434"/>
      <c r="C29" s="434"/>
      <c r="D29" s="434"/>
      <c r="E29" s="434"/>
      <c r="F29" s="434"/>
      <c r="G29" s="434"/>
      <c r="H29" s="434"/>
      <c r="I29" s="434"/>
      <c r="J29" s="434"/>
      <c r="K29" s="435"/>
    </row>
    <row r="30" ht="18" customHeight="1" spans="1:22">
      <c r="A30" s="427" t="s">
        <v>113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9"/>
    </row>
    <row r="31" ht="14.25" spans="1:22">
      <c r="A31" s="436" t="s">
        <v>114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8"/>
    </row>
    <row r="32" ht="15" spans="1:22">
      <c r="A32" s="143" t="s">
        <v>115</v>
      </c>
      <c r="B32" s="144"/>
      <c r="C32" s="269" t="s">
        <v>65</v>
      </c>
      <c r="D32" s="269" t="s">
        <v>66</v>
      </c>
      <c r="E32" s="439" t="s">
        <v>116</v>
      </c>
      <c r="F32" s="440"/>
      <c r="G32" s="440"/>
      <c r="H32" s="440"/>
      <c r="I32" s="440"/>
      <c r="J32" s="440"/>
      <c r="K32" s="441"/>
    </row>
    <row r="33" ht="15" spans="1:11">
      <c r="A33" s="442" t="s">
        <v>117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42"/>
    </row>
    <row r="34" ht="21" customHeight="1" spans="1:11">
      <c r="A34" s="443" t="s">
        <v>118</v>
      </c>
      <c r="B34" s="444"/>
      <c r="C34" s="444"/>
      <c r="D34" s="444"/>
      <c r="E34" s="444"/>
      <c r="F34" s="444"/>
      <c r="G34" s="444"/>
      <c r="H34" s="444"/>
      <c r="I34" s="444"/>
      <c r="J34" s="444">
        <v>1</v>
      </c>
      <c r="K34" s="445"/>
    </row>
    <row r="35" ht="21" customHeight="1" spans="1:11">
      <c r="A35" s="446" t="s">
        <v>119</v>
      </c>
      <c r="B35" s="447"/>
      <c r="C35" s="447"/>
      <c r="D35" s="447"/>
      <c r="E35" s="447"/>
      <c r="F35" s="447"/>
      <c r="G35" s="447"/>
      <c r="H35" s="447"/>
      <c r="I35" s="447"/>
      <c r="J35" s="444">
        <v>1</v>
      </c>
      <c r="K35" s="448"/>
    </row>
    <row r="36" ht="21" customHeight="1" spans="1:11">
      <c r="A36" s="446" t="s">
        <v>120</v>
      </c>
      <c r="B36" s="447"/>
      <c r="C36" s="447"/>
      <c r="D36" s="447"/>
      <c r="E36" s="447"/>
      <c r="F36" s="447"/>
      <c r="G36" s="447"/>
      <c r="H36" s="447"/>
      <c r="I36" s="447"/>
      <c r="J36" s="444">
        <v>1</v>
      </c>
      <c r="K36" s="448"/>
    </row>
    <row r="37" ht="21" customHeight="1" spans="1:11">
      <c r="A37" s="446"/>
      <c r="B37" s="447"/>
      <c r="C37" s="447"/>
      <c r="D37" s="447"/>
      <c r="E37" s="447"/>
      <c r="F37" s="447"/>
      <c r="G37" s="447"/>
      <c r="H37" s="447"/>
      <c r="I37" s="447"/>
      <c r="J37" s="444"/>
      <c r="K37" s="448"/>
    </row>
    <row r="38" ht="21" customHeight="1" spans="1:11">
      <c r="A38" s="446"/>
      <c r="B38" s="447"/>
      <c r="C38" s="447"/>
      <c r="D38" s="447"/>
      <c r="E38" s="447"/>
      <c r="F38" s="447"/>
      <c r="G38" s="447"/>
      <c r="H38" s="447"/>
      <c r="I38" s="447"/>
      <c r="J38" s="444"/>
      <c r="K38" s="448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15" spans="1:11">
      <c r="A41" s="321" t="s">
        <v>121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ht="15" spans="1:11">
      <c r="A42" s="393" t="s">
        <v>122</v>
      </c>
      <c r="B42" s="394"/>
      <c r="C42" s="394"/>
      <c r="D42" s="394"/>
      <c r="E42" s="394"/>
      <c r="F42" s="394"/>
      <c r="G42" s="394"/>
      <c r="H42" s="394"/>
      <c r="I42" s="394"/>
      <c r="J42" s="394"/>
      <c r="K42" s="395"/>
    </row>
    <row r="43" ht="14.25" spans="1:11">
      <c r="A43" s="402" t="s">
        <v>123</v>
      </c>
      <c r="B43" s="398" t="s">
        <v>94</v>
      </c>
      <c r="C43" s="398" t="s">
        <v>95</v>
      </c>
      <c r="D43" s="398" t="s">
        <v>87</v>
      </c>
      <c r="E43" s="404" t="s">
        <v>124</v>
      </c>
      <c r="F43" s="398" t="s">
        <v>94</v>
      </c>
      <c r="G43" s="398" t="s">
        <v>95</v>
      </c>
      <c r="H43" s="398" t="s">
        <v>87</v>
      </c>
      <c r="I43" s="404" t="s">
        <v>125</v>
      </c>
      <c r="J43" s="398" t="s">
        <v>94</v>
      </c>
      <c r="K43" s="401" t="s">
        <v>95</v>
      </c>
    </row>
    <row r="44" ht="14.25" spans="1:11">
      <c r="A44" s="317" t="s">
        <v>86</v>
      </c>
      <c r="B44" s="269" t="s">
        <v>94</v>
      </c>
      <c r="C44" s="269" t="s">
        <v>95</v>
      </c>
      <c r="D44" s="269" t="s">
        <v>87</v>
      </c>
      <c r="E44" s="318" t="s">
        <v>93</v>
      </c>
      <c r="F44" s="269" t="s">
        <v>94</v>
      </c>
      <c r="G44" s="269" t="s">
        <v>95</v>
      </c>
      <c r="H44" s="269" t="s">
        <v>87</v>
      </c>
      <c r="I44" s="318" t="s">
        <v>104</v>
      </c>
      <c r="J44" s="269" t="s">
        <v>94</v>
      </c>
      <c r="K44" s="270" t="s">
        <v>95</v>
      </c>
    </row>
    <row r="45" ht="15" spans="1:11">
      <c r="A45" s="283" t="s">
        <v>97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97"/>
    </row>
    <row r="46" ht="15" spans="1:11">
      <c r="A46" s="442" t="s">
        <v>126</v>
      </c>
      <c r="B46" s="442"/>
      <c r="C46" s="442"/>
      <c r="D46" s="442"/>
      <c r="E46" s="442"/>
      <c r="F46" s="442"/>
      <c r="G46" s="442"/>
      <c r="H46" s="442"/>
      <c r="I46" s="442"/>
      <c r="J46" s="442"/>
      <c r="K46" s="442"/>
    </row>
    <row r="47" ht="15" spans="1:11">
      <c r="A47" s="449"/>
      <c r="B47" s="450"/>
      <c r="C47" s="450"/>
      <c r="D47" s="450"/>
      <c r="E47" s="450"/>
      <c r="F47" s="450"/>
      <c r="G47" s="450"/>
      <c r="H47" s="450"/>
      <c r="I47" s="450"/>
      <c r="J47" s="450"/>
      <c r="K47" s="451"/>
    </row>
    <row r="48" ht="15" spans="1:11">
      <c r="A48" s="452" t="s">
        <v>127</v>
      </c>
      <c r="B48" s="453" t="s">
        <v>128</v>
      </c>
      <c r="C48" s="453"/>
      <c r="D48" s="454" t="s">
        <v>129</v>
      </c>
      <c r="E48" s="455" t="s">
        <v>130</v>
      </c>
      <c r="F48" s="456" t="s">
        <v>131</v>
      </c>
      <c r="G48" s="457">
        <v>46001</v>
      </c>
      <c r="H48" s="458" t="s">
        <v>132</v>
      </c>
      <c r="I48" s="459"/>
      <c r="J48" s="460" t="s">
        <v>133</v>
      </c>
      <c r="K48" s="461"/>
    </row>
    <row r="49" ht="15" spans="1:11">
      <c r="A49" s="442" t="s">
        <v>134</v>
      </c>
      <c r="B49" s="442"/>
      <c r="C49" s="442"/>
      <c r="D49" s="442"/>
      <c r="E49" s="442"/>
      <c r="F49" s="442"/>
      <c r="G49" s="442"/>
      <c r="H49" s="442"/>
      <c r="I49" s="442"/>
      <c r="J49" s="442"/>
      <c r="K49" s="442"/>
    </row>
    <row r="50" ht="15" spans="1:11">
      <c r="A50" s="462" t="s">
        <v>135</v>
      </c>
      <c r="B50" s="463"/>
      <c r="C50" s="463"/>
      <c r="D50" s="463"/>
      <c r="E50" s="463"/>
      <c r="F50" s="463"/>
      <c r="G50" s="463"/>
      <c r="H50" s="463"/>
      <c r="I50" s="463"/>
      <c r="J50" s="463"/>
      <c r="K50" s="464"/>
    </row>
    <row r="51" ht="15" spans="1:11">
      <c r="A51" s="452" t="s">
        <v>127</v>
      </c>
      <c r="B51" s="453" t="s">
        <v>128</v>
      </c>
      <c r="C51" s="453"/>
      <c r="D51" s="454" t="s">
        <v>129</v>
      </c>
      <c r="E51" s="455" t="s">
        <v>130</v>
      </c>
      <c r="F51" s="456" t="s">
        <v>131</v>
      </c>
      <c r="G51" s="457">
        <v>46001</v>
      </c>
      <c r="H51" s="458" t="s">
        <v>132</v>
      </c>
      <c r="I51" s="459"/>
      <c r="J51" s="460" t="s">
        <v>133</v>
      </c>
      <c r="K51" s="461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tabSelected="1" workbookViewId="0">
      <selection activeCell="L6" sqref="L6"/>
    </sheetView>
  </sheetViews>
  <sheetFormatPr defaultColWidth="9" defaultRowHeight="14.25"/>
  <cols>
    <col min="1" max="1" width="19.875" style="65" customWidth="1"/>
    <col min="2" max="2" width="9.75" style="65" customWidth="1"/>
    <col min="3" max="3" width="9.75" style="67" customWidth="1"/>
    <col min="4" max="5" width="9.75" style="65" customWidth="1"/>
    <col min="6" max="6" width="10.625" style="65" customWidth="1"/>
    <col min="7" max="7" width="9.75" style="65" customWidth="1"/>
    <col min="8" max="8" width="4.125" style="352" customWidth="1"/>
    <col min="9" max="9" width="10.75" style="65" customWidth="1"/>
    <col min="10" max="10" width="9.75" style="65" customWidth="1"/>
    <col min="11" max="11" width="12.875" style="353" customWidth="1"/>
    <col min="12" max="12" width="11.5" style="65" customWidth="1"/>
    <col min="13" max="13" width="9.75" style="353" customWidth="1"/>
    <col min="14" max="14" width="9.75" style="65" customWidth="1"/>
    <col min="15" max="15" width="9.75" style="68" customWidth="1"/>
    <col min="16" max="253" width="9" style="65"/>
    <col min="254" max="16377" width="9" style="69"/>
  </cols>
  <sheetData>
    <row r="1" s="65" customFormat="1" ht="29" customHeight="1" spans="1:256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74" t="s">
        <v>61</v>
      </c>
      <c r="B2" s="75" t="str">
        <f>首期!B4</f>
        <v>QAUUAO84312</v>
      </c>
      <c r="C2" s="76"/>
      <c r="D2" s="77" t="s">
        <v>68</v>
      </c>
      <c r="E2" s="77"/>
      <c r="F2" s="77"/>
      <c r="G2" s="78"/>
      <c r="H2" s="354"/>
      <c r="I2" s="74" t="s">
        <v>56</v>
      </c>
      <c r="J2" s="80" t="s">
        <v>57</v>
      </c>
      <c r="K2" s="80"/>
      <c r="L2" s="80"/>
      <c r="M2" s="80"/>
      <c r="N2" s="355"/>
      <c r="O2" s="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7.25" spans="1:256">
      <c r="A3" s="82" t="s">
        <v>137</v>
      </c>
      <c r="B3" s="83" t="s">
        <v>138</v>
      </c>
      <c r="C3" s="84"/>
      <c r="D3" s="83"/>
      <c r="E3" s="83"/>
      <c r="F3" s="83"/>
      <c r="G3" s="85"/>
      <c r="H3" s="356"/>
      <c r="I3" s="357" t="s">
        <v>139</v>
      </c>
      <c r="J3" s="358"/>
      <c r="K3" s="358"/>
      <c r="L3" s="358"/>
      <c r="M3" s="358"/>
      <c r="N3" s="359"/>
      <c r="O3" s="8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7.25" spans="1:256">
      <c r="A4" s="82"/>
      <c r="B4" s="90"/>
      <c r="C4" s="90"/>
      <c r="D4" s="90"/>
      <c r="E4" s="90"/>
      <c r="F4" s="90"/>
      <c r="G4" s="91"/>
      <c r="H4" s="360"/>
      <c r="I4" s="361"/>
      <c r="J4" s="362" t="s">
        <v>140</v>
      </c>
      <c r="K4" s="363">
        <v>140</v>
      </c>
      <c r="L4" s="363">
        <v>140</v>
      </c>
      <c r="M4" s="363"/>
      <c r="N4" s="363"/>
      <c r="O4" s="364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1" customHeight="1" spans="1:256">
      <c r="A5" s="82"/>
      <c r="B5" s="93" t="s">
        <v>141</v>
      </c>
      <c r="C5" s="93" t="s">
        <v>142</v>
      </c>
      <c r="D5" s="93" t="s">
        <v>143</v>
      </c>
      <c r="E5" s="93" t="s">
        <v>144</v>
      </c>
      <c r="F5" s="93" t="s">
        <v>145</v>
      </c>
      <c r="G5" s="95" t="s">
        <v>146</v>
      </c>
      <c r="H5" s="365"/>
      <c r="I5" s="366"/>
      <c r="J5" s="218" t="s">
        <v>143</v>
      </c>
      <c r="K5" s="367" t="s">
        <v>147</v>
      </c>
      <c r="L5" s="367" t="s">
        <v>148</v>
      </c>
      <c r="M5" s="218"/>
      <c r="N5" s="218"/>
      <c r="O5" s="85"/>
      <c r="P5" s="69"/>
      <c r="Q5" s="69"/>
      <c r="X5" s="218" t="s">
        <v>149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4" customHeight="1" spans="1:256">
      <c r="A6" s="99" t="s">
        <v>150</v>
      </c>
      <c r="B6" s="100">
        <f t="shared" ref="B6:B8" si="0">C6-4</f>
        <v>38</v>
      </c>
      <c r="C6" s="100">
        <v>42</v>
      </c>
      <c r="D6" s="100">
        <f>C6+4</f>
        <v>46</v>
      </c>
      <c r="E6" s="100">
        <f>D6+4</f>
        <v>50</v>
      </c>
      <c r="F6" s="100">
        <f>E6+4</f>
        <v>54</v>
      </c>
      <c r="G6" s="101">
        <f>F6+2</f>
        <v>56</v>
      </c>
      <c r="H6" s="368"/>
      <c r="I6" s="369"/>
      <c r="J6" s="370" t="s">
        <v>151</v>
      </c>
      <c r="K6" s="371" t="s">
        <v>152</v>
      </c>
      <c r="L6" s="370"/>
      <c r="M6" s="370"/>
      <c r="N6" s="370"/>
      <c r="O6" s="372"/>
      <c r="P6" s="69"/>
      <c r="Q6" s="69"/>
      <c r="X6" s="218" t="s">
        <v>153</v>
      </c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4" customHeight="1" spans="1:256">
      <c r="A7" s="99" t="s">
        <v>154</v>
      </c>
      <c r="B7" s="100">
        <f t="shared" si="0"/>
        <v>94</v>
      </c>
      <c r="C7" s="100">
        <v>98</v>
      </c>
      <c r="D7" s="100">
        <f t="shared" ref="D7:G7" si="1">C7+4</f>
        <v>102</v>
      </c>
      <c r="E7" s="100">
        <f t="shared" si="1"/>
        <v>106</v>
      </c>
      <c r="F7" s="100">
        <f t="shared" si="1"/>
        <v>110</v>
      </c>
      <c r="G7" s="101">
        <f t="shared" si="1"/>
        <v>114</v>
      </c>
      <c r="H7" s="368"/>
      <c r="I7" s="373"/>
      <c r="J7" s="371" t="s">
        <v>155</v>
      </c>
      <c r="K7" s="371" t="s">
        <v>155</v>
      </c>
      <c r="L7" s="370"/>
      <c r="M7" s="371"/>
      <c r="N7" s="371"/>
      <c r="O7" s="374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4" customHeight="1" spans="1:256">
      <c r="A8" s="99" t="s">
        <v>156</v>
      </c>
      <c r="B8" s="100">
        <f t="shared" si="0"/>
        <v>84</v>
      </c>
      <c r="C8" s="100">
        <v>88</v>
      </c>
      <c r="D8" s="100">
        <f t="shared" ref="D8:G8" si="2">C8+4</f>
        <v>92</v>
      </c>
      <c r="E8" s="100">
        <f t="shared" si="2"/>
        <v>96</v>
      </c>
      <c r="F8" s="100">
        <f t="shared" si="2"/>
        <v>100</v>
      </c>
      <c r="G8" s="101">
        <f t="shared" si="2"/>
        <v>104</v>
      </c>
      <c r="H8" s="368"/>
      <c r="I8" s="373"/>
      <c r="J8" s="371" t="s">
        <v>151</v>
      </c>
      <c r="K8" s="371" t="s">
        <v>151</v>
      </c>
      <c r="L8" s="370"/>
      <c r="M8" s="371"/>
      <c r="N8" s="371"/>
      <c r="O8" s="374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4" customHeight="1" spans="1:256">
      <c r="A9" s="99" t="s">
        <v>157</v>
      </c>
      <c r="B9" s="100">
        <f>C9-1.5</f>
        <v>43</v>
      </c>
      <c r="C9" s="100">
        <v>44.5</v>
      </c>
      <c r="D9" s="100">
        <f>C9+1.5</f>
        <v>46</v>
      </c>
      <c r="E9" s="100">
        <f>D9+1.5</f>
        <v>47.5</v>
      </c>
      <c r="F9" s="100">
        <f>E9+1.5</f>
        <v>49</v>
      </c>
      <c r="G9" s="101">
        <f>F9+1</f>
        <v>50</v>
      </c>
      <c r="H9" s="368"/>
      <c r="I9" s="373"/>
      <c r="J9" s="371"/>
      <c r="K9" s="371" t="s">
        <v>151</v>
      </c>
      <c r="L9" s="371"/>
      <c r="M9" s="371"/>
      <c r="N9" s="371"/>
      <c r="O9" s="374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4" customHeight="1" spans="1:256">
      <c r="A10" s="99" t="s">
        <v>158</v>
      </c>
      <c r="B10" s="100">
        <f>C10-1.5</f>
        <v>43</v>
      </c>
      <c r="C10" s="100">
        <v>44.5</v>
      </c>
      <c r="D10" s="100">
        <f>C10+1.5</f>
        <v>46</v>
      </c>
      <c r="E10" s="100">
        <f>D10+1.8</f>
        <v>47.8</v>
      </c>
      <c r="F10" s="100">
        <f>E10+1.8</f>
        <v>49.6</v>
      </c>
      <c r="G10" s="101">
        <f>F10+1.2</f>
        <v>50.8</v>
      </c>
      <c r="H10" s="368"/>
      <c r="I10" s="373"/>
      <c r="J10" s="371" t="s">
        <v>159</v>
      </c>
      <c r="K10" s="371" t="s">
        <v>159</v>
      </c>
      <c r="L10" s="371"/>
      <c r="M10" s="371"/>
      <c r="N10" s="371"/>
      <c r="O10" s="374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4" customHeight="1" spans="1:256">
      <c r="A11" s="99" t="s">
        <v>160</v>
      </c>
      <c r="B11" s="100">
        <f>C11-3.4</f>
        <v>37.4</v>
      </c>
      <c r="C11" s="100">
        <v>40.8</v>
      </c>
      <c r="D11" s="100">
        <f>C11+3.4</f>
        <v>44.2</v>
      </c>
      <c r="E11" s="100">
        <f>D11+3.4</f>
        <v>47.6</v>
      </c>
      <c r="F11" s="100">
        <f>E11+3.4</f>
        <v>51</v>
      </c>
      <c r="G11" s="101">
        <f>F11+1.7</f>
        <v>52.7</v>
      </c>
      <c r="H11" s="368"/>
      <c r="I11" s="373"/>
      <c r="J11" s="371" t="s">
        <v>161</v>
      </c>
      <c r="K11" s="371" t="s">
        <v>162</v>
      </c>
      <c r="L11" s="371"/>
      <c r="M11" s="371"/>
      <c r="N11" s="371"/>
      <c r="O11" s="374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4" customHeight="1" spans="1:256">
      <c r="A12" s="99" t="s">
        <v>163</v>
      </c>
      <c r="B12" s="100">
        <f>C12-0.8</f>
        <v>16.6</v>
      </c>
      <c r="C12" s="100">
        <v>17.4</v>
      </c>
      <c r="D12" s="100">
        <f>C12+0.8</f>
        <v>18.2</v>
      </c>
      <c r="E12" s="100">
        <f>D12+1.2</f>
        <v>19.4</v>
      </c>
      <c r="F12" s="100">
        <f>E12+1.2</f>
        <v>20.6</v>
      </c>
      <c r="G12" s="101">
        <f>F12+0.8</f>
        <v>21.4</v>
      </c>
      <c r="H12" s="375"/>
      <c r="I12" s="373"/>
      <c r="J12" s="371" t="s">
        <v>162</v>
      </c>
      <c r="K12" s="371" t="s">
        <v>151</v>
      </c>
      <c r="L12" s="371"/>
      <c r="M12" s="371"/>
      <c r="N12" s="371"/>
      <c r="O12" s="374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4" customHeight="1" spans="1:256">
      <c r="A13" s="99" t="s">
        <v>164</v>
      </c>
      <c r="B13" s="100">
        <f>C13-0.65</f>
        <v>14.85</v>
      </c>
      <c r="C13" s="100">
        <v>15.5</v>
      </c>
      <c r="D13" s="100">
        <f>C13+0.65</f>
        <v>16.15</v>
      </c>
      <c r="E13" s="100">
        <f>D13+0.9</f>
        <v>17.05</v>
      </c>
      <c r="F13" s="100">
        <f>E13+0.9</f>
        <v>17.95</v>
      </c>
      <c r="G13" s="101">
        <f>F13+0.65</f>
        <v>18.6</v>
      </c>
      <c r="H13" s="375"/>
      <c r="I13" s="373"/>
      <c r="J13" s="371" t="s">
        <v>151</v>
      </c>
      <c r="K13" s="371" t="s">
        <v>159</v>
      </c>
      <c r="L13" s="371"/>
      <c r="M13" s="371"/>
      <c r="N13" s="371"/>
      <c r="O13" s="374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4" customHeight="1" spans="1:256">
      <c r="A14" s="99" t="s">
        <v>165</v>
      </c>
      <c r="B14" s="100">
        <f>C14-0.2</f>
        <v>15.2</v>
      </c>
      <c r="C14" s="100">
        <v>15.4</v>
      </c>
      <c r="D14" s="100">
        <f>C14+0.2</f>
        <v>15.6</v>
      </c>
      <c r="E14" s="100">
        <f>D14+0.4</f>
        <v>16</v>
      </c>
      <c r="F14" s="100">
        <f>E14+0.4</f>
        <v>16.4</v>
      </c>
      <c r="G14" s="101">
        <f>F14+0.2</f>
        <v>16.6</v>
      </c>
      <c r="H14" s="375"/>
      <c r="I14" s="373"/>
      <c r="J14" s="371"/>
      <c r="K14" s="371" t="s">
        <v>166</v>
      </c>
      <c r="L14" s="371"/>
      <c r="M14" s="371"/>
      <c r="N14" s="371"/>
      <c r="O14" s="374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4" customHeight="1" spans="1:256">
      <c r="A15" s="99" t="s">
        <v>167</v>
      </c>
      <c r="B15" s="100">
        <f>C15-0.2</f>
        <v>8.3</v>
      </c>
      <c r="C15" s="100">
        <v>8.5</v>
      </c>
      <c r="D15" s="100">
        <f>C15+0.2</f>
        <v>8.7</v>
      </c>
      <c r="E15" s="100">
        <f>D15+0.4</f>
        <v>9.1</v>
      </c>
      <c r="F15" s="100">
        <f>E15+0.4</f>
        <v>9.5</v>
      </c>
      <c r="G15" s="101">
        <f>F15+0.2</f>
        <v>9.7</v>
      </c>
      <c r="H15" s="375"/>
      <c r="I15" s="373"/>
      <c r="J15" s="371" t="s">
        <v>162</v>
      </c>
      <c r="K15" s="371" t="s">
        <v>166</v>
      </c>
      <c r="L15" s="371"/>
      <c r="M15" s="371"/>
      <c r="N15" s="371"/>
      <c r="O15" s="374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4" customHeight="1" spans="1:256">
      <c r="A16" s="104" t="s">
        <v>168</v>
      </c>
      <c r="B16" s="100">
        <v>6</v>
      </c>
      <c r="C16" s="100">
        <v>6</v>
      </c>
      <c r="D16" s="100">
        <v>6</v>
      </c>
      <c r="E16" s="100">
        <v>6</v>
      </c>
      <c r="F16" s="100">
        <v>6</v>
      </c>
      <c r="G16" s="101">
        <v>6</v>
      </c>
      <c r="H16" s="375"/>
      <c r="I16" s="373"/>
      <c r="J16" s="371"/>
      <c r="K16" s="371" t="s">
        <v>151</v>
      </c>
      <c r="L16" s="371"/>
      <c r="M16" s="371"/>
      <c r="N16" s="371"/>
      <c r="O16" s="374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4" customHeight="1" spans="1:256">
      <c r="A17" s="99" t="s">
        <v>169</v>
      </c>
      <c r="B17" s="100">
        <f>C17-0.5</f>
        <v>30.5</v>
      </c>
      <c r="C17" s="100">
        <v>31</v>
      </c>
      <c r="D17" s="100">
        <f>C17+0.8</f>
        <v>31.8</v>
      </c>
      <c r="E17" s="100">
        <f>D17+0.8</f>
        <v>32.6</v>
      </c>
      <c r="F17" s="100">
        <f>E17+0.8</f>
        <v>33.4</v>
      </c>
      <c r="G17" s="101">
        <f>F17+0.5</f>
        <v>33.9</v>
      </c>
      <c r="H17" s="375"/>
      <c r="I17" s="373"/>
      <c r="J17" s="371"/>
      <c r="K17" s="371" t="s">
        <v>170</v>
      </c>
      <c r="L17" s="371"/>
      <c r="M17" s="371"/>
      <c r="N17" s="371"/>
      <c r="O17" s="374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4" customHeight="1" spans="1:256">
      <c r="A18" s="99" t="s">
        <v>171</v>
      </c>
      <c r="B18" s="100">
        <f>C18-0.75</f>
        <v>22.25</v>
      </c>
      <c r="C18" s="100">
        <v>23</v>
      </c>
      <c r="D18" s="100">
        <f>C18+0.75</f>
        <v>23.75</v>
      </c>
      <c r="E18" s="100">
        <f>D18+0.75</f>
        <v>24.5</v>
      </c>
      <c r="F18" s="100">
        <f>E18+0.75</f>
        <v>25.25</v>
      </c>
      <c r="G18" s="101">
        <f>F18+0.5</f>
        <v>25.75</v>
      </c>
      <c r="H18" s="375"/>
      <c r="I18" s="373"/>
      <c r="J18" s="371"/>
      <c r="K18" s="371" t="s">
        <v>151</v>
      </c>
      <c r="L18" s="371"/>
      <c r="M18" s="371"/>
      <c r="N18" s="371"/>
      <c r="O18" s="374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4" customHeight="1" spans="1:256">
      <c r="A19" s="105" t="s">
        <v>172</v>
      </c>
      <c r="B19" s="106">
        <v>5</v>
      </c>
      <c r="C19" s="106">
        <v>5</v>
      </c>
      <c r="D19" s="106">
        <v>5</v>
      </c>
      <c r="E19" s="106">
        <v>5</v>
      </c>
      <c r="F19" s="106">
        <v>5</v>
      </c>
      <c r="G19" s="107">
        <v>5</v>
      </c>
      <c r="H19" s="375"/>
      <c r="I19" s="373"/>
      <c r="J19" s="371"/>
      <c r="K19" s="371" t="s">
        <v>151</v>
      </c>
      <c r="L19" s="371"/>
      <c r="M19" s="371"/>
      <c r="N19" s="371"/>
      <c r="O19" s="374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4" customHeight="1" spans="1:256">
      <c r="A20" s="376"/>
      <c r="B20" s="14"/>
      <c r="C20" s="14"/>
      <c r="D20" s="14"/>
      <c r="E20" s="14"/>
      <c r="F20" s="14"/>
      <c r="G20" s="377"/>
      <c r="H20" s="375"/>
      <c r="I20" s="373"/>
      <c r="J20" s="371" t="s">
        <v>173</v>
      </c>
      <c r="K20" s="371"/>
      <c r="L20" s="371"/>
      <c r="M20" s="371"/>
      <c r="N20" s="371"/>
      <c r="O20" s="374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4" customHeight="1" spans="1:256">
      <c r="A21" s="378"/>
      <c r="B21" s="379"/>
      <c r="C21" s="380"/>
      <c r="D21" s="380"/>
      <c r="E21" s="381"/>
      <c r="F21" s="380"/>
      <c r="G21" s="382"/>
      <c r="H21" s="375"/>
      <c r="I21" s="383"/>
      <c r="J21" s="384"/>
      <c r="K21" s="384"/>
      <c r="L21" s="384"/>
      <c r="M21" s="384"/>
      <c r="N21" s="384"/>
      <c r="O21" s="385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ht="24" customHeight="1" spans="1:256">
      <c r="A22" s="250"/>
      <c r="B22" s="251"/>
      <c r="C22" s="251"/>
      <c r="D22" s="251"/>
      <c r="E22" s="251"/>
      <c r="F22" s="253"/>
      <c r="H22" s="352"/>
      <c r="K22" s="353"/>
      <c r="M22" s="353"/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5" customFormat="1" spans="1:256">
      <c r="A23" s="120" t="s">
        <v>174</v>
      </c>
      <c r="B23" s="120"/>
      <c r="C23" s="121"/>
      <c r="H23" s="352"/>
      <c r="K23" s="353"/>
      <c r="M23" s="353"/>
      <c r="O23" s="7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="65" customFormat="1" spans="1:256">
      <c r="C24" s="67"/>
      <c r="E24" s="122" t="s">
        <v>175</v>
      </c>
      <c r="F24" s="254">
        <v>46001</v>
      </c>
      <c r="H24" s="352"/>
      <c r="I24" s="122" t="s">
        <v>176</v>
      </c>
      <c r="J24" s="122" t="s">
        <v>130</v>
      </c>
      <c r="K24" s="353"/>
      <c r="M24" s="386" t="s">
        <v>177</v>
      </c>
      <c r="N24" s="120" t="s">
        <v>133</v>
      </c>
      <c r="O24" s="7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O22" sqref="O22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27" t="s">
        <v>178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7.25" customHeight="1" spans="1:11">
      <c r="A2" s="256" t="s">
        <v>53</v>
      </c>
      <c r="B2" s="257" t="s">
        <v>54</v>
      </c>
      <c r="C2" s="257"/>
      <c r="D2" s="258" t="s">
        <v>55</v>
      </c>
      <c r="E2" s="258"/>
      <c r="F2" s="257"/>
      <c r="G2" s="257"/>
      <c r="H2" s="259" t="s">
        <v>56</v>
      </c>
      <c r="I2" s="260" t="s">
        <v>57</v>
      </c>
      <c r="J2" s="260"/>
      <c r="K2" s="261"/>
    </row>
    <row r="3" customHeight="1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customHeight="1" spans="1:11">
      <c r="A4" s="268" t="s">
        <v>61</v>
      </c>
      <c r="B4" s="269"/>
      <c r="C4" s="270"/>
      <c r="D4" s="268" t="s">
        <v>63</v>
      </c>
      <c r="E4" s="271"/>
      <c r="F4" s="272"/>
      <c r="G4" s="273"/>
      <c r="H4" s="268" t="s">
        <v>64</v>
      </c>
      <c r="I4" s="271"/>
      <c r="J4" s="269" t="s">
        <v>65</v>
      </c>
      <c r="K4" s="270" t="s">
        <v>66</v>
      </c>
    </row>
    <row r="5" customHeight="1" spans="1:11">
      <c r="A5" s="274" t="s">
        <v>67</v>
      </c>
      <c r="B5" s="269"/>
      <c r="C5" s="270"/>
      <c r="D5" s="268" t="s">
        <v>69</v>
      </c>
      <c r="E5" s="271"/>
      <c r="F5" s="272"/>
      <c r="G5" s="273"/>
      <c r="H5" s="268" t="s">
        <v>70</v>
      </c>
      <c r="I5" s="271"/>
      <c r="J5" s="269" t="s">
        <v>65</v>
      </c>
      <c r="K5" s="270" t="s">
        <v>66</v>
      </c>
    </row>
    <row r="6" customHeight="1" spans="1:11">
      <c r="A6" s="268" t="s">
        <v>71</v>
      </c>
      <c r="B6" s="275"/>
      <c r="C6" s="270"/>
      <c r="D6" s="274" t="s">
        <v>72</v>
      </c>
      <c r="E6" s="276"/>
      <c r="F6" s="272"/>
      <c r="G6" s="273"/>
      <c r="H6" s="268" t="s">
        <v>73</v>
      </c>
      <c r="I6" s="271"/>
      <c r="J6" s="269" t="s">
        <v>65</v>
      </c>
      <c r="K6" s="270" t="s">
        <v>66</v>
      </c>
    </row>
    <row r="7" customHeight="1" spans="1:11">
      <c r="A7" s="268" t="s">
        <v>74</v>
      </c>
      <c r="B7" s="277"/>
      <c r="C7" s="278"/>
      <c r="D7" s="274" t="s">
        <v>75</v>
      </c>
      <c r="E7" s="279"/>
      <c r="F7" s="272"/>
      <c r="G7" s="273"/>
      <c r="H7" s="268" t="s">
        <v>76</v>
      </c>
      <c r="I7" s="271"/>
      <c r="J7" s="269" t="s">
        <v>65</v>
      </c>
      <c r="K7" s="270" t="s">
        <v>66</v>
      </c>
    </row>
    <row r="8" customHeight="1" spans="1:11">
      <c r="A8" s="280" t="s">
        <v>77</v>
      </c>
      <c r="B8" s="281"/>
      <c r="C8" s="282"/>
      <c r="D8" s="283" t="s">
        <v>79</v>
      </c>
      <c r="E8" s="284"/>
      <c r="F8" s="285"/>
      <c r="G8" s="286"/>
      <c r="H8" s="283" t="s">
        <v>80</v>
      </c>
      <c r="I8" s="284"/>
      <c r="J8" s="287" t="s">
        <v>65</v>
      </c>
      <c r="K8" s="288" t="s">
        <v>66</v>
      </c>
    </row>
    <row r="9" customHeight="1" spans="1:11">
      <c r="A9" s="289" t="s">
        <v>179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83</v>
      </c>
      <c r="B10" s="291" t="s">
        <v>84</v>
      </c>
      <c r="C10" s="292" t="s">
        <v>85</v>
      </c>
      <c r="D10" s="293"/>
      <c r="E10" s="294" t="s">
        <v>88</v>
      </c>
      <c r="F10" s="291" t="s">
        <v>84</v>
      </c>
      <c r="G10" s="292" t="s">
        <v>85</v>
      </c>
      <c r="H10" s="291"/>
      <c r="I10" s="294" t="s">
        <v>86</v>
      </c>
      <c r="J10" s="291" t="s">
        <v>84</v>
      </c>
      <c r="K10" s="295" t="s">
        <v>85</v>
      </c>
    </row>
    <row r="11" customHeight="1" spans="1:11">
      <c r="A11" s="274" t="s">
        <v>89</v>
      </c>
      <c r="B11" s="296" t="s">
        <v>84</v>
      </c>
      <c r="C11" s="269" t="s">
        <v>85</v>
      </c>
      <c r="D11" s="279"/>
      <c r="E11" s="276" t="s">
        <v>91</v>
      </c>
      <c r="F11" s="296" t="s">
        <v>84</v>
      </c>
      <c r="G11" s="269" t="s">
        <v>85</v>
      </c>
      <c r="H11" s="296"/>
      <c r="I11" s="276" t="s">
        <v>96</v>
      </c>
      <c r="J11" s="296" t="s">
        <v>84</v>
      </c>
      <c r="K11" s="270" t="s">
        <v>85</v>
      </c>
    </row>
    <row r="12" customHeight="1" spans="1:11">
      <c r="A12" s="283" t="s">
        <v>116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97"/>
    </row>
    <row r="13" customHeight="1" spans="1:11">
      <c r="A13" s="298" t="s">
        <v>180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customHeight="1" spans="1:11">
      <c r="A16" s="310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customHeight="1" spans="1:11">
      <c r="A17" s="298" t="s">
        <v>181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customHeight="1" spans="1:11">
      <c r="A20" s="310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customHeight="1" spans="1:11">
      <c r="A21" s="311" t="s">
        <v>113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28" t="s">
        <v>114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70"/>
    </row>
    <row r="23" customHeight="1" spans="1:11">
      <c r="A23" s="143" t="s">
        <v>115</v>
      </c>
      <c r="B23" s="144"/>
      <c r="C23" s="269" t="s">
        <v>65</v>
      </c>
      <c r="D23" s="269" t="s">
        <v>66</v>
      </c>
      <c r="E23" s="141"/>
      <c r="F23" s="141"/>
      <c r="G23" s="141"/>
      <c r="H23" s="141"/>
      <c r="I23" s="141"/>
      <c r="J23" s="141"/>
      <c r="K23" s="142"/>
    </row>
    <row r="24" customHeight="1" spans="1:11">
      <c r="A24" s="312" t="s">
        <v>182</v>
      </c>
      <c r="B24" s="137"/>
      <c r="C24" s="137"/>
      <c r="D24" s="137"/>
      <c r="E24" s="137"/>
      <c r="F24" s="137"/>
      <c r="G24" s="137"/>
      <c r="H24" s="137"/>
      <c r="I24" s="137"/>
      <c r="J24" s="137"/>
      <c r="K24" s="313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customHeight="1" spans="1:11">
      <c r="A26" s="289" t="s">
        <v>122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2" t="s">
        <v>123</v>
      </c>
      <c r="B27" s="292" t="s">
        <v>94</v>
      </c>
      <c r="C27" s="292" t="s">
        <v>95</v>
      </c>
      <c r="D27" s="292" t="s">
        <v>87</v>
      </c>
      <c r="E27" s="263" t="s">
        <v>124</v>
      </c>
      <c r="F27" s="292" t="s">
        <v>94</v>
      </c>
      <c r="G27" s="292" t="s">
        <v>95</v>
      </c>
      <c r="H27" s="292" t="s">
        <v>87</v>
      </c>
      <c r="I27" s="263" t="s">
        <v>125</v>
      </c>
      <c r="J27" s="292" t="s">
        <v>94</v>
      </c>
      <c r="K27" s="295" t="s">
        <v>95</v>
      </c>
    </row>
    <row r="28" customHeight="1" spans="1:11">
      <c r="A28" s="317" t="s">
        <v>86</v>
      </c>
      <c r="B28" s="269" t="s">
        <v>94</v>
      </c>
      <c r="C28" s="269" t="s">
        <v>95</v>
      </c>
      <c r="D28" s="269" t="s">
        <v>87</v>
      </c>
      <c r="E28" s="318" t="s">
        <v>93</v>
      </c>
      <c r="F28" s="269" t="s">
        <v>94</v>
      </c>
      <c r="G28" s="269" t="s">
        <v>95</v>
      </c>
      <c r="H28" s="269" t="s">
        <v>87</v>
      </c>
      <c r="I28" s="318" t="s">
        <v>104</v>
      </c>
      <c r="J28" s="269" t="s">
        <v>94</v>
      </c>
      <c r="K28" s="270" t="s">
        <v>95</v>
      </c>
    </row>
    <row r="29" customHeight="1" spans="1:11">
      <c r="A29" s="268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customHeight="1" spans="1:11">
      <c r="A31" s="324" t="s">
        <v>183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21" customHeight="1" spans="1:1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ht="21" customHeight="1" spans="1:1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ht="17.25" customHeight="1" spans="1:11">
      <c r="A43" s="321" t="s">
        <v>121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customHeight="1" spans="1:11">
      <c r="A44" s="324" t="s">
        <v>184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31" t="s">
        <v>116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ht="18" customHeight="1" spans="1:1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ht="21" customHeight="1" spans="1:11">
      <c r="A48" s="334" t="s">
        <v>127</v>
      </c>
      <c r="B48" s="335" t="s">
        <v>128</v>
      </c>
      <c r="C48" s="335"/>
      <c r="D48" s="336" t="s">
        <v>129</v>
      </c>
      <c r="E48" s="337"/>
      <c r="F48" s="336" t="s">
        <v>131</v>
      </c>
      <c r="G48" s="338"/>
      <c r="H48" s="339" t="s">
        <v>132</v>
      </c>
      <c r="I48" s="339"/>
      <c r="J48" s="335"/>
      <c r="K48" s="340"/>
    </row>
    <row r="49" customHeight="1" spans="1:11">
      <c r="A49" s="341" t="s">
        <v>134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4" t="s">
        <v>127</v>
      </c>
      <c r="B52" s="335" t="s">
        <v>128</v>
      </c>
      <c r="C52" s="335"/>
      <c r="D52" s="336" t="s">
        <v>129</v>
      </c>
      <c r="E52" s="336"/>
      <c r="F52" s="336" t="s">
        <v>131</v>
      </c>
      <c r="G52" s="336"/>
      <c r="H52" s="339" t="s">
        <v>132</v>
      </c>
      <c r="I52" s="339"/>
      <c r="J52" s="350"/>
      <c r="K52" s="35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9" width="9.15833333333333" style="65" customWidth="1"/>
    <col min="10" max="14" width="9.75" style="65" customWidth="1"/>
    <col min="15" max="15" width="9.75" style="68" customWidth="1"/>
    <col min="16" max="253" width="9" style="65"/>
    <col min="254" max="16384" width="9" style="69"/>
  </cols>
  <sheetData>
    <row r="1" s="65" customFormat="1" ht="29" customHeight="1" spans="1:256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203" t="s">
        <v>61</v>
      </c>
      <c r="B2" s="204"/>
      <c r="C2" s="205"/>
      <c r="D2" s="206" t="s">
        <v>67</v>
      </c>
      <c r="E2" s="207"/>
      <c r="F2" s="207"/>
      <c r="G2" s="207"/>
      <c r="H2" s="208"/>
      <c r="I2" s="209" t="s">
        <v>56</v>
      </c>
      <c r="J2" s="210" t="s">
        <v>57</v>
      </c>
      <c r="K2" s="210"/>
      <c r="L2" s="210"/>
      <c r="M2" s="210"/>
      <c r="N2" s="211"/>
      <c r="O2" s="212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5" spans="1:256">
      <c r="A3" s="213" t="s">
        <v>137</v>
      </c>
      <c r="B3" s="83" t="s">
        <v>138</v>
      </c>
      <c r="C3" s="84"/>
      <c r="D3" s="83"/>
      <c r="E3" s="83"/>
      <c r="F3" s="83"/>
      <c r="G3" s="83"/>
      <c r="H3" s="214"/>
      <c r="I3" s="215" t="s">
        <v>139</v>
      </c>
      <c r="J3" s="215"/>
      <c r="K3" s="215"/>
      <c r="L3" s="215"/>
      <c r="M3" s="215"/>
      <c r="N3" s="216"/>
      <c r="O3" s="217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6.5" spans="1:256">
      <c r="A4" s="213"/>
      <c r="B4" s="218" t="s">
        <v>185</v>
      </c>
      <c r="C4" s="218" t="s">
        <v>186</v>
      </c>
      <c r="D4" s="218" t="s">
        <v>187</v>
      </c>
      <c r="E4" s="218" t="s">
        <v>188</v>
      </c>
      <c r="F4" s="218" t="s">
        <v>189</v>
      </c>
      <c r="G4" s="218" t="s">
        <v>190</v>
      </c>
      <c r="H4" s="214"/>
      <c r="I4" s="219" t="s">
        <v>191</v>
      </c>
      <c r="J4" s="220" t="s">
        <v>186</v>
      </c>
      <c r="K4" s="220" t="s">
        <v>187</v>
      </c>
      <c r="L4" s="220" t="s">
        <v>188</v>
      </c>
      <c r="M4" s="220" t="s">
        <v>189</v>
      </c>
      <c r="N4" s="220" t="s">
        <v>190</v>
      </c>
      <c r="O4" s="221" t="s">
        <v>149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0" customHeight="1" spans="1:256">
      <c r="A5" s="213"/>
      <c r="B5" s="218"/>
      <c r="C5" s="218"/>
      <c r="D5" s="218"/>
      <c r="E5" s="218"/>
      <c r="F5" s="218"/>
      <c r="G5" s="218"/>
      <c r="H5" s="222"/>
      <c r="I5" s="223"/>
      <c r="J5" s="224"/>
      <c r="K5" s="225"/>
      <c r="L5" s="225"/>
      <c r="M5" s="225"/>
      <c r="N5" s="225"/>
      <c r="O5" s="226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0" customHeight="1" spans="1:256">
      <c r="A6" s="227"/>
      <c r="B6" s="228"/>
      <c r="C6" s="228"/>
      <c r="D6" s="229"/>
      <c r="E6" s="228"/>
      <c r="F6" s="228"/>
      <c r="G6" s="228"/>
      <c r="H6" s="222"/>
      <c r="I6" s="230"/>
      <c r="J6" s="230"/>
      <c r="K6" s="231"/>
      <c r="L6" s="230"/>
      <c r="M6" s="230"/>
      <c r="N6" s="230"/>
      <c r="O6" s="232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0" customHeight="1" spans="1:256">
      <c r="A7" s="233"/>
      <c r="B7" s="234"/>
      <c r="C7" s="234"/>
      <c r="D7" s="235"/>
      <c r="E7" s="234"/>
      <c r="F7" s="234"/>
      <c r="G7" s="234"/>
      <c r="H7" s="222"/>
      <c r="I7" s="236"/>
      <c r="J7" s="236"/>
      <c r="K7" s="236"/>
      <c r="L7" s="236"/>
      <c r="M7" s="236"/>
      <c r="N7" s="236"/>
      <c r="O7" s="237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0" customHeight="1" spans="1:256">
      <c r="A8" s="233"/>
      <c r="B8" s="234"/>
      <c r="C8" s="234"/>
      <c r="D8" s="235"/>
      <c r="E8" s="234"/>
      <c r="F8" s="234"/>
      <c r="G8" s="234"/>
      <c r="H8" s="222"/>
      <c r="I8" s="236"/>
      <c r="J8" s="236"/>
      <c r="K8" s="236"/>
      <c r="L8" s="236"/>
      <c r="M8" s="236"/>
      <c r="N8" s="236"/>
      <c r="O8" s="23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0" customHeight="1" spans="1:256">
      <c r="A9" s="233"/>
      <c r="B9" s="234"/>
      <c r="C9" s="234"/>
      <c r="D9" s="235"/>
      <c r="E9" s="234"/>
      <c r="F9" s="234"/>
      <c r="G9" s="234"/>
      <c r="H9" s="222"/>
      <c r="I9" s="236"/>
      <c r="J9" s="236"/>
      <c r="K9" s="236"/>
      <c r="L9" s="236"/>
      <c r="M9" s="236"/>
      <c r="N9" s="236"/>
      <c r="O9" s="23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0" customHeight="1" spans="1:256">
      <c r="A10" s="233"/>
      <c r="B10" s="234"/>
      <c r="C10" s="234"/>
      <c r="D10" s="235"/>
      <c r="E10" s="234"/>
      <c r="F10" s="234"/>
      <c r="G10" s="234"/>
      <c r="H10" s="222"/>
      <c r="I10" s="236"/>
      <c r="J10" s="236"/>
      <c r="K10" s="236"/>
      <c r="L10" s="236"/>
      <c r="M10" s="236"/>
      <c r="N10" s="236"/>
      <c r="O10" s="23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0" customHeight="1" spans="1:256">
      <c r="A11" s="233"/>
      <c r="B11" s="234"/>
      <c r="C11" s="234"/>
      <c r="D11" s="235"/>
      <c r="E11" s="234"/>
      <c r="F11" s="234"/>
      <c r="G11" s="234"/>
      <c r="H11" s="222"/>
      <c r="I11" s="236"/>
      <c r="J11" s="236"/>
      <c r="K11" s="236"/>
      <c r="L11" s="236"/>
      <c r="M11" s="236"/>
      <c r="N11" s="236"/>
      <c r="O11" s="23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0" customHeight="1" spans="1:256">
      <c r="A12" s="233"/>
      <c r="B12" s="234"/>
      <c r="C12" s="234"/>
      <c r="D12" s="235"/>
      <c r="E12" s="234"/>
      <c r="F12" s="234"/>
      <c r="G12" s="234"/>
      <c r="H12" s="222"/>
      <c r="I12" s="236"/>
      <c r="J12" s="236"/>
      <c r="K12" s="236"/>
      <c r="L12" s="236"/>
      <c r="M12" s="236"/>
      <c r="N12" s="236"/>
      <c r="O12" s="237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0" customHeight="1" spans="1:256">
      <c r="A13" s="233"/>
      <c r="B13" s="234"/>
      <c r="C13" s="234"/>
      <c r="D13" s="235"/>
      <c r="E13" s="234"/>
      <c r="F13" s="234"/>
      <c r="G13" s="234"/>
      <c r="H13" s="222"/>
      <c r="I13" s="236"/>
      <c r="J13" s="236"/>
      <c r="K13" s="236"/>
      <c r="L13" s="236"/>
      <c r="M13" s="236"/>
      <c r="N13" s="236"/>
      <c r="O13" s="237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0" customHeight="1" spans="1:256">
      <c r="A14" s="233"/>
      <c r="B14" s="234"/>
      <c r="C14" s="234"/>
      <c r="D14" s="235"/>
      <c r="E14" s="234"/>
      <c r="F14" s="234"/>
      <c r="G14" s="234"/>
      <c r="H14" s="222"/>
      <c r="I14" s="236"/>
      <c r="J14" s="236"/>
      <c r="K14" s="236"/>
      <c r="L14" s="236"/>
      <c r="M14" s="236"/>
      <c r="N14" s="236"/>
      <c r="O14" s="237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0" customHeight="1" spans="1:256">
      <c r="A15" s="233"/>
      <c r="B15" s="234"/>
      <c r="C15" s="234"/>
      <c r="D15" s="238"/>
      <c r="E15" s="234"/>
      <c r="F15" s="234"/>
      <c r="G15" s="234"/>
      <c r="H15" s="222"/>
      <c r="I15" s="236"/>
      <c r="J15" s="236"/>
      <c r="K15" s="236"/>
      <c r="L15" s="236"/>
      <c r="M15" s="236"/>
      <c r="N15" s="236"/>
      <c r="O15" s="237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0" customHeight="1" spans="1:256">
      <c r="A16" s="233"/>
      <c r="B16" s="234"/>
      <c r="C16" s="234"/>
      <c r="D16" s="238"/>
      <c r="E16" s="234"/>
      <c r="F16" s="234"/>
      <c r="G16" s="234"/>
      <c r="H16" s="222"/>
      <c r="I16" s="236"/>
      <c r="J16" s="236"/>
      <c r="K16" s="236"/>
      <c r="L16" s="236"/>
      <c r="M16" s="236"/>
      <c r="N16" s="236"/>
      <c r="O16" s="237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0" customHeight="1" spans="1:256">
      <c r="A17" s="233"/>
      <c r="B17" s="234"/>
      <c r="C17" s="234"/>
      <c r="D17" s="238"/>
      <c r="E17" s="234"/>
      <c r="F17" s="234"/>
      <c r="G17" s="234"/>
      <c r="H17" s="222"/>
      <c r="I17" s="236"/>
      <c r="J17" s="236"/>
      <c r="K17" s="236"/>
      <c r="L17" s="236"/>
      <c r="M17" s="236"/>
      <c r="N17" s="236"/>
      <c r="O17" s="237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0" customHeight="1" spans="1:256">
      <c r="A18" s="233"/>
      <c r="B18" s="234"/>
      <c r="C18" s="234"/>
      <c r="D18" s="235"/>
      <c r="E18" s="234"/>
      <c r="F18" s="234"/>
      <c r="G18" s="234"/>
      <c r="H18" s="222"/>
      <c r="I18" s="236"/>
      <c r="J18" s="236"/>
      <c r="K18" s="236"/>
      <c r="L18" s="236"/>
      <c r="M18" s="236"/>
      <c r="N18" s="236"/>
      <c r="O18" s="237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0" customHeight="1" spans="1:256">
      <c r="A19" s="239"/>
      <c r="B19" s="240"/>
      <c r="C19" s="240"/>
      <c r="D19" s="240"/>
      <c r="E19" s="240"/>
      <c r="F19" s="240"/>
      <c r="G19" s="240"/>
      <c r="H19" s="222"/>
      <c r="I19" s="236"/>
      <c r="J19" s="236"/>
      <c r="K19" s="236"/>
      <c r="L19" s="236"/>
      <c r="M19" s="236"/>
      <c r="N19" s="236"/>
      <c r="O19" s="237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0" customHeight="1" spans="1:256">
      <c r="A20" s="241"/>
      <c r="B20" s="242"/>
      <c r="C20" s="242"/>
      <c r="D20" s="242"/>
      <c r="E20" s="242"/>
      <c r="F20" s="242"/>
      <c r="G20" s="242"/>
      <c r="H20" s="222"/>
      <c r="I20" s="236"/>
      <c r="J20" s="236"/>
      <c r="K20" s="236"/>
      <c r="L20" s="236"/>
      <c r="M20" s="236"/>
      <c r="N20" s="236"/>
      <c r="O20" s="237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0" customHeight="1" spans="1:256">
      <c r="A21" s="243"/>
      <c r="B21" s="244"/>
      <c r="C21" s="244"/>
      <c r="D21" s="245"/>
      <c r="E21" s="244"/>
      <c r="F21" s="244"/>
      <c r="G21" s="244"/>
      <c r="H21" s="246"/>
      <c r="I21" s="247"/>
      <c r="J21" s="247"/>
      <c r="K21" s="248"/>
      <c r="L21" s="247"/>
      <c r="M21" s="247"/>
      <c r="N21" s="248"/>
      <c r="O21" s="24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ht="17.25" spans="1:256">
      <c r="A22" s="250"/>
      <c r="B22" s="251"/>
      <c r="C22" s="251"/>
      <c r="D22" s="252"/>
      <c r="E22" s="251"/>
      <c r="F22" s="251"/>
      <c r="G22" s="253"/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5" customFormat="1" spans="1:256">
      <c r="A23" s="120" t="s">
        <v>174</v>
      </c>
      <c r="B23" s="120"/>
      <c r="C23" s="121"/>
      <c r="O23" s="7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="65" customFormat="1" spans="1:256">
      <c r="C24" s="67"/>
      <c r="I24" s="122" t="s">
        <v>175</v>
      </c>
      <c r="J24" s="254"/>
      <c r="K24" s="122" t="s">
        <v>176</v>
      </c>
      <c r="L24" s="122"/>
      <c r="M24" s="122" t="s">
        <v>177</v>
      </c>
      <c r="O24" s="7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4" sqref="N34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3.25" spans="1:11">
      <c r="A1" s="127" t="s">
        <v>192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8" customHeight="1" spans="1:11">
      <c r="A2" s="128" t="s">
        <v>53</v>
      </c>
      <c r="B2" s="129" t="s">
        <v>54</v>
      </c>
      <c r="C2" s="129"/>
      <c r="D2" s="130" t="s">
        <v>61</v>
      </c>
      <c r="E2" s="131" t="str">
        <f>首期!B4</f>
        <v>QAUUAO84312</v>
      </c>
      <c r="F2" s="132" t="s">
        <v>193</v>
      </c>
      <c r="G2" s="133" t="str">
        <f>首期!B5</f>
        <v>儿童连帽卫衣</v>
      </c>
      <c r="H2" s="133"/>
      <c r="I2" s="134" t="s">
        <v>56</v>
      </c>
      <c r="J2" s="133" t="s">
        <v>57</v>
      </c>
      <c r="K2" s="135"/>
    </row>
    <row r="3" ht="18" customHeight="1" spans="1:11">
      <c r="A3" s="136" t="s">
        <v>74</v>
      </c>
      <c r="B3" s="137">
        <v>1847</v>
      </c>
      <c r="C3" s="137"/>
      <c r="D3" s="138" t="s">
        <v>194</v>
      </c>
      <c r="E3" s="139">
        <v>46016</v>
      </c>
      <c r="F3" s="140"/>
      <c r="G3" s="140"/>
      <c r="H3" s="141" t="s">
        <v>195</v>
      </c>
      <c r="I3" s="141"/>
      <c r="J3" s="141"/>
      <c r="K3" s="142"/>
    </row>
    <row r="4" ht="18" customHeight="1" spans="1:11">
      <c r="A4" s="143" t="s">
        <v>71</v>
      </c>
      <c r="B4" s="137">
        <v>2</v>
      </c>
      <c r="C4" s="137">
        <v>6</v>
      </c>
      <c r="D4" s="144" t="s">
        <v>196</v>
      </c>
      <c r="E4" s="140" t="s">
        <v>197</v>
      </c>
      <c r="F4" s="140"/>
      <c r="G4" s="140"/>
      <c r="H4" s="144" t="s">
        <v>198</v>
      </c>
      <c r="I4" s="144"/>
      <c r="J4" s="145" t="s">
        <v>65</v>
      </c>
      <c r="K4" s="146" t="s">
        <v>66</v>
      </c>
    </row>
    <row r="5" ht="18" customHeight="1" spans="1:11">
      <c r="A5" s="143" t="s">
        <v>199</v>
      </c>
      <c r="B5" s="137">
        <v>1</v>
      </c>
      <c r="C5" s="137"/>
      <c r="D5" s="138" t="s">
        <v>200</v>
      </c>
      <c r="E5" s="138"/>
      <c r="F5" s="138"/>
      <c r="G5" s="138"/>
      <c r="H5" s="144" t="s">
        <v>201</v>
      </c>
      <c r="I5" s="144"/>
      <c r="J5" s="145" t="s">
        <v>65</v>
      </c>
      <c r="K5" s="146" t="s">
        <v>66</v>
      </c>
    </row>
    <row r="6" ht="18" customHeight="1" spans="1:11">
      <c r="A6" s="147" t="s">
        <v>202</v>
      </c>
      <c r="B6" s="148">
        <v>125</v>
      </c>
      <c r="C6" s="148"/>
      <c r="D6" s="149" t="s">
        <v>203</v>
      </c>
      <c r="E6" s="150"/>
      <c r="F6" s="151"/>
      <c r="G6" s="149"/>
      <c r="H6" s="152" t="s">
        <v>204</v>
      </c>
      <c r="I6" s="152"/>
      <c r="J6" s="151" t="s">
        <v>65</v>
      </c>
      <c r="K6" s="153" t="s">
        <v>66</v>
      </c>
    </row>
    <row r="7" ht="18" customHeight="1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205</v>
      </c>
      <c r="B8" s="158" t="s">
        <v>206</v>
      </c>
      <c r="C8" s="158" t="s">
        <v>207</v>
      </c>
      <c r="D8" s="158" t="s">
        <v>208</v>
      </c>
      <c r="E8" s="158" t="s">
        <v>209</v>
      </c>
      <c r="F8" s="158" t="s">
        <v>210</v>
      </c>
      <c r="G8" s="159" t="s">
        <v>211</v>
      </c>
      <c r="H8" s="160"/>
      <c r="I8" s="160"/>
      <c r="J8" s="160"/>
      <c r="K8" s="161"/>
    </row>
    <row r="9" ht="18" customHeight="1" spans="1:11">
      <c r="A9" s="143" t="s">
        <v>212</v>
      </c>
      <c r="B9" s="144"/>
      <c r="C9" s="145" t="s">
        <v>65</v>
      </c>
      <c r="D9" s="145" t="s">
        <v>66</v>
      </c>
      <c r="E9" s="138" t="s">
        <v>213</v>
      </c>
      <c r="F9" s="162" t="s">
        <v>135</v>
      </c>
      <c r="G9" s="163"/>
      <c r="H9" s="164"/>
      <c r="I9" s="164"/>
      <c r="J9" s="164"/>
      <c r="K9" s="165"/>
    </row>
    <row r="10" ht="18" customHeight="1" spans="1:11">
      <c r="A10" s="143" t="s">
        <v>214</v>
      </c>
      <c r="B10" s="144"/>
      <c r="C10" s="145" t="s">
        <v>65</v>
      </c>
      <c r="D10" s="145" t="s">
        <v>66</v>
      </c>
      <c r="E10" s="138" t="s">
        <v>215</v>
      </c>
      <c r="F10" s="162" t="s">
        <v>216</v>
      </c>
      <c r="G10" s="163" t="s">
        <v>217</v>
      </c>
      <c r="H10" s="164"/>
      <c r="I10" s="164"/>
      <c r="J10" s="164"/>
      <c r="K10" s="165"/>
    </row>
    <row r="11" ht="18" customHeight="1" spans="1:11">
      <c r="A11" s="166" t="s">
        <v>179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</row>
    <row r="12" ht="18" customHeight="1" spans="1:11">
      <c r="A12" s="136" t="s">
        <v>88</v>
      </c>
      <c r="B12" s="145" t="s">
        <v>84</v>
      </c>
      <c r="C12" s="145" t="s">
        <v>85</v>
      </c>
      <c r="D12" s="162"/>
      <c r="E12" s="138" t="s">
        <v>86</v>
      </c>
      <c r="F12" s="145" t="s">
        <v>84</v>
      </c>
      <c r="G12" s="145" t="s">
        <v>85</v>
      </c>
      <c r="H12" s="145"/>
      <c r="I12" s="138" t="s">
        <v>218</v>
      </c>
      <c r="J12" s="145" t="s">
        <v>84</v>
      </c>
      <c r="K12" s="146" t="s">
        <v>85</v>
      </c>
    </row>
    <row r="13" ht="18" customHeight="1" spans="1:11">
      <c r="A13" s="136" t="s">
        <v>91</v>
      </c>
      <c r="B13" s="145" t="s">
        <v>84</v>
      </c>
      <c r="C13" s="145" t="s">
        <v>85</v>
      </c>
      <c r="D13" s="162"/>
      <c r="E13" s="138" t="s">
        <v>96</v>
      </c>
      <c r="F13" s="145" t="s">
        <v>84</v>
      </c>
      <c r="G13" s="145" t="s">
        <v>85</v>
      </c>
      <c r="H13" s="145"/>
      <c r="I13" s="138" t="s">
        <v>219</v>
      </c>
      <c r="J13" s="145" t="s">
        <v>84</v>
      </c>
      <c r="K13" s="146" t="s">
        <v>85</v>
      </c>
    </row>
    <row r="14" ht="18" customHeight="1" spans="1:11">
      <c r="A14" s="147" t="s">
        <v>220</v>
      </c>
      <c r="B14" s="151" t="s">
        <v>84</v>
      </c>
      <c r="C14" s="151" t="s">
        <v>85</v>
      </c>
      <c r="D14" s="150"/>
      <c r="E14" s="149" t="s">
        <v>221</v>
      </c>
      <c r="F14" s="151" t="s">
        <v>84</v>
      </c>
      <c r="G14" s="151" t="s">
        <v>85</v>
      </c>
      <c r="H14" s="151"/>
      <c r="I14" s="149" t="s">
        <v>222</v>
      </c>
      <c r="J14" s="151" t="s">
        <v>84</v>
      </c>
      <c r="K14" s="153" t="s">
        <v>85</v>
      </c>
    </row>
    <row r="15" ht="18" customHeight="1" spans="1:11">
      <c r="A15" s="154"/>
      <c r="B15" s="169"/>
      <c r="C15" s="169"/>
      <c r="D15" s="155"/>
      <c r="E15" s="154"/>
      <c r="F15" s="169"/>
      <c r="G15" s="169"/>
      <c r="H15" s="169"/>
      <c r="I15" s="154"/>
      <c r="J15" s="169"/>
      <c r="K15" s="169"/>
    </row>
    <row r="16" s="124" customFormat="1" ht="18" customHeight="1" spans="1:11">
      <c r="A16" s="128" t="s">
        <v>223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70"/>
    </row>
    <row r="17" ht="18" customHeight="1" spans="1:11">
      <c r="A17" s="143" t="s">
        <v>224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1"/>
    </row>
    <row r="18" ht="18" customHeight="1" spans="1:11">
      <c r="A18" s="143" t="s">
        <v>225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1"/>
    </row>
    <row r="19" ht="22" customHeight="1" spans="1:11">
      <c r="A19" s="172"/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175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5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ht="22" customHeight="1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8"/>
    </row>
    <row r="24" ht="18" customHeight="1" spans="1:11">
      <c r="A24" s="143" t="s">
        <v>115</v>
      </c>
      <c r="B24" s="144"/>
      <c r="C24" s="145" t="s">
        <v>65</v>
      </c>
      <c r="D24" s="145" t="s">
        <v>66</v>
      </c>
      <c r="E24" s="141"/>
      <c r="F24" s="141"/>
      <c r="G24" s="141"/>
      <c r="H24" s="141"/>
      <c r="I24" s="141"/>
      <c r="J24" s="141"/>
      <c r="K24" s="142"/>
    </row>
    <row r="25" ht="18" customHeight="1" spans="1:11">
      <c r="A25" s="179" t="s">
        <v>226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1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227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ht="23" customHeight="1" spans="1:11">
      <c r="A28" s="184" t="s">
        <v>228</v>
      </c>
      <c r="B28" s="185"/>
      <c r="C28" s="185"/>
      <c r="D28" s="185"/>
      <c r="E28" s="185"/>
      <c r="F28" s="185"/>
      <c r="G28" s="185"/>
      <c r="H28" s="185"/>
      <c r="I28" s="185"/>
      <c r="J28" s="185">
        <v>2</v>
      </c>
      <c r="K28" s="186"/>
    </row>
    <row r="29" ht="23" customHeight="1" spans="1:11">
      <c r="A29" s="184" t="s">
        <v>229</v>
      </c>
      <c r="B29" s="185"/>
      <c r="C29" s="185"/>
      <c r="D29" s="185"/>
      <c r="E29" s="185"/>
      <c r="F29" s="185"/>
      <c r="G29" s="185"/>
      <c r="H29" s="185"/>
      <c r="I29" s="185"/>
      <c r="J29" s="185">
        <v>2</v>
      </c>
      <c r="K29" s="187"/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7"/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185">
        <v>4</v>
      </c>
      <c r="K31" s="187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5"/>
      <c r="K32" s="187"/>
    </row>
    <row r="33" ht="23" customHeight="1" spans="1:13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7"/>
    </row>
    <row r="34" ht="23" customHeight="1" spans="1:13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" customHeight="1" spans="1:13">
      <c r="A35" s="190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" customHeight="1" spans="1:13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ht="18.75" customHeight="1" spans="1:13">
      <c r="A37" s="194" t="s">
        <v>230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="125" customFormat="1" ht="18.75" customHeight="1" spans="1:13">
      <c r="A38" s="143" t="s">
        <v>231</v>
      </c>
      <c r="B38" s="144"/>
      <c r="C38" s="144"/>
      <c r="D38" s="141" t="s">
        <v>232</v>
      </c>
      <c r="E38" s="141"/>
      <c r="F38" s="197" t="s">
        <v>233</v>
      </c>
      <c r="G38" s="198"/>
      <c r="H38" s="144" t="s">
        <v>234</v>
      </c>
      <c r="I38" s="144"/>
      <c r="J38" s="144" t="s">
        <v>235</v>
      </c>
      <c r="K38" s="171"/>
    </row>
    <row r="39" ht="18.75" customHeight="1" spans="1:13">
      <c r="A39" s="143" t="s">
        <v>116</v>
      </c>
      <c r="B39" s="144" t="s">
        <v>236</v>
      </c>
      <c r="C39" s="144"/>
      <c r="D39" s="144"/>
      <c r="E39" s="144"/>
      <c r="F39" s="144"/>
      <c r="G39" s="144"/>
      <c r="H39" s="144"/>
      <c r="I39" s="144"/>
      <c r="J39" s="144"/>
      <c r="K39" s="171"/>
      <c r="M39" s="125"/>
    </row>
    <row r="40" ht="24" customHeight="1" spans="1:13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71"/>
    </row>
    <row r="41" ht="24" customHeight="1" spans="1:13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71"/>
    </row>
    <row r="42" ht="32.1" customHeight="1" spans="1:13">
      <c r="A42" s="147" t="s">
        <v>127</v>
      </c>
      <c r="B42" s="199" t="s">
        <v>237</v>
      </c>
      <c r="C42" s="199"/>
      <c r="D42" s="149" t="s">
        <v>238</v>
      </c>
      <c r="E42" s="150" t="s">
        <v>130</v>
      </c>
      <c r="F42" s="149" t="s">
        <v>131</v>
      </c>
      <c r="G42" s="200">
        <v>45981</v>
      </c>
      <c r="H42" s="201" t="s">
        <v>132</v>
      </c>
      <c r="I42" s="201"/>
      <c r="J42" s="199" t="s">
        <v>133</v>
      </c>
      <c r="K42" s="202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P9" sqref="P9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13" width="15.625" style="65" customWidth="1"/>
    <col min="14" max="14" width="15.625" style="68" customWidth="1"/>
    <col min="15" max="252" width="9" style="65"/>
    <col min="253" max="16384" width="9" style="69"/>
  </cols>
  <sheetData>
    <row r="1" s="65" customFormat="1" ht="29" customHeight="1" spans="1:255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3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</row>
    <row r="2" s="65" customFormat="1" ht="20" customHeight="1" spans="1:255">
      <c r="A2" s="74" t="s">
        <v>61</v>
      </c>
      <c r="B2" s="75" t="str">
        <f>首期!B4</f>
        <v>QAUUAO84312</v>
      </c>
      <c r="C2" s="76"/>
      <c r="D2" s="77" t="s">
        <v>68</v>
      </c>
      <c r="E2" s="77"/>
      <c r="F2" s="77"/>
      <c r="G2" s="78"/>
      <c r="H2" s="79"/>
      <c r="I2" s="74" t="s">
        <v>56</v>
      </c>
      <c r="J2" s="80" t="s">
        <v>57</v>
      </c>
      <c r="K2" s="80"/>
      <c r="L2" s="80"/>
      <c r="M2" s="80"/>
      <c r="N2" s="81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</row>
    <row r="3" s="65" customFormat="1" ht="17.25" spans="1:255">
      <c r="A3" s="82" t="s">
        <v>137</v>
      </c>
      <c r="B3" s="83" t="s">
        <v>138</v>
      </c>
      <c r="C3" s="84"/>
      <c r="D3" s="83"/>
      <c r="E3" s="83"/>
      <c r="F3" s="83"/>
      <c r="G3" s="85"/>
      <c r="H3" s="86"/>
      <c r="I3" s="87"/>
      <c r="J3" s="88"/>
      <c r="K3" s="88"/>
      <c r="L3" s="88"/>
      <c r="M3" s="88"/>
      <c r="N3" s="8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</row>
    <row r="4" s="65" customFormat="1" ht="15" spans="1:255">
      <c r="A4" s="82"/>
      <c r="B4" s="90"/>
      <c r="C4" s="90"/>
      <c r="D4" s="90"/>
      <c r="E4" s="90"/>
      <c r="F4" s="90"/>
      <c r="G4" s="91"/>
      <c r="H4" s="86"/>
      <c r="I4" s="92" t="s">
        <v>141</v>
      </c>
      <c r="J4" s="93" t="s">
        <v>142</v>
      </c>
      <c r="K4" s="93" t="s">
        <v>239</v>
      </c>
      <c r="L4" s="93" t="s">
        <v>144</v>
      </c>
      <c r="M4" s="93" t="s">
        <v>145</v>
      </c>
      <c r="N4" s="94" t="s">
        <v>146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="65" customFormat="1" spans="1:255">
      <c r="A5" s="82"/>
      <c r="B5" s="93" t="s">
        <v>141</v>
      </c>
      <c r="C5" s="93" t="s">
        <v>142</v>
      </c>
      <c r="D5" s="93" t="s">
        <v>239</v>
      </c>
      <c r="E5" s="93" t="s">
        <v>144</v>
      </c>
      <c r="F5" s="93" t="s">
        <v>145</v>
      </c>
      <c r="G5" s="95" t="s">
        <v>146</v>
      </c>
      <c r="H5" s="86"/>
      <c r="I5" s="96"/>
      <c r="J5" s="97"/>
      <c r="K5" s="97"/>
      <c r="L5" s="97"/>
      <c r="M5" s="97"/>
      <c r="N5" s="98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66" customFormat="1" ht="25" customHeight="1" spans="1:255">
      <c r="A6" s="99" t="s">
        <v>150</v>
      </c>
      <c r="B6" s="100">
        <f t="shared" ref="B6:B8" si="0">C6-4</f>
        <v>38</v>
      </c>
      <c r="C6" s="100">
        <v>42</v>
      </c>
      <c r="D6" s="100">
        <f>C6+4</f>
        <v>46</v>
      </c>
      <c r="E6" s="100">
        <f>D6+4</f>
        <v>50</v>
      </c>
      <c r="F6" s="100">
        <f>E6+4</f>
        <v>54</v>
      </c>
      <c r="G6" s="101">
        <f>F6+2</f>
        <v>56</v>
      </c>
      <c r="H6" s="102"/>
      <c r="I6" s="96"/>
      <c r="J6" s="97"/>
      <c r="K6" s="97"/>
      <c r="L6" s="97"/>
      <c r="M6" s="97"/>
      <c r="N6" s="98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</row>
    <row r="7" s="66" customFormat="1" ht="25" customHeight="1" spans="1:255">
      <c r="A7" s="99" t="s">
        <v>154</v>
      </c>
      <c r="B7" s="100">
        <f t="shared" si="0"/>
        <v>94</v>
      </c>
      <c r="C7" s="100">
        <v>98</v>
      </c>
      <c r="D7" s="100">
        <f t="shared" ref="D7:G7" si="1">C7+4</f>
        <v>102</v>
      </c>
      <c r="E7" s="100">
        <f t="shared" si="1"/>
        <v>106</v>
      </c>
      <c r="F7" s="100">
        <f t="shared" si="1"/>
        <v>110</v>
      </c>
      <c r="G7" s="101">
        <f t="shared" si="1"/>
        <v>114</v>
      </c>
      <c r="H7" s="102"/>
      <c r="I7" s="96"/>
      <c r="J7" s="97"/>
      <c r="K7" s="97"/>
      <c r="L7" s="97"/>
      <c r="M7" s="97"/>
      <c r="N7" s="98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</row>
    <row r="8" s="66" customFormat="1" ht="25" customHeight="1" spans="1:255">
      <c r="A8" s="99" t="s">
        <v>156</v>
      </c>
      <c r="B8" s="100">
        <f t="shared" si="0"/>
        <v>84</v>
      </c>
      <c r="C8" s="100">
        <v>88</v>
      </c>
      <c r="D8" s="100">
        <f t="shared" ref="D8:G8" si="2">C8+4</f>
        <v>92</v>
      </c>
      <c r="E8" s="100">
        <f t="shared" si="2"/>
        <v>96</v>
      </c>
      <c r="F8" s="100">
        <f t="shared" si="2"/>
        <v>100</v>
      </c>
      <c r="G8" s="101">
        <f t="shared" si="2"/>
        <v>104</v>
      </c>
      <c r="H8" s="102"/>
      <c r="I8" s="96"/>
      <c r="J8" s="97"/>
      <c r="K8" s="97"/>
      <c r="L8" s="97"/>
      <c r="M8" s="97"/>
      <c r="N8" s="98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</row>
    <row r="9" s="66" customFormat="1" ht="25" customHeight="1" spans="1:255">
      <c r="A9" s="99" t="s">
        <v>157</v>
      </c>
      <c r="B9" s="100">
        <f>C9-1.5</f>
        <v>43</v>
      </c>
      <c r="C9" s="100">
        <v>44.5</v>
      </c>
      <c r="D9" s="100">
        <f>C9+1.5</f>
        <v>46</v>
      </c>
      <c r="E9" s="100">
        <f>D9+1.5</f>
        <v>47.5</v>
      </c>
      <c r="F9" s="100">
        <f>E9+1.5</f>
        <v>49</v>
      </c>
      <c r="G9" s="101">
        <f>F9+1</f>
        <v>50</v>
      </c>
      <c r="H9" s="102"/>
      <c r="I9" s="96"/>
      <c r="J9" s="97"/>
      <c r="K9" s="97"/>
      <c r="L9" s="97"/>
      <c r="M9" s="97"/>
      <c r="N9" s="98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</row>
    <row r="10" s="66" customFormat="1" ht="25" customHeight="1" spans="1:255">
      <c r="A10" s="99" t="s">
        <v>158</v>
      </c>
      <c r="B10" s="100">
        <f>C10-1.5</f>
        <v>43</v>
      </c>
      <c r="C10" s="100">
        <v>44.5</v>
      </c>
      <c r="D10" s="100">
        <f>C10+1.5</f>
        <v>46</v>
      </c>
      <c r="E10" s="100">
        <f>D10+1.8</f>
        <v>47.8</v>
      </c>
      <c r="F10" s="100">
        <f>E10+1.8</f>
        <v>49.6</v>
      </c>
      <c r="G10" s="101">
        <f>F10+1.2</f>
        <v>50.8</v>
      </c>
      <c r="H10" s="102"/>
      <c r="I10" s="96"/>
      <c r="J10" s="97"/>
      <c r="K10" s="97"/>
      <c r="L10" s="97"/>
      <c r="M10" s="97"/>
      <c r="N10" s="98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</row>
    <row r="11" s="66" customFormat="1" ht="25" customHeight="1" spans="1:255">
      <c r="A11" s="99" t="s">
        <v>160</v>
      </c>
      <c r="B11" s="100">
        <f>C11-3.4</f>
        <v>37.4</v>
      </c>
      <c r="C11" s="100">
        <v>40.8</v>
      </c>
      <c r="D11" s="100">
        <f>C11+3.4</f>
        <v>44.2</v>
      </c>
      <c r="E11" s="100">
        <f>D11+3.4</f>
        <v>47.6</v>
      </c>
      <c r="F11" s="100">
        <f>E11+3.4</f>
        <v>51</v>
      </c>
      <c r="G11" s="101">
        <f>F11+1.7</f>
        <v>52.7</v>
      </c>
      <c r="H11" s="102"/>
      <c r="I11" s="96"/>
      <c r="J11" s="97"/>
      <c r="K11" s="97"/>
      <c r="L11" s="97"/>
      <c r="M11" s="97"/>
      <c r="N11" s="98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</row>
    <row r="12" s="66" customFormat="1" ht="25" customHeight="1" spans="1:255">
      <c r="A12" s="99" t="s">
        <v>163</v>
      </c>
      <c r="B12" s="100">
        <f>C12-0.8</f>
        <v>16.6</v>
      </c>
      <c r="C12" s="100">
        <v>17.4</v>
      </c>
      <c r="D12" s="100">
        <f>C12+0.8</f>
        <v>18.2</v>
      </c>
      <c r="E12" s="100">
        <f>D12+1.2</f>
        <v>19.4</v>
      </c>
      <c r="F12" s="100">
        <f>E12+1.2</f>
        <v>20.6</v>
      </c>
      <c r="G12" s="101">
        <f>F12+0.8</f>
        <v>21.4</v>
      </c>
      <c r="H12" s="102"/>
      <c r="I12" s="96"/>
      <c r="J12" s="97"/>
      <c r="K12" s="97"/>
      <c r="L12" s="97"/>
      <c r="M12" s="97"/>
      <c r="N12" s="98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</row>
    <row r="13" s="66" customFormat="1" ht="25" customHeight="1" spans="1:255">
      <c r="A13" s="99" t="s">
        <v>164</v>
      </c>
      <c r="B13" s="100">
        <f>C13-0.65</f>
        <v>14.85</v>
      </c>
      <c r="C13" s="100">
        <v>15.5</v>
      </c>
      <c r="D13" s="100">
        <f>C13+0.65</f>
        <v>16.15</v>
      </c>
      <c r="E13" s="100">
        <f>D13+0.9</f>
        <v>17.05</v>
      </c>
      <c r="F13" s="100">
        <f>E13+0.9</f>
        <v>17.95</v>
      </c>
      <c r="G13" s="101">
        <f>F13+0.65</f>
        <v>18.6</v>
      </c>
      <c r="H13" s="102"/>
      <c r="I13" s="96"/>
      <c r="J13" s="97"/>
      <c r="K13" s="97"/>
      <c r="L13" s="97"/>
      <c r="M13" s="97"/>
      <c r="N13" s="98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</row>
    <row r="14" s="66" customFormat="1" ht="25" customHeight="1" spans="1:255">
      <c r="A14" s="99" t="s">
        <v>165</v>
      </c>
      <c r="B14" s="100">
        <f>C14-0.2</f>
        <v>15.2</v>
      </c>
      <c r="C14" s="100">
        <v>15.4</v>
      </c>
      <c r="D14" s="100">
        <f>C14+0.2</f>
        <v>15.6</v>
      </c>
      <c r="E14" s="100">
        <f>D14+0.4</f>
        <v>16</v>
      </c>
      <c r="F14" s="100">
        <f>E14+0.4</f>
        <v>16.4</v>
      </c>
      <c r="G14" s="101">
        <f>F14+0.2</f>
        <v>16.6</v>
      </c>
      <c r="H14" s="102"/>
      <c r="I14" s="96"/>
      <c r="J14" s="97"/>
      <c r="K14" s="97"/>
      <c r="L14" s="97"/>
      <c r="M14" s="97"/>
      <c r="N14" s="98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</row>
    <row r="15" s="66" customFormat="1" ht="25" customHeight="1" spans="1:255">
      <c r="A15" s="99" t="s">
        <v>167</v>
      </c>
      <c r="B15" s="100">
        <f>C15-0.2</f>
        <v>8.3</v>
      </c>
      <c r="C15" s="100">
        <v>8.5</v>
      </c>
      <c r="D15" s="100">
        <f>C15+0.2</f>
        <v>8.7</v>
      </c>
      <c r="E15" s="100">
        <f>D15+0.4</f>
        <v>9.1</v>
      </c>
      <c r="F15" s="100">
        <f>E15+0.4</f>
        <v>9.5</v>
      </c>
      <c r="G15" s="101">
        <f>F15+0.2</f>
        <v>9.7</v>
      </c>
      <c r="H15" s="102"/>
      <c r="I15" s="96"/>
      <c r="J15" s="97"/>
      <c r="K15" s="97"/>
      <c r="L15" s="97"/>
      <c r="M15" s="97"/>
      <c r="N15" s="98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</row>
    <row r="16" s="66" customFormat="1" ht="25" customHeight="1" spans="1:255">
      <c r="A16" s="104" t="s">
        <v>168</v>
      </c>
      <c r="B16" s="100">
        <v>6</v>
      </c>
      <c r="C16" s="100">
        <v>6</v>
      </c>
      <c r="D16" s="100">
        <v>6</v>
      </c>
      <c r="E16" s="100">
        <v>6</v>
      </c>
      <c r="F16" s="100">
        <v>6</v>
      </c>
      <c r="G16" s="101">
        <v>6</v>
      </c>
      <c r="H16" s="102"/>
      <c r="I16" s="96"/>
      <c r="J16" s="97"/>
      <c r="K16" s="97"/>
      <c r="L16" s="97"/>
      <c r="M16" s="97"/>
      <c r="N16" s="98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</row>
    <row r="17" s="66" customFormat="1" ht="25" customHeight="1" spans="1:255">
      <c r="A17" s="99" t="s">
        <v>169</v>
      </c>
      <c r="B17" s="100">
        <f>C17-0.5</f>
        <v>30.5</v>
      </c>
      <c r="C17" s="100">
        <v>31</v>
      </c>
      <c r="D17" s="100">
        <f>C17+0.8</f>
        <v>31.8</v>
      </c>
      <c r="E17" s="100">
        <f>D17+0.8</f>
        <v>32.6</v>
      </c>
      <c r="F17" s="100">
        <f>E17+0.8</f>
        <v>33.4</v>
      </c>
      <c r="G17" s="101">
        <f>F17+0.5</f>
        <v>33.9</v>
      </c>
      <c r="H17" s="102"/>
      <c r="I17" s="96"/>
      <c r="J17" s="97"/>
      <c r="K17" s="97"/>
      <c r="L17" s="97"/>
      <c r="M17" s="97"/>
      <c r="N17" s="98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</row>
    <row r="18" s="66" customFormat="1" ht="25" customHeight="1" spans="1:255">
      <c r="A18" s="99" t="s">
        <v>171</v>
      </c>
      <c r="B18" s="100">
        <f>C18-0.75</f>
        <v>22.25</v>
      </c>
      <c r="C18" s="100">
        <v>23</v>
      </c>
      <c r="D18" s="100">
        <f>C18+0.75</f>
        <v>23.75</v>
      </c>
      <c r="E18" s="100">
        <f>D18+0.75</f>
        <v>24.5</v>
      </c>
      <c r="F18" s="100">
        <f>E18+0.75</f>
        <v>25.25</v>
      </c>
      <c r="G18" s="101">
        <f>F18+0.5</f>
        <v>25.75</v>
      </c>
      <c r="H18" s="102"/>
      <c r="I18" s="96"/>
      <c r="J18" s="97"/>
      <c r="K18" s="97"/>
      <c r="L18" s="97"/>
      <c r="M18" s="97"/>
      <c r="N18" s="98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</row>
    <row r="19" s="66" customFormat="1" ht="25" customHeight="1" spans="1:255">
      <c r="A19" s="105" t="s">
        <v>172</v>
      </c>
      <c r="B19" s="106">
        <v>5</v>
      </c>
      <c r="C19" s="106">
        <v>5</v>
      </c>
      <c r="D19" s="106">
        <v>5</v>
      </c>
      <c r="E19" s="106">
        <v>5</v>
      </c>
      <c r="F19" s="106">
        <v>5</v>
      </c>
      <c r="G19" s="107">
        <v>5</v>
      </c>
      <c r="H19" s="102"/>
      <c r="I19" s="96"/>
      <c r="J19" s="97"/>
      <c r="K19" s="97"/>
      <c r="L19" s="97"/>
      <c r="M19" s="97"/>
      <c r="N19" s="98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</row>
    <row r="20" s="66" customFormat="1" ht="25" customHeight="1" spans="1:255">
      <c r="A20" s="108"/>
      <c r="B20" s="109"/>
      <c r="C20" s="109"/>
      <c r="D20" s="109"/>
      <c r="E20" s="109"/>
      <c r="F20" s="109"/>
      <c r="G20" s="110"/>
      <c r="H20" s="111"/>
      <c r="I20" s="112"/>
      <c r="J20" s="113"/>
      <c r="K20" s="113"/>
      <c r="L20" s="113"/>
      <c r="M20" s="113"/>
      <c r="N20" s="114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</row>
    <row r="21" s="66" customFormat="1" ht="25" customHeight="1" spans="1:255">
      <c r="A21" s="115"/>
      <c r="B21" s="116"/>
      <c r="C21" s="116"/>
      <c r="D21" s="116"/>
      <c r="E21" s="116"/>
      <c r="F21" s="116"/>
      <c r="G21" s="116"/>
      <c r="H21" s="117"/>
      <c r="I21" s="118"/>
      <c r="J21" s="118"/>
      <c r="K21" s="118"/>
      <c r="L21" s="118"/>
      <c r="M21" s="118"/>
      <c r="N21" s="119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</row>
    <row r="22" s="65" customFormat="1" ht="20" customHeight="1" spans="1:255">
      <c r="A22" s="120" t="s">
        <v>240</v>
      </c>
      <c r="B22" s="120"/>
      <c r="C22" s="121"/>
      <c r="N22" s="73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="65" customFormat="1" ht="20" customHeight="1" spans="1:255">
      <c r="C23" s="67"/>
      <c r="I23" s="122" t="s">
        <v>175</v>
      </c>
      <c r="J23" s="123">
        <v>45981</v>
      </c>
      <c r="K23" s="122" t="s">
        <v>176</v>
      </c>
      <c r="L23" s="122" t="s">
        <v>130</v>
      </c>
      <c r="M23" s="122" t="s">
        <v>177</v>
      </c>
      <c r="N23" s="73" t="s">
        <v>133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4" sqref="H1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8"/>
      <c r="O3" s="8"/>
    </row>
    <row r="4" ht="40" customHeight="1" spans="1:15">
      <c r="A4" s="11">
        <v>1</v>
      </c>
      <c r="B4" s="26" t="s">
        <v>258</v>
      </c>
      <c r="C4" s="27" t="s">
        <v>259</v>
      </c>
      <c r="D4" s="28" t="s">
        <v>110</v>
      </c>
      <c r="E4" s="29" t="s">
        <v>62</v>
      </c>
      <c r="F4" s="25" t="s">
        <v>260</v>
      </c>
      <c r="G4" s="32" t="s">
        <v>65</v>
      </c>
      <c r="H4" s="32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261</v>
      </c>
      <c r="C5" s="27" t="s">
        <v>259</v>
      </c>
      <c r="D5" s="28" t="s">
        <v>262</v>
      </c>
      <c r="E5" s="29" t="s">
        <v>62</v>
      </c>
      <c r="F5" s="25" t="s">
        <v>260</v>
      </c>
      <c r="G5" s="32" t="s">
        <v>65</v>
      </c>
      <c r="H5" s="32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4"/>
      <c r="C6" s="34"/>
      <c r="D6" s="34"/>
      <c r="E6" s="34"/>
      <c r="F6" s="34"/>
      <c r="G6" s="11"/>
      <c r="H6" s="11"/>
      <c r="I6" s="64"/>
      <c r="J6" s="64"/>
      <c r="K6" s="64"/>
      <c r="L6" s="64"/>
      <c r="M6" s="11"/>
      <c r="N6" s="11"/>
      <c r="O6" s="11"/>
    </row>
    <row r="7" ht="25" customHeight="1" spans="1:15">
      <c r="A7" s="11"/>
      <c r="B7" s="34"/>
      <c r="C7" s="34"/>
      <c r="D7" s="34"/>
      <c r="E7" s="34"/>
      <c r="F7" s="34"/>
      <c r="G7" s="11"/>
      <c r="H7" s="11"/>
      <c r="I7" s="64"/>
      <c r="J7" s="64"/>
      <c r="K7" s="64"/>
      <c r="L7" s="64"/>
      <c r="M7" s="11"/>
      <c r="N7" s="11"/>
      <c r="O7" s="12"/>
    </row>
    <row r="8" s="2" customFormat="1" ht="34" customHeight="1" spans="1:15">
      <c r="A8" s="18" t="s">
        <v>263</v>
      </c>
      <c r="B8" s="19"/>
      <c r="C8" s="19"/>
      <c r="D8" s="20"/>
      <c r="E8" s="21"/>
      <c r="F8" s="40"/>
      <c r="G8" s="40"/>
      <c r="H8" s="40"/>
      <c r="I8" s="35"/>
      <c r="J8" s="18" t="s">
        <v>264</v>
      </c>
      <c r="K8" s="19"/>
      <c r="L8" s="19"/>
      <c r="M8" s="20"/>
      <c r="N8" s="19"/>
      <c r="O8" s="22"/>
    </row>
    <row r="9" ht="66" customHeight="1" spans="1:15">
      <c r="A9" s="23" t="s">
        <v>265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