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<sst xmlns="http://schemas.openxmlformats.org/spreadsheetml/2006/main" count="1119" uniqueCount="392">
  <si>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</si>
  <si>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</si>
  <si>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</si>
  <si>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</si>
  <si>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</si>
  <si>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</si>
  <si>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</si>
  <si>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</si>
  <si>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</si>
  <si>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</si>
  <si>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</si>
  <si>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</si>
  <si>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</si>
  <si>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</si>
  <si>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</si>
  <si>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</si>
  <si>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</si>
  <si>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</si>
  <si>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</si>
  <si>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</si>
  <si>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</si>
  <si>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</si>
  <si>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</si>
  <si>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</si>
  <si>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</si>
  <si>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</si>
  <si>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</si>
  <si>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</si>
  <si>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</si>
  <si>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</si>
  <si>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</si>
  <si>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</si>
  <si>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</si>
  <si>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</si>
  <si>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</si>
  <si>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</si>
  <si>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</si>
  <si>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</si>
  <si>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</si>
  <si>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</si>
  <si>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</si>
  <si>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</si>
  <si>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</si>
  <si>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</si>
  <si>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</si>
  <si>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</si>
  <si>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</si>
  <si>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</si>
  <si>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</si>
  <si>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</si>
  <si>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</si>
  <si>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</si>
  <si>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</si>
  <si>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</si>
  <si>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</si>
  <si>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</si>
  <si>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</si>
  <si>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</si>
  <si>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</si>
  <si>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</si>
  <si>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</si>
  <si>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</si>
  <si>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TAJJBO82755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</si>
  <si>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</si>
  <si>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</si>
  <si>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</si>
  <si>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</si>
  <si>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</si>
  <si>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</si>
  <si>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</si>
  <si>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</si>
  <si>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</si>
  <si>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</si>
  <si>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</si>
  <si>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</si>
  <si>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</si>
  <si>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</si>
  <si>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</si>
  <si>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</si>
  <si>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</si>
  <si>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</si>
  <si>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</si>
  <si>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</si>
  <si>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</si>
  <si>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</si>
  <si>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</si>
  <si>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</si>
  <si>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</si>
  <si>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</si>
  <si>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</si>
  <si>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</si>
  <si>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</si>
  <si>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</si>
  <si>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</si>
  <si>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</si>
  <si>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</si>
  <si>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</si>
  <si>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</si>
  <si>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</si>
  <si>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</si>
  <si>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</si>
  <si>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</si>
  <si>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</si>
  <si>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</si>
  <si>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</si>
  <si>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</si>
  <si>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</si>
  <si>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</si>
  <si>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</si>
  <si>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</si>
  <si>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</si>
  <si>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</si>
  <si>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</si>
  <si>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</si>
  <si>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</si>
  <si>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</si>
  <si>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</si>
  <si>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烟粉紫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</si>
  <si>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</si>
  <si>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</si>
  <si>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</si>
  <si>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</si>
  <si>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</si>
  <si>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</si>
  <si>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</si>
  <si>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</si>
  <si>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</si>
  <si>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</si>
  <si>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3、脚唛歪斜，线成团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</si>
  <si>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</si>
  <si>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</si>
  <si>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</si>
  <si>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</si>
  <si>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</si>
  <si>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</si>
  <si>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</si>
  <si>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</si>
  <si>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</si>
  <si>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</si>
  <si>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</si>
  <si>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</si>
  <si>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</si>
  <si>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</si>
  <si>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</si>
  <si>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</si>
  <si>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</si>
  <si>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</si>
  <si>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</si>
  <si>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</si>
  <si>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</si>
  <si>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</si>
  <si>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</si>
  <si>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</si>
  <si>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</si>
  <si>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</si>
  <si>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</si>
  <si>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</si>
  <si>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</si>
  <si>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</si>
  <si>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</si>
  <si>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</si>
  <si>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-0.7</t>
  </si>
  <si>
    <t>胸围</t>
  </si>
  <si>
    <t>-1</t>
  </si>
  <si>
    <t>-1.5</t>
  </si>
  <si>
    <t>腰围</t>
  </si>
  <si>
    <t>+0</t>
  </si>
  <si>
    <t>摆围</t>
  </si>
  <si>
    <t>±0.5</t>
  </si>
  <si>
    <t>肩宽</t>
  </si>
  <si>
    <t>肩点短袖长</t>
  </si>
  <si>
    <t>±0.3</t>
  </si>
  <si>
    <t>袖肥/2（参考值）</t>
  </si>
  <si>
    <t>+0.5</t>
  </si>
  <si>
    <t>+0.3</t>
  </si>
  <si>
    <t>短袖口/2</t>
  </si>
  <si>
    <t>-0.2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</si>
  <si>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</si>
  <si>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</si>
  <si>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</si>
  <si>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</si>
  <si>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</si>
  <si>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</si>
  <si>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</si>
  <si>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</si>
  <si>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</si>
  <si>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</si>
  <si>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</si>
  <si>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</si>
  <si>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</si>
  <si>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</si>
  <si>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</si>
  <si>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</si>
  <si>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</si>
  <si>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</si>
  <si>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</si>
  <si>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</si>
  <si>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</si>
  <si>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</si>
  <si>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+0 -0.2</t>
  </si>
  <si>
    <t>+0 -0.3</t>
  </si>
  <si>
    <t>-0.7 -1</t>
  </si>
  <si>
    <t>+0 -1</t>
  </si>
  <si>
    <t>-0.5 -1</t>
  </si>
  <si>
    <t>+0 +0</t>
  </si>
  <si>
    <t>-0.5 -0.5</t>
  </si>
  <si>
    <t>+0.5 -1</t>
  </si>
  <si>
    <t>+0 -0.5</t>
  </si>
  <si>
    <t>+1 +0</t>
  </si>
  <si>
    <t>-1 -1.5</t>
  </si>
  <si>
    <t>-2 -2</t>
  </si>
  <si>
    <t>-1 -1</t>
  </si>
  <si>
    <t>-0.2 -0.5</t>
  </si>
  <si>
    <t>+0.3 +0</t>
  </si>
  <si>
    <t>+0.5 +0.3</t>
  </si>
  <si>
    <t>+0.2 +0</t>
  </si>
  <si>
    <t>-0.3 -0.3</t>
  </si>
  <si>
    <t>+0.3 +0.3</t>
  </si>
  <si>
    <t>+0.2 +0.2</t>
  </si>
  <si>
    <t>+0 +0.3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</si>
  <si>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</si>
  <si>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</si>
  <si>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</si>
  <si>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</si>
  <si>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</si>
  <si>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</si>
  <si>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</si>
  <si>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</si>
  <si>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</si>
  <si>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</si>
  <si>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</si>
  <si>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</si>
  <si>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</si>
  <si>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</si>
  <si>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</si>
  <si>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</si>
  <si>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</si>
  <si>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</si>
  <si>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</si>
  <si>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</si>
  <si>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</si>
  <si>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</si>
  <si>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</si>
  <si>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</si>
  <si>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</si>
  <si>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</si>
  <si>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</si>
  <si>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</si>
  <si>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</si>
  <si>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</si>
  <si>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</si>
  <si>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</si>
  <si>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</si>
  <si>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</si>
  <si>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</si>
  <si>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</si>
  <si>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</si>
  <si>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</si>
  <si>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</si>
  <si>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</si>
  <si>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</si>
  <si>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</t>
  </si>
  <si>
    <t>3.下脚冚线起扭，线头没有清理干净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</si>
  <si>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</si>
  <si>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</si>
  <si>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</si>
  <si>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</si>
  <si>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</si>
  <si>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</si>
  <si>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</si>
  <si>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</si>
  <si>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</si>
  <si>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</si>
  <si>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+0 +0 +0</t>
  </si>
  <si>
    <t>+0 +0 -0.5</t>
  </si>
  <si>
    <t>+0 +0.8 +0</t>
  </si>
  <si>
    <t>+0.5 +0.8 +1</t>
  </si>
  <si>
    <t>+0 +0.6 +0.8</t>
  </si>
  <si>
    <t>+0 +0.2 +0.5</t>
  </si>
  <si>
    <t>+0 -0.4 +0</t>
  </si>
  <si>
    <t>+0.4 +0.4 +0.5</t>
  </si>
  <si>
    <t>-0.3 -0.4 +0</t>
  </si>
  <si>
    <t>+0 +0.3 +0</t>
  </si>
  <si>
    <t>+0.4 +0 +0.5</t>
  </si>
  <si>
    <t>+0.2 +0 +0</t>
  </si>
  <si>
    <t>+0 +0 +0.5</t>
  </si>
  <si>
    <t>+0.5 +0 +0</t>
  </si>
  <si>
    <t>+0.5 +0.5 +0.5</t>
  </si>
  <si>
    <t>+0.8 +1 +1</t>
  </si>
  <si>
    <t>+0 +0.6 +0.5</t>
  </si>
  <si>
    <t>+0 +0.5 +0.5</t>
  </si>
  <si>
    <t>+0.5 +0.2 +0</t>
  </si>
  <si>
    <t>+0 +0.5 +0</t>
  </si>
  <si>
    <t>+0 +0 +0.3</t>
  </si>
  <si>
    <t>+0 -0.2 +0</t>
  </si>
  <si>
    <t>-0.2 -0.4 +0</t>
  </si>
  <si>
    <t>-0.3 -0.3 +0</t>
  </si>
  <si>
    <t>-0.3 +0 +0</t>
  </si>
  <si>
    <t>-0.3 -0.4 -0.3</t>
  </si>
  <si>
    <t>-0.5 -0.4 +0</t>
  </si>
  <si>
    <t>+ 0+0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</si>
  <si>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</si>
  <si>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</si>
  <si>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</si>
  <si>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</si>
  <si>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</si>
  <si>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</si>
  <si>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</si>
  <si>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</si>
  <si>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</si>
  <si>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</si>
  <si>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</si>
  <si>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</si>
  <si>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</si>
  <si>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</si>
  <si>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</si>
  <si>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</si>
  <si>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</si>
  <si>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</si>
  <si>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</si>
  <si>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</si>
  <si>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</si>
  <si>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</si>
  <si>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</si>
  <si>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</si>
  <si>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</si>
  <si>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</si>
  <si>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</si>
  <si>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</si>
  <si>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H98495</t>
  </si>
  <si>
    <t>H98494</t>
  </si>
  <si>
    <t>H100620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</si>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</sst>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180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42" xfId="53" applyFont="1" applyFill="1" applyBorder="1" applyAlignment="1">
      <alignment horizontal="center"/>
    </xf>
    <xf numFmtId="0" fontId="24" fillId="0" borderId="17" xfId="53" applyFont="1" applyFill="1" applyBorder="1" applyAlignment="1">
      <alignment horizontal="center" vertical="center"/>
    </xf>
    <xf numFmtId="0" fontId="18" fillId="0" borderId="43" xfId="53" applyFont="1" applyFill="1" applyBorder="1" applyAlignment="1">
      <alignment horizontal="center"/>
    </xf>
    <xf numFmtId="0" fontId="26" fillId="0" borderId="16" xfId="55" applyFont="1" applyFill="1" applyBorder="1" applyAlignment="1">
      <alignment horizontal="center"/>
    </xf>
    <xf numFmtId="49" fontId="36" fillId="0" borderId="17" xfId="51" applyNumberFormat="1" applyFont="1" applyFill="1" applyBorder="1" applyAlignment="1">
      <alignment horizontal="center" vertical="center"/>
    </xf>
    <xf numFmtId="49" fontId="24" fillId="0" borderId="16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178" fontId="28" fillId="0" borderId="17" xfId="0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7" fillId="0" borderId="17" xfId="49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/>
    </xf>
    <xf numFmtId="179" fontId="36" fillId="0" borderId="17" xfId="0" applyNumberFormat="1" applyFont="1" applyFill="1" applyBorder="1" applyAlignment="1">
      <alignment horizontal="center" vertical="center"/>
    </xf>
    <xf numFmtId="0" fontId="36" fillId="0" borderId="17" xfId="0" applyNumberFormat="1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>
      <alignment horizontal="center" vertical="center"/>
    </xf>
    <xf numFmtId="0" fontId="18" fillId="0" borderId="45" xfId="53" applyFont="1" applyFill="1" applyBorder="1" applyAlignment="1">
      <alignment horizontal="center"/>
    </xf>
    <xf numFmtId="49" fontId="18" fillId="0" borderId="20" xfId="53" applyNumberFormat="1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51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17" fillId="0" borderId="56" xfId="52" applyFont="1" applyBorder="1" applyAlignment="1">
      <alignment vertical="center"/>
    </xf>
    <xf numFmtId="58" fontId="19" fillId="0" borderId="56" xfId="52" applyNumberFormat="1" applyFont="1" applyBorder="1" applyAlignment="1">
      <alignment vertical="center"/>
    </xf>
    <xf numFmtId="0" fontId="17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4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49" fontId="36" fillId="0" borderId="2" xfId="51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36" fillId="4" borderId="68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9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70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vertical="center"/>
    </xf>
    <xf numFmtId="0" fontId="19" fillId="0" borderId="61" xfId="52" applyFont="1" applyBorder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9" fillId="0" borderId="61" xfId="52" applyFont="1" applyBorder="1" applyAlignment="1">
      <alignment vertical="center"/>
    </xf>
    <xf numFmtId="0" fontId="15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left" vertical="center"/>
    </xf>
    <xf numFmtId="0" fontId="15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15" fillId="0" borderId="61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3" xfId="52" applyFont="1" applyBorder="1" applyAlignment="1">
      <alignment horizontal="left" vertical="center" wrapText="1"/>
    </xf>
    <xf numFmtId="0" fontId="15" fillId="0" borderId="54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15" fillId="0" borderId="62" xfId="52" applyFont="1" applyBorder="1" applyAlignment="1">
      <alignment horizontal="left" vertical="center"/>
    </xf>
    <xf numFmtId="0" fontId="41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8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61" xfId="52" applyFont="1" applyFill="1" applyBorder="1" applyAlignment="1">
      <alignment horizontal="left" vertical="center"/>
    </xf>
    <xf numFmtId="0" fontId="11" fillId="0" borderId="6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17" fillId="0" borderId="47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17" fillId="0" borderId="75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57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461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240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152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714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6384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860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162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1337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5146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7622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181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952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09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19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47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811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811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781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7251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724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952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9527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6273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479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1908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743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905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049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002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2">
        <v>1</v>
      </c>
      <c r="B2" s="457" t="s">
        <v>1</v>
      </c>
    </row>
    <row r="3" spans="1:2">
      <c r="A3" s="12">
        <v>2</v>
      </c>
      <c r="B3" s="457" t="s">
        <v>2</v>
      </c>
    </row>
    <row r="4" spans="1:2">
      <c r="A4" s="12">
        <v>3</v>
      </c>
      <c r="B4" s="457" t="s">
        <v>3</v>
      </c>
    </row>
    <row r="5" spans="1:2">
      <c r="A5" s="12">
        <v>4</v>
      </c>
      <c r="B5" s="457" t="s">
        <v>4</v>
      </c>
    </row>
    <row r="6" spans="1:2">
      <c r="A6" s="12">
        <v>5</v>
      </c>
      <c r="B6" s="457" t="s">
        <v>5</v>
      </c>
    </row>
    <row r="7" spans="1:2">
      <c r="A7" s="12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2">
        <v>1</v>
      </c>
      <c r="B10" s="461" t="s">
        <v>9</v>
      </c>
    </row>
    <row r="11" spans="1:2">
      <c r="A11" s="12">
        <v>2</v>
      </c>
      <c r="B11" s="457" t="s">
        <v>10</v>
      </c>
    </row>
    <row r="12" spans="1:2">
      <c r="A12" s="12">
        <v>3</v>
      </c>
      <c r="B12" s="459" t="s">
        <v>11</v>
      </c>
    </row>
    <row r="13" spans="1:2">
      <c r="A13" s="12">
        <v>4</v>
      </c>
      <c r="B13" s="457" t="s">
        <v>12</v>
      </c>
    </row>
    <row r="14" spans="1:2">
      <c r="A14" s="12">
        <v>5</v>
      </c>
      <c r="B14" s="457" t="s">
        <v>13</v>
      </c>
    </row>
    <row r="15" spans="1:2">
      <c r="A15" s="12">
        <v>6</v>
      </c>
      <c r="B15" s="457" t="s">
        <v>14</v>
      </c>
    </row>
    <row r="16" spans="1:2">
      <c r="A16" s="12">
        <v>7</v>
      </c>
      <c r="B16" s="457" t="s">
        <v>15</v>
      </c>
    </row>
    <row r="17" spans="1:2">
      <c r="A17" s="12">
        <v>8</v>
      </c>
      <c r="B17" s="457" t="s">
        <v>16</v>
      </c>
    </row>
    <row r="18" spans="1:2">
      <c r="A18" s="12">
        <v>9</v>
      </c>
      <c r="B18" s="457" t="s">
        <v>17</v>
      </c>
    </row>
    <row r="19" spans="1:2">
      <c r="A19" s="12"/>
      <c r="B19" s="457"/>
    </row>
    <row r="20" ht="20.25" spans="1:2">
      <c r="A20" s="455"/>
      <c r="B20" s="456" t="s">
        <v>18</v>
      </c>
    </row>
    <row r="21" spans="1:2">
      <c r="A21" s="12">
        <v>1</v>
      </c>
      <c r="B21" s="462" t="s">
        <v>19</v>
      </c>
    </row>
    <row r="22" spans="1:2">
      <c r="A22" s="12">
        <v>2</v>
      </c>
      <c r="B22" s="457" t="s">
        <v>20</v>
      </c>
    </row>
    <row r="23" spans="1:2">
      <c r="A23" s="12">
        <v>3</v>
      </c>
      <c r="B23" s="457" t="s">
        <v>21</v>
      </c>
    </row>
    <row r="24" spans="1:2">
      <c r="A24" s="12">
        <v>4</v>
      </c>
      <c r="B24" s="457" t="s">
        <v>22</v>
      </c>
    </row>
    <row r="25" spans="1:2">
      <c r="A25" s="12">
        <v>5</v>
      </c>
      <c r="B25" s="457" t="s">
        <v>23</v>
      </c>
    </row>
    <row r="26" spans="1:2">
      <c r="A26" s="12">
        <v>6</v>
      </c>
      <c r="B26" s="457" t="s">
        <v>24</v>
      </c>
    </row>
    <row r="27" spans="1:2">
      <c r="A27" s="12">
        <v>7</v>
      </c>
      <c r="B27" s="457" t="s">
        <v>25</v>
      </c>
    </row>
    <row r="28" spans="1:2">
      <c r="A28" s="12"/>
      <c r="B28" s="457"/>
    </row>
    <row r="29" ht="20.25" spans="1:2">
      <c r="A29" s="455"/>
      <c r="B29" s="456" t="s">
        <v>26</v>
      </c>
    </row>
    <row r="30" spans="1:2">
      <c r="A30" s="12">
        <v>1</v>
      </c>
      <c r="B30" s="462" t="s">
        <v>27</v>
      </c>
    </row>
    <row r="31" spans="1:2">
      <c r="A31" s="12">
        <v>2</v>
      </c>
      <c r="B31" s="457" t="s">
        <v>28</v>
      </c>
    </row>
    <row r="32" spans="1:2">
      <c r="A32" s="12">
        <v>3</v>
      </c>
      <c r="B32" s="457" t="s">
        <v>29</v>
      </c>
    </row>
    <row r="33" ht="28.5" spans="1:2">
      <c r="A33" s="12">
        <v>4</v>
      </c>
      <c r="B33" s="457" t="s">
        <v>30</v>
      </c>
    </row>
    <row r="34" spans="1:2">
      <c r="A34" s="12">
        <v>5</v>
      </c>
      <c r="B34" s="457" t="s">
        <v>31</v>
      </c>
    </row>
    <row r="35" spans="1:2">
      <c r="A35" s="12">
        <v>6</v>
      </c>
      <c r="B35" s="457" t="s">
        <v>32</v>
      </c>
    </row>
    <row r="36" spans="1:2">
      <c r="A36" s="12">
        <v>7</v>
      </c>
      <c r="B36" s="457" t="s">
        <v>33</v>
      </c>
    </row>
    <row r="37" spans="1:2">
      <c r="A37" s="12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336</v>
      </c>
      <c r="H2" s="4"/>
      <c r="I2" s="4" t="s">
        <v>337</v>
      </c>
      <c r="J2" s="4"/>
      <c r="K2" s="6" t="s">
        <v>338</v>
      </c>
      <c r="L2" s="51" t="s">
        <v>339</v>
      </c>
      <c r="M2" s="7" t="s">
        <v>340</v>
      </c>
    </row>
    <row r="3" s="1" customFormat="1" ht="16.5" spans="1:13">
      <c r="A3" s="4"/>
      <c r="B3" s="8"/>
      <c r="C3" s="8"/>
      <c r="D3" s="8"/>
      <c r="E3" s="8"/>
      <c r="F3" s="8"/>
      <c r="G3" s="4" t="s">
        <v>341</v>
      </c>
      <c r="H3" s="4" t="s">
        <v>342</v>
      </c>
      <c r="I3" s="4" t="s">
        <v>341</v>
      </c>
      <c r="J3" s="4" t="s">
        <v>342</v>
      </c>
      <c r="K3" s="9"/>
      <c r="L3" s="52"/>
      <c r="M3" s="10"/>
    </row>
    <row r="4" ht="22" customHeight="1" spans="1:13">
      <c r="A4" s="53">
        <v>1</v>
      </c>
      <c r="B4" s="54" t="s">
        <v>321</v>
      </c>
      <c r="C4" s="14" t="s">
        <v>317</v>
      </c>
      <c r="D4" s="28" t="s">
        <v>318</v>
      </c>
      <c r="E4" s="14" t="s">
        <v>319</v>
      </c>
      <c r="F4" s="15" t="s">
        <v>320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321</v>
      </c>
      <c r="C5" s="14" t="s">
        <v>323</v>
      </c>
      <c r="D5" s="28" t="s">
        <v>318</v>
      </c>
      <c r="E5" s="14" t="s">
        <v>324</v>
      </c>
      <c r="F5" s="15" t="s">
        <v>320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321</v>
      </c>
      <c r="C6" s="14" t="s">
        <v>325</v>
      </c>
      <c r="D6" s="28" t="s">
        <v>318</v>
      </c>
      <c r="E6" s="14" t="s">
        <v>326</v>
      </c>
      <c r="F6" s="15" t="s">
        <v>320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321</v>
      </c>
      <c r="C7" s="14" t="s">
        <v>327</v>
      </c>
      <c r="D7" s="28" t="s">
        <v>318</v>
      </c>
      <c r="E7" s="14" t="s">
        <v>328</v>
      </c>
      <c r="F7" s="15" t="s">
        <v>320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321</v>
      </c>
      <c r="C8" s="14" t="s">
        <v>329</v>
      </c>
      <c r="D8" s="28" t="s">
        <v>318</v>
      </c>
      <c r="E8" s="14" t="s">
        <v>118</v>
      </c>
      <c r="F8" s="15" t="s">
        <v>320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321</v>
      </c>
      <c r="C9" s="14" t="s">
        <v>330</v>
      </c>
      <c r="D9" s="28" t="s">
        <v>318</v>
      </c>
      <c r="E9" s="14" t="s">
        <v>117</v>
      </c>
      <c r="F9" s="15" t="s">
        <v>320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321</v>
      </c>
      <c r="C10" s="14" t="s">
        <v>331</v>
      </c>
      <c r="D10" s="28" t="s">
        <v>318</v>
      </c>
      <c r="E10" s="14" t="s">
        <v>116</v>
      </c>
      <c r="F10" s="15" t="s">
        <v>320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332</v>
      </c>
      <c r="B12" s="20"/>
      <c r="C12" s="20"/>
      <c r="D12" s="58"/>
      <c r="E12" s="21"/>
      <c r="F12" s="59"/>
      <c r="G12" s="30"/>
      <c r="H12" s="19" t="s">
        <v>333</v>
      </c>
      <c r="I12" s="20"/>
      <c r="J12" s="20"/>
      <c r="K12" s="21"/>
      <c r="L12" s="61"/>
      <c r="M12" s="23"/>
    </row>
    <row r="13" ht="84" customHeight="1" spans="1:13">
      <c r="A13" s="62" t="s">
        <v>343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36" t="s">
        <v>346</v>
      </c>
      <c r="H2" s="37"/>
      <c r="I2" s="38"/>
      <c r="J2" s="36" t="s">
        <v>347</v>
      </c>
      <c r="K2" s="37"/>
      <c r="L2" s="38"/>
      <c r="M2" s="36" t="s">
        <v>348</v>
      </c>
      <c r="N2" s="37"/>
      <c r="O2" s="38"/>
      <c r="P2" s="36" t="s">
        <v>349</v>
      </c>
      <c r="Q2" s="37"/>
      <c r="R2" s="38"/>
      <c r="S2" s="37" t="s">
        <v>350</v>
      </c>
      <c r="T2" s="37"/>
      <c r="U2" s="38"/>
      <c r="V2" s="32" t="s">
        <v>351</v>
      </c>
      <c r="W2" s="32" t="s">
        <v>316</v>
      </c>
    </row>
    <row r="3" s="1" customFormat="1" ht="16.5" spans="1:23">
      <c r="A3" s="8"/>
      <c r="B3" s="39"/>
      <c r="C3" s="39"/>
      <c r="D3" s="39"/>
      <c r="E3" s="39"/>
      <c r="F3" s="39"/>
      <c r="G3" s="4" t="s">
        <v>352</v>
      </c>
      <c r="H3" s="4" t="s">
        <v>67</v>
      </c>
      <c r="I3" s="4" t="s">
        <v>307</v>
      </c>
      <c r="J3" s="4" t="s">
        <v>352</v>
      </c>
      <c r="K3" s="4" t="s">
        <v>67</v>
      </c>
      <c r="L3" s="4" t="s">
        <v>307</v>
      </c>
      <c r="M3" s="4" t="s">
        <v>352</v>
      </c>
      <c r="N3" s="4" t="s">
        <v>67</v>
      </c>
      <c r="O3" s="4" t="s">
        <v>307</v>
      </c>
      <c r="P3" s="4" t="s">
        <v>352</v>
      </c>
      <c r="Q3" s="4" t="s">
        <v>67</v>
      </c>
      <c r="R3" s="4" t="s">
        <v>307</v>
      </c>
      <c r="S3" s="4" t="s">
        <v>352</v>
      </c>
      <c r="T3" s="4" t="s">
        <v>67</v>
      </c>
      <c r="U3" s="4" t="s">
        <v>307</v>
      </c>
      <c r="V3" s="40"/>
      <c r="W3" s="40"/>
    </row>
    <row r="4" ht="20" customHeight="1" spans="1:23">
      <c r="A4" s="26" t="s">
        <v>353</v>
      </c>
      <c r="B4" s="27" t="s">
        <v>321</v>
      </c>
      <c r="C4" s="14" t="s">
        <v>317</v>
      </c>
      <c r="D4" s="28" t="s">
        <v>318</v>
      </c>
      <c r="E4" s="14" t="s">
        <v>319</v>
      </c>
      <c r="F4" s="15" t="s">
        <v>320</v>
      </c>
      <c r="G4" s="41" t="s">
        <v>354</v>
      </c>
      <c r="H4" s="41"/>
      <c r="I4" s="41" t="s">
        <v>355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356</v>
      </c>
      <c r="W4" s="11"/>
    </row>
    <row r="5" ht="20" customHeight="1" spans="1:23">
      <c r="A5" s="26" t="s">
        <v>353</v>
      </c>
      <c r="B5" s="27" t="s">
        <v>321</v>
      </c>
      <c r="C5" s="14" t="s">
        <v>323</v>
      </c>
      <c r="D5" s="28" t="s">
        <v>318</v>
      </c>
      <c r="E5" s="14" t="s">
        <v>324</v>
      </c>
      <c r="F5" s="15" t="s">
        <v>320</v>
      </c>
      <c r="G5" s="43" t="s">
        <v>357</v>
      </c>
      <c r="H5" s="44"/>
      <c r="I5" s="45"/>
      <c r="J5" s="43" t="s">
        <v>358</v>
      </c>
      <c r="K5" s="44"/>
      <c r="L5" s="45"/>
      <c r="M5" s="36" t="s">
        <v>359</v>
      </c>
      <c r="N5" s="37"/>
      <c r="O5" s="38"/>
      <c r="P5" s="36" t="s">
        <v>360</v>
      </c>
      <c r="Q5" s="37"/>
      <c r="R5" s="38"/>
      <c r="S5" s="37" t="s">
        <v>361</v>
      </c>
      <c r="T5" s="37"/>
      <c r="U5" s="38"/>
      <c r="V5" s="11"/>
      <c r="W5" s="11"/>
    </row>
    <row r="6" ht="20" customHeight="1" spans="1:23">
      <c r="A6" s="26" t="s">
        <v>353</v>
      </c>
      <c r="B6" s="27" t="s">
        <v>321</v>
      </c>
      <c r="C6" s="14" t="s">
        <v>325</v>
      </c>
      <c r="D6" s="28" t="s">
        <v>318</v>
      </c>
      <c r="E6" s="14" t="s">
        <v>326</v>
      </c>
      <c r="F6" s="15" t="s">
        <v>320</v>
      </c>
      <c r="G6" s="46" t="s">
        <v>352</v>
      </c>
      <c r="H6" s="46" t="s">
        <v>67</v>
      </c>
      <c r="I6" s="46" t="s">
        <v>307</v>
      </c>
      <c r="J6" s="46" t="s">
        <v>352</v>
      </c>
      <c r="K6" s="46" t="s">
        <v>67</v>
      </c>
      <c r="L6" s="46" t="s">
        <v>307</v>
      </c>
      <c r="M6" s="4" t="s">
        <v>352</v>
      </c>
      <c r="N6" s="4" t="s">
        <v>67</v>
      </c>
      <c r="O6" s="4" t="s">
        <v>307</v>
      </c>
      <c r="P6" s="4" t="s">
        <v>352</v>
      </c>
      <c r="Q6" s="4" t="s">
        <v>67</v>
      </c>
      <c r="R6" s="4" t="s">
        <v>307</v>
      </c>
      <c r="S6" s="4" t="s">
        <v>352</v>
      </c>
      <c r="T6" s="4" t="s">
        <v>67</v>
      </c>
      <c r="U6" s="4" t="s">
        <v>307</v>
      </c>
      <c r="V6" s="11"/>
      <c r="W6" s="11"/>
    </row>
    <row r="7" spans="1:23">
      <c r="A7" s="26" t="s">
        <v>353</v>
      </c>
      <c r="B7" s="27" t="s">
        <v>321</v>
      </c>
      <c r="C7" s="14" t="s">
        <v>327</v>
      </c>
      <c r="D7" s="28" t="s">
        <v>318</v>
      </c>
      <c r="E7" s="14" t="s">
        <v>328</v>
      </c>
      <c r="F7" s="15" t="s">
        <v>320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353</v>
      </c>
      <c r="B8" s="27" t="s">
        <v>321</v>
      </c>
      <c r="C8" s="14" t="s">
        <v>329</v>
      </c>
      <c r="D8" s="28" t="s">
        <v>318</v>
      </c>
      <c r="E8" s="14" t="s">
        <v>118</v>
      </c>
      <c r="F8" s="15" t="s">
        <v>320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353</v>
      </c>
      <c r="B9" s="27" t="s">
        <v>321</v>
      </c>
      <c r="C9" s="14" t="s">
        <v>330</v>
      </c>
      <c r="D9" s="28" t="s">
        <v>318</v>
      </c>
      <c r="E9" s="14" t="s">
        <v>117</v>
      </c>
      <c r="F9" s="15" t="s">
        <v>320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353</v>
      </c>
      <c r="B10" s="27" t="s">
        <v>321</v>
      </c>
      <c r="C10" s="14" t="s">
        <v>331</v>
      </c>
      <c r="D10" s="28" t="s">
        <v>318</v>
      </c>
      <c r="E10" s="14" t="s">
        <v>116</v>
      </c>
      <c r="F10" s="15" t="s">
        <v>320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362</v>
      </c>
      <c r="B13" s="20"/>
      <c r="C13" s="20"/>
      <c r="D13" s="20"/>
      <c r="E13" s="21"/>
      <c r="F13" s="22"/>
      <c r="G13" s="30"/>
      <c r="H13" s="35"/>
      <c r="I13" s="35"/>
      <c r="J13" s="19" t="s">
        <v>333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363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365</v>
      </c>
      <c r="B2" s="32" t="s">
        <v>303</v>
      </c>
      <c r="C2" s="32" t="s">
        <v>304</v>
      </c>
      <c r="D2" s="32" t="s">
        <v>305</v>
      </c>
      <c r="E2" s="32" t="s">
        <v>306</v>
      </c>
      <c r="F2" s="32" t="s">
        <v>307</v>
      </c>
      <c r="G2" s="31" t="s">
        <v>366</v>
      </c>
      <c r="H2" s="31" t="s">
        <v>367</v>
      </c>
      <c r="I2" s="31" t="s">
        <v>368</v>
      </c>
      <c r="J2" s="31" t="s">
        <v>367</v>
      </c>
      <c r="K2" s="31" t="s">
        <v>369</v>
      </c>
      <c r="L2" s="31" t="s">
        <v>367</v>
      </c>
      <c r="M2" s="32" t="s">
        <v>351</v>
      </c>
      <c r="N2" s="32" t="s">
        <v>316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365</v>
      </c>
      <c r="B4" s="34" t="s">
        <v>370</v>
      </c>
      <c r="C4" s="34" t="s">
        <v>352</v>
      </c>
      <c r="D4" s="34" t="s">
        <v>305</v>
      </c>
      <c r="E4" s="32" t="s">
        <v>306</v>
      </c>
      <c r="F4" s="32" t="s">
        <v>307</v>
      </c>
      <c r="G4" s="31" t="s">
        <v>366</v>
      </c>
      <c r="H4" s="31" t="s">
        <v>367</v>
      </c>
      <c r="I4" s="31" t="s">
        <v>368</v>
      </c>
      <c r="J4" s="31" t="s">
        <v>367</v>
      </c>
      <c r="K4" s="31" t="s">
        <v>369</v>
      </c>
      <c r="L4" s="31" t="s">
        <v>367</v>
      </c>
      <c r="M4" s="32" t="s">
        <v>351</v>
      </c>
      <c r="N4" s="32" t="s">
        <v>316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371</v>
      </c>
      <c r="B11" s="20"/>
      <c r="C11" s="20"/>
      <c r="D11" s="21"/>
      <c r="E11" s="22"/>
      <c r="F11" s="35"/>
      <c r="G11" s="30"/>
      <c r="H11" s="35"/>
      <c r="I11" s="19" t="s">
        <v>372</v>
      </c>
      <c r="J11" s="20"/>
      <c r="K11" s="20"/>
      <c r="L11" s="20"/>
      <c r="M11" s="20"/>
      <c r="N11" s="23"/>
    </row>
    <row r="12" ht="16.5" spans="1:14">
      <c r="A12" s="24" t="s">
        <v>373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351</v>
      </c>
      <c r="L2" s="5" t="s">
        <v>316</v>
      </c>
    </row>
    <row r="3" spans="1:12">
      <c r="A3" s="26" t="s">
        <v>353</v>
      </c>
      <c r="B3" s="27" t="s">
        <v>321</v>
      </c>
      <c r="C3" s="14" t="s">
        <v>317</v>
      </c>
      <c r="D3" s="28" t="s">
        <v>318</v>
      </c>
      <c r="E3" s="14" t="s">
        <v>319</v>
      </c>
      <c r="F3" s="15" t="s">
        <v>320</v>
      </c>
      <c r="G3" s="11" t="s">
        <v>379</v>
      </c>
      <c r="H3" s="11" t="s">
        <v>380</v>
      </c>
      <c r="I3" s="11"/>
      <c r="J3" s="11"/>
      <c r="K3" s="29" t="s">
        <v>381</v>
      </c>
      <c r="L3" s="11" t="s">
        <v>322</v>
      </c>
    </row>
    <row r="4" spans="1:12">
      <c r="A4" s="26" t="s">
        <v>353</v>
      </c>
      <c r="B4" s="27" t="s">
        <v>321</v>
      </c>
      <c r="C4" s="14" t="s">
        <v>323</v>
      </c>
      <c r="D4" s="28" t="s">
        <v>318</v>
      </c>
      <c r="E4" s="14" t="s">
        <v>324</v>
      </c>
      <c r="F4" s="15" t="s">
        <v>320</v>
      </c>
      <c r="G4" s="11" t="s">
        <v>379</v>
      </c>
      <c r="H4" s="11" t="s">
        <v>380</v>
      </c>
      <c r="I4" s="11"/>
      <c r="J4" s="11"/>
      <c r="K4" s="29" t="s">
        <v>381</v>
      </c>
      <c r="L4" s="11" t="s">
        <v>322</v>
      </c>
    </row>
    <row r="5" spans="1:12">
      <c r="A5" s="26" t="s">
        <v>353</v>
      </c>
      <c r="B5" s="27" t="s">
        <v>321</v>
      </c>
      <c r="C5" s="14" t="s">
        <v>325</v>
      </c>
      <c r="D5" s="28" t="s">
        <v>318</v>
      </c>
      <c r="E5" s="14" t="s">
        <v>326</v>
      </c>
      <c r="F5" s="15" t="s">
        <v>320</v>
      </c>
      <c r="G5" s="11" t="s">
        <v>379</v>
      </c>
      <c r="H5" s="11" t="s">
        <v>380</v>
      </c>
      <c r="I5" s="11"/>
      <c r="J5" s="11"/>
      <c r="K5" s="29" t="s">
        <v>381</v>
      </c>
      <c r="L5" s="11" t="s">
        <v>322</v>
      </c>
    </row>
    <row r="6" spans="1:12">
      <c r="A6" s="26" t="s">
        <v>353</v>
      </c>
      <c r="B6" s="27" t="s">
        <v>321</v>
      </c>
      <c r="C6" s="14" t="s">
        <v>327</v>
      </c>
      <c r="D6" s="28" t="s">
        <v>318</v>
      </c>
      <c r="E6" s="14" t="s">
        <v>328</v>
      </c>
      <c r="F6" s="15" t="s">
        <v>320</v>
      </c>
      <c r="G6" s="11" t="s">
        <v>379</v>
      </c>
      <c r="H6" s="11" t="s">
        <v>380</v>
      </c>
      <c r="I6" s="11"/>
      <c r="J6" s="11"/>
      <c r="K6" s="29" t="s">
        <v>381</v>
      </c>
      <c r="L6" s="11" t="s">
        <v>322</v>
      </c>
    </row>
    <row r="7" spans="1:12">
      <c r="A7" s="26" t="s">
        <v>353</v>
      </c>
      <c r="B7" s="27" t="s">
        <v>321</v>
      </c>
      <c r="C7" s="14" t="s">
        <v>329</v>
      </c>
      <c r="D7" s="28" t="s">
        <v>318</v>
      </c>
      <c r="E7" s="14" t="s">
        <v>118</v>
      </c>
      <c r="F7" s="15" t="s">
        <v>320</v>
      </c>
      <c r="G7" s="11" t="s">
        <v>379</v>
      </c>
      <c r="H7" s="11" t="s">
        <v>380</v>
      </c>
      <c r="I7" s="12"/>
      <c r="J7" s="12"/>
      <c r="K7" s="29" t="s">
        <v>381</v>
      </c>
      <c r="L7" s="11" t="s">
        <v>322</v>
      </c>
    </row>
    <row r="8" spans="1:12">
      <c r="A8" s="26" t="s">
        <v>353</v>
      </c>
      <c r="B8" s="27" t="s">
        <v>321</v>
      </c>
      <c r="C8" s="14" t="s">
        <v>330</v>
      </c>
      <c r="D8" s="28" t="s">
        <v>318</v>
      </c>
      <c r="E8" s="14" t="s">
        <v>117</v>
      </c>
      <c r="F8" s="15" t="s">
        <v>320</v>
      </c>
      <c r="G8" s="11" t="s">
        <v>379</v>
      </c>
      <c r="H8" s="11" t="s">
        <v>380</v>
      </c>
      <c r="I8" s="12"/>
      <c r="J8" s="12"/>
      <c r="K8" s="29" t="s">
        <v>381</v>
      </c>
      <c r="L8" s="11" t="s">
        <v>322</v>
      </c>
    </row>
    <row r="9" spans="1:12">
      <c r="A9" s="26" t="s">
        <v>353</v>
      </c>
      <c r="B9" s="27" t="s">
        <v>321</v>
      </c>
      <c r="C9" s="14" t="s">
        <v>331</v>
      </c>
      <c r="D9" s="28" t="s">
        <v>318</v>
      </c>
      <c r="E9" s="14" t="s">
        <v>116</v>
      </c>
      <c r="F9" s="15" t="s">
        <v>320</v>
      </c>
      <c r="G9" s="11" t="s">
        <v>379</v>
      </c>
      <c r="H9" s="11" t="s">
        <v>380</v>
      </c>
      <c r="I9" s="12"/>
      <c r="J9" s="12"/>
      <c r="K9" s="29" t="s">
        <v>381</v>
      </c>
      <c r="L9" s="11" t="s">
        <v>322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382</v>
      </c>
      <c r="B11" s="20"/>
      <c r="C11" s="20"/>
      <c r="D11" s="20"/>
      <c r="E11" s="21"/>
      <c r="F11" s="22"/>
      <c r="G11" s="30"/>
      <c r="H11" s="19" t="s">
        <v>383</v>
      </c>
      <c r="I11" s="20"/>
      <c r="J11" s="20"/>
      <c r="K11" s="20"/>
      <c r="L11" s="23"/>
    </row>
    <row r="12" ht="16.5" spans="1:12">
      <c r="A12" s="24" t="s">
        <v>384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352</v>
      </c>
      <c r="D2" s="5" t="s">
        <v>305</v>
      </c>
      <c r="E2" s="5" t="s">
        <v>306</v>
      </c>
      <c r="F2" s="4" t="s">
        <v>386</v>
      </c>
      <c r="G2" s="4" t="s">
        <v>337</v>
      </c>
      <c r="H2" s="6" t="s">
        <v>338</v>
      </c>
      <c r="I2" s="7" t="s">
        <v>340</v>
      </c>
    </row>
    <row r="3" s="1" customFormat="1" ht="16.5" spans="1:9">
      <c r="A3" s="4"/>
      <c r="B3" s="8"/>
      <c r="C3" s="8"/>
      <c r="D3" s="8"/>
      <c r="E3" s="8"/>
      <c r="F3" s="4" t="s">
        <v>387</v>
      </c>
      <c r="G3" s="4" t="s">
        <v>341</v>
      </c>
      <c r="H3" s="9"/>
      <c r="I3" s="10"/>
    </row>
    <row r="4" spans="1:9">
      <c r="A4" s="11">
        <v>1</v>
      </c>
      <c r="B4" s="12" t="s">
        <v>355</v>
      </c>
      <c r="C4" s="13" t="s">
        <v>388</v>
      </c>
      <c r="D4" s="14" t="s">
        <v>319</v>
      </c>
      <c r="E4" s="15" t="s">
        <v>320</v>
      </c>
      <c r="F4" s="16">
        <v>-0.03</v>
      </c>
      <c r="G4" s="16">
        <v>-0.025</v>
      </c>
      <c r="H4" s="11"/>
      <c r="I4" s="11" t="s">
        <v>322</v>
      </c>
    </row>
    <row r="5" spans="1:9">
      <c r="A5" s="11">
        <v>2</v>
      </c>
      <c r="B5" s="12" t="s">
        <v>355</v>
      </c>
      <c r="C5" s="13" t="s">
        <v>388</v>
      </c>
      <c r="D5" s="14" t="s">
        <v>324</v>
      </c>
      <c r="E5" s="15" t="s">
        <v>320</v>
      </c>
      <c r="F5" s="17">
        <v>-0.05</v>
      </c>
      <c r="G5" s="16">
        <v>-0.03</v>
      </c>
      <c r="H5" s="11"/>
      <c r="I5" s="11" t="s">
        <v>322</v>
      </c>
    </row>
    <row r="6" spans="1:9">
      <c r="A6" s="11">
        <v>3</v>
      </c>
      <c r="B6" s="12" t="s">
        <v>355</v>
      </c>
      <c r="C6" s="13" t="s">
        <v>388</v>
      </c>
      <c r="D6" s="14" t="s">
        <v>326</v>
      </c>
      <c r="E6" s="15" t="s">
        <v>320</v>
      </c>
      <c r="F6" s="16">
        <v>-0.04</v>
      </c>
      <c r="G6" s="16">
        <v>-0.03</v>
      </c>
      <c r="H6" s="11"/>
      <c r="I6" s="11" t="s">
        <v>322</v>
      </c>
    </row>
    <row r="7" spans="1:9">
      <c r="A7" s="11">
        <v>4</v>
      </c>
      <c r="B7" s="12" t="s">
        <v>355</v>
      </c>
      <c r="C7" s="13" t="s">
        <v>388</v>
      </c>
      <c r="D7" s="14" t="s">
        <v>328</v>
      </c>
      <c r="E7" s="15" t="s">
        <v>320</v>
      </c>
      <c r="F7" s="18">
        <v>-0.04</v>
      </c>
      <c r="G7" s="16">
        <v>-0.03</v>
      </c>
      <c r="H7" s="11"/>
      <c r="I7" s="11" t="s">
        <v>322</v>
      </c>
    </row>
    <row r="8" spans="1:9">
      <c r="A8" s="11">
        <v>5</v>
      </c>
      <c r="B8" s="12" t="s">
        <v>355</v>
      </c>
      <c r="C8" s="13" t="s">
        <v>388</v>
      </c>
      <c r="D8" s="14" t="s">
        <v>118</v>
      </c>
      <c r="E8" s="15" t="s">
        <v>320</v>
      </c>
      <c r="F8" s="16">
        <v>-0.05</v>
      </c>
      <c r="G8" s="16">
        <v>-0.03</v>
      </c>
      <c r="H8" s="11"/>
      <c r="I8" s="11" t="s">
        <v>322</v>
      </c>
    </row>
    <row r="9" spans="1:9">
      <c r="A9" s="11">
        <v>6</v>
      </c>
      <c r="B9" s="12" t="s">
        <v>355</v>
      </c>
      <c r="C9" s="13" t="s">
        <v>388</v>
      </c>
      <c r="D9" s="14" t="s">
        <v>117</v>
      </c>
      <c r="E9" s="15" t="s">
        <v>320</v>
      </c>
      <c r="F9" s="16">
        <v>-0.04</v>
      </c>
      <c r="G9" s="16">
        <v>-0.03</v>
      </c>
      <c r="H9" s="12"/>
      <c r="I9" s="11" t="s">
        <v>322</v>
      </c>
    </row>
    <row r="10" spans="1:9">
      <c r="A10" s="11">
        <v>7</v>
      </c>
      <c r="B10" s="12" t="s">
        <v>355</v>
      </c>
      <c r="C10" s="13" t="s">
        <v>388</v>
      </c>
      <c r="D10" s="14" t="s">
        <v>116</v>
      </c>
      <c r="E10" s="15" t="s">
        <v>320</v>
      </c>
      <c r="F10" s="18">
        <v>-0.04</v>
      </c>
      <c r="G10" s="16">
        <v>-0.03</v>
      </c>
      <c r="H10" s="12"/>
      <c r="I10" s="11" t="s">
        <v>322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389</v>
      </c>
      <c r="B12" s="20"/>
      <c r="C12" s="20"/>
      <c r="D12" s="21"/>
      <c r="E12" s="22"/>
      <c r="F12" s="19" t="s">
        <v>390</v>
      </c>
      <c r="G12" s="20"/>
      <c r="H12" s="21"/>
      <c r="I12" s="23"/>
    </row>
    <row r="13" ht="16.5" spans="1:9">
      <c r="A13" s="24" t="s">
        <v>391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35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42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3" t="s">
        <v>41</v>
      </c>
      <c r="G4" s="443" t="s">
        <v>42</v>
      </c>
      <c r="H4" s="437" t="s">
        <v>41</v>
      </c>
      <c r="I4" s="444" t="s">
        <v>42</v>
      </c>
    </row>
    <row r="5" ht="27.95" customHeight="1" spans="2:9">
      <c r="B5" s="445" t="s">
        <v>43</v>
      </c>
      <c r="C5" s="12">
        <v>13</v>
      </c>
      <c r="D5" s="12">
        <v>0</v>
      </c>
      <c r="E5" s="12">
        <v>1</v>
      </c>
      <c r="F5" s="446">
        <v>0</v>
      </c>
      <c r="G5" s="446">
        <v>1</v>
      </c>
      <c r="H5" s="12">
        <v>1</v>
      </c>
      <c r="I5" s="447">
        <v>2</v>
      </c>
    </row>
    <row r="6" ht="27.95" customHeight="1" spans="2:9">
      <c r="B6" s="445" t="s">
        <v>44</v>
      </c>
      <c r="C6" s="12">
        <v>20</v>
      </c>
      <c r="D6" s="12">
        <v>0</v>
      </c>
      <c r="E6" s="12">
        <v>1</v>
      </c>
      <c r="F6" s="446">
        <v>1</v>
      </c>
      <c r="G6" s="446">
        <v>2</v>
      </c>
      <c r="H6" s="12">
        <v>2</v>
      </c>
      <c r="I6" s="447">
        <v>3</v>
      </c>
    </row>
    <row r="7" ht="27.95" customHeight="1" spans="2:9">
      <c r="B7" s="445" t="s">
        <v>45</v>
      </c>
      <c r="C7" s="12">
        <v>32</v>
      </c>
      <c r="D7" s="12">
        <v>0</v>
      </c>
      <c r="E7" s="12">
        <v>1</v>
      </c>
      <c r="F7" s="446">
        <v>2</v>
      </c>
      <c r="G7" s="446">
        <v>3</v>
      </c>
      <c r="H7" s="12">
        <v>3</v>
      </c>
      <c r="I7" s="447">
        <v>4</v>
      </c>
    </row>
    <row r="8" ht="27.95" customHeight="1" spans="2:9">
      <c r="B8" s="445" t="s">
        <v>46</v>
      </c>
      <c r="C8" s="12">
        <v>50</v>
      </c>
      <c r="D8" s="12">
        <v>1</v>
      </c>
      <c r="E8" s="12">
        <v>2</v>
      </c>
      <c r="F8" s="446">
        <v>3</v>
      </c>
      <c r="G8" s="446">
        <v>4</v>
      </c>
      <c r="H8" s="12">
        <v>5</v>
      </c>
      <c r="I8" s="447">
        <v>6</v>
      </c>
    </row>
    <row r="9" ht="27.95" customHeight="1" spans="2:9">
      <c r="B9" s="445" t="s">
        <v>47</v>
      </c>
      <c r="C9" s="12">
        <v>80</v>
      </c>
      <c r="D9" s="12">
        <v>2</v>
      </c>
      <c r="E9" s="12">
        <v>3</v>
      </c>
      <c r="F9" s="446">
        <v>5</v>
      </c>
      <c r="G9" s="446">
        <v>6</v>
      </c>
      <c r="H9" s="12">
        <v>7</v>
      </c>
      <c r="I9" s="447">
        <v>8</v>
      </c>
    </row>
    <row r="10" ht="27.95" customHeight="1" spans="2:9">
      <c r="B10" s="445" t="s">
        <v>48</v>
      </c>
      <c r="C10" s="12">
        <v>125</v>
      </c>
      <c r="D10" s="12">
        <v>3</v>
      </c>
      <c r="E10" s="12">
        <v>4</v>
      </c>
      <c r="F10" s="446">
        <v>7</v>
      </c>
      <c r="G10" s="446">
        <v>8</v>
      </c>
      <c r="H10" s="12">
        <v>10</v>
      </c>
      <c r="I10" s="447">
        <v>11</v>
      </c>
    </row>
    <row r="11" ht="27.95" customHeight="1" spans="2:9">
      <c r="B11" s="445" t="s">
        <v>49</v>
      </c>
      <c r="C11" s="12">
        <v>200</v>
      </c>
      <c r="D11" s="12">
        <v>5</v>
      </c>
      <c r="E11" s="12">
        <v>6</v>
      </c>
      <c r="F11" s="446">
        <v>10</v>
      </c>
      <c r="G11" s="446">
        <v>11</v>
      </c>
      <c r="H11" s="12">
        <v>14</v>
      </c>
      <c r="I11" s="447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1">
        <v>22</v>
      </c>
    </row>
    <row r="14" spans="2:9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8" customHeight="1" spans="1:11">
      <c r="A4" s="265" t="s">
        <v>61</v>
      </c>
      <c r="B4" s="266" t="s">
        <v>62</v>
      </c>
      <c r="C4" s="267"/>
      <c r="D4" s="265" t="s">
        <v>63</v>
      </c>
      <c r="E4" s="268"/>
      <c r="F4" s="269">
        <v>46011</v>
      </c>
      <c r="G4" s="270"/>
      <c r="H4" s="265" t="s">
        <v>64</v>
      </c>
      <c r="I4" s="268"/>
      <c r="J4" s="150" t="s">
        <v>65</v>
      </c>
      <c r="K4" s="151" t="s">
        <v>66</v>
      </c>
    </row>
    <row r="5" ht="14.25" spans="1:11">
      <c r="A5" s="271" t="s">
        <v>67</v>
      </c>
      <c r="B5" s="150" t="s">
        <v>68</v>
      </c>
      <c r="C5" s="151"/>
      <c r="D5" s="265" t="s">
        <v>69</v>
      </c>
      <c r="E5" s="268"/>
      <c r="F5" s="269">
        <v>45958</v>
      </c>
      <c r="G5" s="270"/>
      <c r="H5" s="265" t="s">
        <v>70</v>
      </c>
      <c r="I5" s="268"/>
      <c r="J5" s="150" t="s">
        <v>65</v>
      </c>
      <c r="K5" s="151" t="s">
        <v>66</v>
      </c>
    </row>
    <row r="6" ht="14.25" spans="1:11">
      <c r="A6" s="265" t="s">
        <v>71</v>
      </c>
      <c r="B6" s="272">
        <v>4</v>
      </c>
      <c r="C6" s="273">
        <v>5</v>
      </c>
      <c r="D6" s="271" t="s">
        <v>72</v>
      </c>
      <c r="E6" s="274"/>
      <c r="F6" s="269">
        <v>45986</v>
      </c>
      <c r="G6" s="270"/>
      <c r="H6" s="265" t="s">
        <v>73</v>
      </c>
      <c r="I6" s="268"/>
      <c r="J6" s="150" t="s">
        <v>65</v>
      </c>
      <c r="K6" s="151" t="s">
        <v>66</v>
      </c>
    </row>
    <row r="7" ht="14.25" spans="1:11">
      <c r="A7" s="265" t="s">
        <v>74</v>
      </c>
      <c r="B7" s="275">
        <v>5750</v>
      </c>
      <c r="C7" s="276"/>
      <c r="D7" s="271" t="s">
        <v>75</v>
      </c>
      <c r="E7" s="277"/>
      <c r="F7" s="269">
        <v>45991</v>
      </c>
      <c r="G7" s="270"/>
      <c r="H7" s="265" t="s">
        <v>76</v>
      </c>
      <c r="I7" s="268"/>
      <c r="J7" s="150" t="s">
        <v>65</v>
      </c>
      <c r="K7" s="151" t="s">
        <v>66</v>
      </c>
    </row>
    <row r="8" ht="15" spans="1:11">
      <c r="A8" s="278" t="s">
        <v>77</v>
      </c>
      <c r="B8" s="279" t="s">
        <v>78</v>
      </c>
      <c r="C8" s="280"/>
      <c r="D8" s="281" t="s">
        <v>79</v>
      </c>
      <c r="E8" s="282"/>
      <c r="F8" s="283">
        <v>45996</v>
      </c>
      <c r="G8" s="284"/>
      <c r="H8" s="281" t="s">
        <v>80</v>
      </c>
      <c r="I8" s="282"/>
      <c r="J8" s="285" t="s">
        <v>65</v>
      </c>
      <c r="K8" s="286" t="s">
        <v>66</v>
      </c>
    </row>
    <row r="9" ht="15" spans="1:11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381" t="s">
        <v>85</v>
      </c>
    </row>
    <row r="12" ht="14.25" spans="1:11">
      <c r="A12" s="271" t="s">
        <v>89</v>
      </c>
      <c r="B12" s="294" t="s">
        <v>84</v>
      </c>
      <c r="C12" s="150" t="s">
        <v>85</v>
      </c>
      <c r="D12" s="277"/>
      <c r="E12" s="274" t="s">
        <v>90</v>
      </c>
      <c r="F12" s="294" t="s">
        <v>84</v>
      </c>
      <c r="G12" s="150" t="s">
        <v>85</v>
      </c>
      <c r="H12" s="150" t="s">
        <v>87</v>
      </c>
      <c r="I12" s="274" t="s">
        <v>91</v>
      </c>
      <c r="J12" s="294" t="s">
        <v>84</v>
      </c>
      <c r="K12" s="151" t="s">
        <v>85</v>
      </c>
    </row>
    <row r="13" ht="14.25" spans="1:11">
      <c r="A13" s="271" t="s">
        <v>92</v>
      </c>
      <c r="B13" s="294" t="s">
        <v>84</v>
      </c>
      <c r="C13" s="150" t="s">
        <v>85</v>
      </c>
      <c r="D13" s="277"/>
      <c r="E13" s="274" t="s">
        <v>93</v>
      </c>
      <c r="F13" s="150" t="s">
        <v>94</v>
      </c>
      <c r="G13" s="150" t="s">
        <v>95</v>
      </c>
      <c r="H13" s="150" t="s">
        <v>87</v>
      </c>
      <c r="I13" s="274" t="s">
        <v>96</v>
      </c>
      <c r="J13" s="294" t="s">
        <v>84</v>
      </c>
      <c r="K13" s="151" t="s">
        <v>85</v>
      </c>
    </row>
    <row r="14" ht="15" spans="1:11">
      <c r="A14" s="281" t="s">
        <v>97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5"/>
    </row>
    <row r="15" ht="15" spans="1:11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78" t="s">
        <v>94</v>
      </c>
      <c r="K16" s="381" t="s">
        <v>95</v>
      </c>
    </row>
    <row r="17" customHeight="1" spans="1:22">
      <c r="A17" s="318" t="s">
        <v>102</v>
      </c>
      <c r="B17" s="150" t="s">
        <v>94</v>
      </c>
      <c r="C17" s="150" t="s">
        <v>95</v>
      </c>
      <c r="D17" s="386"/>
      <c r="E17" s="319" t="s">
        <v>103</v>
      </c>
      <c r="F17" s="150" t="s">
        <v>94</v>
      </c>
      <c r="G17" s="150" t="s">
        <v>95</v>
      </c>
      <c r="H17" s="387"/>
      <c r="I17" s="319" t="s">
        <v>104</v>
      </c>
      <c r="J17" s="150" t="s">
        <v>94</v>
      </c>
      <c r="K17" s="151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7" customFormat="1" ht="18" customHeight="1" spans="1:22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108</v>
      </c>
      <c r="B21" s="107"/>
      <c r="C21" s="107" t="s">
        <v>109</v>
      </c>
      <c r="D21" s="107" t="s">
        <v>110</v>
      </c>
      <c r="E21" s="107" t="s">
        <v>111</v>
      </c>
      <c r="F21" s="107" t="s">
        <v>112</v>
      </c>
      <c r="G21" s="107" t="s">
        <v>113</v>
      </c>
      <c r="H21" s="107" t="s">
        <v>114</v>
      </c>
      <c r="I21" s="107"/>
      <c r="J21" s="319"/>
      <c r="K21" s="321" t="s">
        <v>115</v>
      </c>
    </row>
    <row r="22" ht="23" customHeight="1" spans="1:22">
      <c r="A22" s="396" t="s">
        <v>116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/>
      <c r="J22" s="397"/>
      <c r="K22" s="398"/>
    </row>
    <row r="23" ht="23" customHeight="1" spans="1:22">
      <c r="A23" s="396" t="s">
        <v>117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/>
      <c r="J23" s="397"/>
      <c r="K23" s="399"/>
    </row>
    <row r="24" ht="23" customHeight="1" spans="1:22">
      <c r="A24" s="396" t="s">
        <v>118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/>
      <c r="J24" s="397"/>
      <c r="K24" s="399"/>
    </row>
    <row r="25" ht="23" customHeight="1" spans="1:22">
      <c r="A25" s="396" t="s">
        <v>119</v>
      </c>
      <c r="B25" s="397"/>
      <c r="C25" s="397"/>
      <c r="D25" s="397">
        <v>1</v>
      </c>
      <c r="E25" s="397">
        <v>1</v>
      </c>
      <c r="F25" s="397">
        <v>1</v>
      </c>
      <c r="G25" s="397">
        <v>1</v>
      </c>
      <c r="H25" s="397">
        <v>1</v>
      </c>
      <c r="I25" s="397"/>
      <c r="J25" s="397"/>
      <c r="K25" s="399"/>
    </row>
    <row r="26" ht="23" customHeight="1" spans="1:22">
      <c r="A26" s="400"/>
      <c r="B26" s="397"/>
      <c r="C26" s="397"/>
      <c r="D26" s="397"/>
      <c r="E26" s="397"/>
      <c r="F26" s="397"/>
      <c r="G26" s="397"/>
      <c r="H26" s="397"/>
      <c r="I26" s="397"/>
      <c r="J26" s="397"/>
      <c r="K26" s="399"/>
    </row>
    <row r="27" ht="18" customHeight="1" spans="1:22">
      <c r="A27" s="401" t="s">
        <v>120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3"/>
    </row>
    <row r="28" ht="18.75" customHeight="1" spans="1:22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ht="18.75" customHeight="1" spans="1:22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09"/>
    </row>
    <row r="30" ht="18" customHeight="1" spans="1:22">
      <c r="A30" s="401" t="s">
        <v>121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3"/>
    </row>
    <row r="31" ht="14.25" spans="1:22">
      <c r="A31" s="410" t="s">
        <v>122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2"/>
    </row>
    <row r="32" ht="15" spans="1:22">
      <c r="A32" s="162" t="s">
        <v>123</v>
      </c>
      <c r="B32" s="163"/>
      <c r="C32" s="150" t="s">
        <v>65</v>
      </c>
      <c r="D32" s="150" t="s">
        <v>66</v>
      </c>
      <c r="E32" s="413" t="s">
        <v>124</v>
      </c>
      <c r="F32" s="414"/>
      <c r="G32" s="414"/>
      <c r="H32" s="414"/>
      <c r="I32" s="414"/>
      <c r="J32" s="414"/>
      <c r="K32" s="415"/>
    </row>
    <row r="33" ht="15" spans="1:11">
      <c r="A33" s="416" t="s">
        <v>125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</row>
    <row r="34" ht="21" customHeight="1" spans="1:11">
      <c r="A34" s="417" t="s">
        <v>126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9"/>
    </row>
    <row r="35" ht="21" customHeight="1" spans="1:11">
      <c r="A35" s="329" t="s">
        <v>127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 t="s">
        <v>128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15" spans="1:11">
      <c r="A41" s="322" t="s">
        <v>129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15" spans="1:11">
      <c r="A42" s="373" t="s">
        <v>130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5"/>
    </row>
    <row r="43" ht="14.25" spans="1:11">
      <c r="A43" s="382" t="s">
        <v>131</v>
      </c>
      <c r="B43" s="378" t="s">
        <v>94</v>
      </c>
      <c r="C43" s="378" t="s">
        <v>95</v>
      </c>
      <c r="D43" s="378" t="s">
        <v>87</v>
      </c>
      <c r="E43" s="384" t="s">
        <v>132</v>
      </c>
      <c r="F43" s="378" t="s">
        <v>94</v>
      </c>
      <c r="G43" s="378" t="s">
        <v>95</v>
      </c>
      <c r="H43" s="378" t="s">
        <v>87</v>
      </c>
      <c r="I43" s="384" t="s">
        <v>133</v>
      </c>
      <c r="J43" s="378" t="s">
        <v>94</v>
      </c>
      <c r="K43" s="381" t="s">
        <v>95</v>
      </c>
    </row>
    <row r="44" ht="14.25" spans="1:11">
      <c r="A44" s="318" t="s">
        <v>86</v>
      </c>
      <c r="B44" s="150" t="s">
        <v>94</v>
      </c>
      <c r="C44" s="150" t="s">
        <v>95</v>
      </c>
      <c r="D44" s="150" t="s">
        <v>87</v>
      </c>
      <c r="E44" s="319" t="s">
        <v>93</v>
      </c>
      <c r="F44" s="150" t="s">
        <v>94</v>
      </c>
      <c r="G44" s="150" t="s">
        <v>95</v>
      </c>
      <c r="H44" s="150" t="s">
        <v>87</v>
      </c>
      <c r="I44" s="319" t="s">
        <v>104</v>
      </c>
      <c r="J44" s="150" t="s">
        <v>94</v>
      </c>
      <c r="K44" s="151" t="s">
        <v>95</v>
      </c>
    </row>
    <row r="45" ht="15" spans="1:11">
      <c r="A45" s="281" t="s">
        <v>97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95"/>
    </row>
    <row r="46" ht="15" spans="1:11">
      <c r="A46" s="416" t="s">
        <v>134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6"/>
    </row>
    <row r="47" ht="15" spans="1:11">
      <c r="A47" s="417"/>
      <c r="B47" s="418"/>
      <c r="C47" s="418"/>
      <c r="D47" s="418"/>
      <c r="E47" s="418"/>
      <c r="F47" s="418"/>
      <c r="G47" s="418"/>
      <c r="H47" s="418"/>
      <c r="I47" s="418"/>
      <c r="J47" s="418"/>
      <c r="K47" s="419"/>
    </row>
    <row r="48" ht="15" spans="1:11">
      <c r="A48" s="420" t="s">
        <v>135</v>
      </c>
      <c r="B48" s="421" t="s">
        <v>136</v>
      </c>
      <c r="C48" s="421"/>
      <c r="D48" s="422" t="s">
        <v>137</v>
      </c>
      <c r="E48" s="423" t="s">
        <v>138</v>
      </c>
      <c r="F48" s="424" t="s">
        <v>139</v>
      </c>
      <c r="G48" s="425">
        <v>45978</v>
      </c>
      <c r="H48" s="426" t="s">
        <v>140</v>
      </c>
      <c r="I48" s="427"/>
      <c r="J48" s="428" t="s">
        <v>141</v>
      </c>
      <c r="K48" s="429"/>
    </row>
    <row r="49" ht="15" spans="1:11">
      <c r="A49" s="416" t="s">
        <v>142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</row>
    <row r="50" ht="15" spans="1:11">
      <c r="A50" s="430" t="s">
        <v>143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2"/>
    </row>
    <row r="51" ht="15" spans="1:11">
      <c r="A51" s="420" t="s">
        <v>135</v>
      </c>
      <c r="B51" s="421" t="s">
        <v>136</v>
      </c>
      <c r="C51" s="421"/>
      <c r="D51" s="422" t="s">
        <v>137</v>
      </c>
      <c r="E51" s="423" t="s">
        <v>138</v>
      </c>
      <c r="F51" s="424" t="s">
        <v>139</v>
      </c>
      <c r="G51" s="425">
        <v>45978</v>
      </c>
      <c r="H51" s="426" t="s">
        <v>140</v>
      </c>
      <c r="I51" s="427"/>
      <c r="J51" s="428" t="s">
        <v>141</v>
      </c>
      <c r="K51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6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51" customWidth="1"/>
    <col min="18" max="255" width="9" style="82"/>
    <col min="256" max="16384" width="9" style="85"/>
  </cols>
  <sheetData>
    <row r="1" s="82" customFormat="1" ht="29" customHeight="1" spans="1:258">
      <c r="A1" s="223" t="s">
        <v>144</v>
      </c>
      <c r="B1" s="223"/>
      <c r="C1" s="225"/>
      <c r="D1" s="225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350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51"/>
      <c r="Q2" s="352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53"/>
      <c r="Q3" s="354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355" t="s">
        <v>148</v>
      </c>
      <c r="J4" s="104"/>
      <c r="K4" s="356"/>
      <c r="L4" s="357" t="s">
        <v>117</v>
      </c>
      <c r="M4" s="357" t="s">
        <v>111</v>
      </c>
      <c r="N4" s="357" t="s">
        <v>111</v>
      </c>
      <c r="O4" s="357"/>
      <c r="P4" s="357"/>
      <c r="Q4" s="358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355"/>
      <c r="J5" s="114"/>
      <c r="K5" s="115"/>
      <c r="L5" s="116"/>
      <c r="M5" s="117" t="s">
        <v>156</v>
      </c>
      <c r="N5" s="117" t="s">
        <v>157</v>
      </c>
      <c r="O5" s="117"/>
      <c r="P5" s="117"/>
      <c r="Q5" s="359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360" t="s">
        <v>159</v>
      </c>
      <c r="J6" s="114"/>
      <c r="K6" s="115"/>
      <c r="L6" s="115"/>
      <c r="M6" s="115" t="s">
        <v>160</v>
      </c>
      <c r="N6" s="115" t="s">
        <v>161</v>
      </c>
      <c r="O6" s="115"/>
      <c r="P6" s="115"/>
      <c r="Q6" s="122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1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360" t="s">
        <v>159</v>
      </c>
      <c r="J7" s="114"/>
      <c r="K7" s="115"/>
      <c r="L7" s="115"/>
      <c r="M7" s="115" t="s">
        <v>163</v>
      </c>
      <c r="N7" s="115" t="s">
        <v>164</v>
      </c>
      <c r="O7" s="115"/>
      <c r="P7" s="115"/>
      <c r="Q7" s="122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1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360" t="s">
        <v>159</v>
      </c>
      <c r="J8" s="114"/>
      <c r="K8" s="115"/>
      <c r="L8" s="115"/>
      <c r="M8" s="115" t="s">
        <v>166</v>
      </c>
      <c r="N8" s="115" t="s">
        <v>166</v>
      </c>
      <c r="O8" s="115"/>
      <c r="P8" s="115"/>
      <c r="Q8" s="12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1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360" t="s">
        <v>168</v>
      </c>
      <c r="J9" s="114"/>
      <c r="K9" s="115"/>
      <c r="L9" s="115"/>
      <c r="M9" s="115" t="s">
        <v>163</v>
      </c>
      <c r="N9" s="115" t="s">
        <v>164</v>
      </c>
      <c r="O9" s="115"/>
      <c r="P9" s="115"/>
      <c r="Q9" s="122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1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360" t="s">
        <v>168</v>
      </c>
      <c r="J10" s="114"/>
      <c r="K10" s="115"/>
      <c r="L10" s="115"/>
      <c r="M10" s="115" t="s">
        <v>160</v>
      </c>
      <c r="N10" s="115" t="s">
        <v>160</v>
      </c>
      <c r="O10" s="115"/>
      <c r="P10" s="115"/>
      <c r="Q10" s="122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1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360" t="s">
        <v>171</v>
      </c>
      <c r="J11" s="114"/>
      <c r="K11" s="115"/>
      <c r="L11" s="115"/>
      <c r="M11" s="115" t="s">
        <v>166</v>
      </c>
      <c r="N11" s="115" t="s">
        <v>166</v>
      </c>
      <c r="O11" s="115"/>
      <c r="P11" s="115"/>
      <c r="Q11" s="122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1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360" t="s">
        <v>168</v>
      </c>
      <c r="J12" s="114"/>
      <c r="K12" s="115"/>
      <c r="L12" s="115"/>
      <c r="M12" s="115" t="s">
        <v>173</v>
      </c>
      <c r="N12" s="115" t="s">
        <v>174</v>
      </c>
      <c r="O12" s="115"/>
      <c r="P12" s="115"/>
      <c r="Q12" s="122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1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360">
        <v>0</v>
      </c>
      <c r="J13" s="114"/>
      <c r="K13" s="115"/>
      <c r="L13" s="115"/>
      <c r="M13" s="115" t="s">
        <v>166</v>
      </c>
      <c r="N13" s="115" t="s">
        <v>176</v>
      </c>
      <c r="O13" s="115"/>
      <c r="P13" s="115"/>
      <c r="Q13" s="122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19" t="s">
        <v>177</v>
      </c>
      <c r="B14" s="120">
        <f>C14-0.4</f>
        <v>20.2</v>
      </c>
      <c r="C14" s="120">
        <f>D14-0.4</f>
        <v>20.6</v>
      </c>
      <c r="D14" s="123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361"/>
      <c r="J14" s="114"/>
      <c r="K14" s="115"/>
      <c r="L14" s="115"/>
      <c r="M14" s="115" t="s">
        <v>166</v>
      </c>
      <c r="N14" s="115" t="s">
        <v>166</v>
      </c>
      <c r="O14" s="115"/>
      <c r="P14" s="115"/>
      <c r="Q14" s="122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19" t="s">
        <v>178</v>
      </c>
      <c r="B15" s="120">
        <f>C15-0.2</f>
        <v>10.6</v>
      </c>
      <c r="C15" s="120">
        <f>D15-0.2</f>
        <v>10.8</v>
      </c>
      <c r="D15" s="123">
        <v>11</v>
      </c>
      <c r="E15" s="120">
        <f>D15+0.2</f>
        <v>11.2</v>
      </c>
      <c r="F15" s="120">
        <f>E15+0.2</f>
        <v>11.4</v>
      </c>
      <c r="G15" s="124">
        <f>F15+0.25</f>
        <v>11.65</v>
      </c>
      <c r="H15" s="124">
        <f>G15+0.25</f>
        <v>11.9</v>
      </c>
      <c r="I15" s="361"/>
      <c r="J15" s="114"/>
      <c r="K15" s="115"/>
      <c r="L15" s="115"/>
      <c r="M15" s="115" t="s">
        <v>166</v>
      </c>
      <c r="N15" s="115" t="s">
        <v>166</v>
      </c>
      <c r="O15" s="115"/>
      <c r="P15" s="115"/>
      <c r="Q15" s="122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19" t="s">
        <v>179</v>
      </c>
      <c r="B16" s="125">
        <f>C16</f>
        <v>1.3</v>
      </c>
      <c r="C16" s="125">
        <f>D16</f>
        <v>1.3</v>
      </c>
      <c r="D16" s="121">
        <v>1.3</v>
      </c>
      <c r="E16" s="125">
        <f t="shared" ref="E16:H16" si="5">D16</f>
        <v>1.3</v>
      </c>
      <c r="F16" s="125">
        <f t="shared" si="5"/>
        <v>1.3</v>
      </c>
      <c r="G16" s="125">
        <f t="shared" si="5"/>
        <v>1.3</v>
      </c>
      <c r="H16" s="125">
        <f t="shared" si="5"/>
        <v>1.3</v>
      </c>
      <c r="I16" s="361"/>
      <c r="J16" s="114"/>
      <c r="K16" s="115"/>
      <c r="L16" s="115"/>
      <c r="M16" s="115"/>
      <c r="N16" s="115"/>
      <c r="O16" s="115"/>
      <c r="P16" s="115"/>
      <c r="Q16" s="122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6"/>
      <c r="B17" s="127"/>
      <c r="C17" s="127"/>
      <c r="D17" s="128"/>
      <c r="E17" s="127"/>
      <c r="F17" s="127"/>
      <c r="G17" s="127"/>
      <c r="H17" s="127"/>
      <c r="I17" s="362"/>
      <c r="J17" s="114"/>
      <c r="K17" s="115"/>
      <c r="L17" s="115"/>
      <c r="M17" s="115"/>
      <c r="N17" s="115"/>
      <c r="O17" s="115"/>
      <c r="P17" s="115"/>
      <c r="Q17" s="122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6"/>
      <c r="B18" s="127"/>
      <c r="C18" s="127"/>
      <c r="D18" s="128"/>
      <c r="E18" s="127"/>
      <c r="F18" s="127"/>
      <c r="G18" s="127"/>
      <c r="H18" s="127"/>
      <c r="I18" s="363"/>
      <c r="J18" s="114"/>
      <c r="K18" s="115"/>
      <c r="L18" s="115"/>
      <c r="M18" s="115"/>
      <c r="N18" s="115"/>
      <c r="O18" s="115"/>
      <c r="P18" s="115"/>
      <c r="Q18" s="122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29"/>
      <c r="B19" s="130"/>
      <c r="C19" s="130"/>
      <c r="D19" s="130"/>
      <c r="E19" s="131"/>
      <c r="F19" s="130"/>
      <c r="G19" s="130"/>
      <c r="H19" s="130"/>
      <c r="I19" s="130"/>
      <c r="J19" s="132"/>
      <c r="K19" s="133"/>
      <c r="L19" s="133"/>
      <c r="M19" s="134"/>
      <c r="N19" s="133"/>
      <c r="O19" s="133"/>
      <c r="P19" s="134"/>
      <c r="Q19" s="13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64"/>
      <c r="B20" s="364"/>
      <c r="C20" s="365"/>
      <c r="D20" s="365"/>
      <c r="E20" s="366"/>
      <c r="F20" s="365"/>
      <c r="G20" s="365"/>
      <c r="H20" s="365"/>
      <c r="I20" s="365"/>
      <c r="Q20" s="350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36" t="s">
        <v>180</v>
      </c>
      <c r="B21" s="136"/>
      <c r="C21" s="137"/>
      <c r="D21" s="137"/>
      <c r="Q21" s="350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38" t="s">
        <v>181</v>
      </c>
      <c r="L22" s="250">
        <v>45978</v>
      </c>
      <c r="M22" s="138" t="s">
        <v>182</v>
      </c>
      <c r="N22" s="138" t="s">
        <v>138</v>
      </c>
      <c r="O22" s="138" t="s">
        <v>183</v>
      </c>
      <c r="P22" s="82" t="s">
        <v>141</v>
      </c>
      <c r="Q22" s="350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44" sqref="N44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6">
      <c r="A1" s="144" t="s">
        <v>184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6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customHeight="1" spans="1:16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6">
      <c r="A4" s="265" t="s">
        <v>61</v>
      </c>
      <c r="B4" s="266" t="s">
        <v>62</v>
      </c>
      <c r="C4" s="267"/>
      <c r="D4" s="265" t="s">
        <v>63</v>
      </c>
      <c r="E4" s="268"/>
      <c r="F4" s="269">
        <v>46011</v>
      </c>
      <c r="G4" s="270"/>
      <c r="H4" s="265" t="s">
        <v>64</v>
      </c>
      <c r="I4" s="268"/>
      <c r="J4" s="150" t="s">
        <v>65</v>
      </c>
      <c r="K4" s="151" t="s">
        <v>66</v>
      </c>
    </row>
    <row r="5" customHeight="1" spans="1:16">
      <c r="A5" s="271" t="s">
        <v>67</v>
      </c>
      <c r="B5" s="150" t="s">
        <v>68</v>
      </c>
      <c r="C5" s="151"/>
      <c r="D5" s="265" t="s">
        <v>69</v>
      </c>
      <c r="E5" s="268"/>
      <c r="F5" s="269">
        <v>45958</v>
      </c>
      <c r="G5" s="270"/>
      <c r="H5" s="265" t="s">
        <v>70</v>
      </c>
      <c r="I5" s="268"/>
      <c r="J5" s="150" t="s">
        <v>65</v>
      </c>
      <c r="K5" s="151" t="s">
        <v>66</v>
      </c>
    </row>
    <row r="6" customHeight="1" spans="1:16">
      <c r="A6" s="265" t="s">
        <v>71</v>
      </c>
      <c r="B6" s="272">
        <v>4</v>
      </c>
      <c r="C6" s="273">
        <v>5</v>
      </c>
      <c r="D6" s="271" t="s">
        <v>72</v>
      </c>
      <c r="E6" s="274"/>
      <c r="F6" s="269">
        <v>45986</v>
      </c>
      <c r="G6" s="270"/>
      <c r="H6" s="265" t="s">
        <v>73</v>
      </c>
      <c r="I6" s="268"/>
      <c r="J6" s="150" t="s">
        <v>65</v>
      </c>
      <c r="K6" s="151" t="s">
        <v>66</v>
      </c>
    </row>
    <row r="7" customHeight="1" spans="1:16">
      <c r="A7" s="265" t="s">
        <v>74</v>
      </c>
      <c r="B7" s="275">
        <v>5750</v>
      </c>
      <c r="C7" s="276"/>
      <c r="D7" s="271" t="s">
        <v>75</v>
      </c>
      <c r="E7" s="277"/>
      <c r="F7" s="269">
        <v>45991</v>
      </c>
      <c r="G7" s="270"/>
      <c r="H7" s="265" t="s">
        <v>76</v>
      </c>
      <c r="I7" s="268"/>
      <c r="J7" s="150" t="s">
        <v>65</v>
      </c>
      <c r="K7" s="151" t="s">
        <v>66</v>
      </c>
    </row>
    <row r="8" customHeight="1" spans="1:16">
      <c r="A8" s="278" t="s">
        <v>77</v>
      </c>
      <c r="B8" s="279" t="s">
        <v>78</v>
      </c>
      <c r="C8" s="280"/>
      <c r="D8" s="281" t="s">
        <v>79</v>
      </c>
      <c r="E8" s="282"/>
      <c r="F8" s="283">
        <v>45996</v>
      </c>
      <c r="G8" s="284"/>
      <c r="H8" s="281" t="s">
        <v>80</v>
      </c>
      <c r="I8" s="282"/>
      <c r="J8" s="285" t="s">
        <v>65</v>
      </c>
      <c r="K8" s="286" t="s">
        <v>66</v>
      </c>
      <c r="P8" s="172" t="s">
        <v>185</v>
      </c>
    </row>
    <row r="9" customHeight="1" spans="1:16">
      <c r="A9" s="287" t="s">
        <v>186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6">
      <c r="A10" s="288" t="s">
        <v>83</v>
      </c>
      <c r="B10" s="289" t="s">
        <v>84</v>
      </c>
      <c r="C10" s="290" t="s">
        <v>85</v>
      </c>
      <c r="D10" s="291"/>
      <c r="E10" s="292" t="s">
        <v>88</v>
      </c>
      <c r="F10" s="289" t="s">
        <v>84</v>
      </c>
      <c r="G10" s="290" t="s">
        <v>85</v>
      </c>
      <c r="H10" s="289"/>
      <c r="I10" s="292" t="s">
        <v>86</v>
      </c>
      <c r="J10" s="289" t="s">
        <v>84</v>
      </c>
      <c r="K10" s="293" t="s">
        <v>85</v>
      </c>
    </row>
    <row r="11" customHeight="1" spans="1:16">
      <c r="A11" s="271" t="s">
        <v>89</v>
      </c>
      <c r="B11" s="294" t="s">
        <v>84</v>
      </c>
      <c r="C11" s="150" t="s">
        <v>85</v>
      </c>
      <c r="D11" s="277"/>
      <c r="E11" s="274" t="s">
        <v>91</v>
      </c>
      <c r="F11" s="294" t="s">
        <v>84</v>
      </c>
      <c r="G11" s="150" t="s">
        <v>85</v>
      </c>
      <c r="H11" s="294"/>
      <c r="I11" s="274" t="s">
        <v>96</v>
      </c>
      <c r="J11" s="294" t="s">
        <v>84</v>
      </c>
      <c r="K11" s="151" t="s">
        <v>85</v>
      </c>
    </row>
    <row r="12" customHeight="1" spans="1:16">
      <c r="A12" s="281" t="s">
        <v>124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5"/>
    </row>
    <row r="13" customHeight="1" spans="1:16">
      <c r="A13" s="296" t="s">
        <v>187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6">
      <c r="A14" s="297" t="s">
        <v>188</v>
      </c>
      <c r="B14" s="298"/>
      <c r="C14" s="298"/>
      <c r="D14" s="298"/>
      <c r="E14" s="298"/>
      <c r="F14" s="298"/>
      <c r="G14" s="298"/>
      <c r="H14" s="299"/>
      <c r="I14" s="300"/>
      <c r="J14" s="300"/>
      <c r="K14" s="301"/>
    </row>
    <row r="15" customHeight="1" spans="1:16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customHeight="1" spans="1:16">
      <c r="A16" s="309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customHeight="1" spans="1:11">
      <c r="A17" s="296" t="s">
        <v>189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10" t="s">
        <v>190</v>
      </c>
      <c r="B18" s="311"/>
      <c r="C18" s="311"/>
      <c r="D18" s="311"/>
      <c r="E18" s="311"/>
      <c r="F18" s="311"/>
      <c r="G18" s="311"/>
      <c r="H18" s="311"/>
      <c r="I18" s="300"/>
      <c r="J18" s="300"/>
      <c r="K18" s="301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customHeight="1" spans="1:11">
      <c r="A20" s="309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customHeight="1" spans="1:11">
      <c r="A21" s="312" t="s">
        <v>121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45" t="s">
        <v>122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9"/>
    </row>
    <row r="23" customHeight="1" spans="1:11">
      <c r="A23" s="162" t="s">
        <v>123</v>
      </c>
      <c r="B23" s="163"/>
      <c r="C23" s="150" t="s">
        <v>65</v>
      </c>
      <c r="D23" s="150" t="s">
        <v>66</v>
      </c>
      <c r="E23" s="160"/>
      <c r="F23" s="160"/>
      <c r="G23" s="160"/>
      <c r="H23" s="160"/>
      <c r="I23" s="160"/>
      <c r="J23" s="160"/>
      <c r="K23" s="161"/>
    </row>
    <row r="24" customHeight="1" spans="1:11">
      <c r="A24" s="313" t="s">
        <v>191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14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customHeight="1" spans="1:11">
      <c r="A26" s="287" t="s">
        <v>130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59" t="s">
        <v>131</v>
      </c>
      <c r="B27" s="290" t="s">
        <v>94</v>
      </c>
      <c r="C27" s="290" t="s">
        <v>95</v>
      </c>
      <c r="D27" s="290" t="s">
        <v>87</v>
      </c>
      <c r="E27" s="260" t="s">
        <v>132</v>
      </c>
      <c r="F27" s="290" t="s">
        <v>94</v>
      </c>
      <c r="G27" s="290" t="s">
        <v>95</v>
      </c>
      <c r="H27" s="290" t="s">
        <v>87</v>
      </c>
      <c r="I27" s="260" t="s">
        <v>133</v>
      </c>
      <c r="J27" s="290" t="s">
        <v>94</v>
      </c>
      <c r="K27" s="293" t="s">
        <v>95</v>
      </c>
    </row>
    <row r="28" customHeight="1" spans="1:11">
      <c r="A28" s="318" t="s">
        <v>86</v>
      </c>
      <c r="B28" s="150" t="s">
        <v>94</v>
      </c>
      <c r="C28" s="150" t="s">
        <v>95</v>
      </c>
      <c r="D28" s="150" t="s">
        <v>87</v>
      </c>
      <c r="E28" s="319" t="s">
        <v>93</v>
      </c>
      <c r="F28" s="150" t="s">
        <v>94</v>
      </c>
      <c r="G28" s="150" t="s">
        <v>95</v>
      </c>
      <c r="H28" s="150" t="s">
        <v>87</v>
      </c>
      <c r="I28" s="319" t="s">
        <v>104</v>
      </c>
      <c r="J28" s="150" t="s">
        <v>94</v>
      </c>
      <c r="K28" s="151" t="s">
        <v>95</v>
      </c>
    </row>
    <row r="29" customHeight="1" spans="1:11">
      <c r="A29" s="265" t="s">
        <v>97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customHeight="1" spans="1:11">
      <c r="A31" s="325" t="s">
        <v>192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 t="s">
        <v>193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21" customHeight="1" spans="1:11">
      <c r="A33" s="329" t="s">
        <v>194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21" customHeight="1" spans="1:11">
      <c r="A34" s="329" t="s">
        <v>195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ht="17.25" customHeight="1" spans="1:11">
      <c r="A43" s="322" t="s">
        <v>129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customHeight="1" spans="1:11">
      <c r="A44" s="325" t="s">
        <v>196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2" t="s">
        <v>124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ht="18" customHeight="1" spans="1:11">
      <c r="A46" s="332" t="s">
        <v>197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ht="21" customHeight="1" spans="1:11">
      <c r="A48" s="335" t="s">
        <v>135</v>
      </c>
      <c r="B48" s="336" t="s">
        <v>136</v>
      </c>
      <c r="C48" s="336"/>
      <c r="D48" s="337" t="s">
        <v>137</v>
      </c>
      <c r="E48" s="337" t="s">
        <v>138</v>
      </c>
      <c r="F48" s="337" t="s">
        <v>139</v>
      </c>
      <c r="G48" s="338">
        <v>45980</v>
      </c>
      <c r="H48" s="339" t="s">
        <v>140</v>
      </c>
      <c r="I48" s="339"/>
      <c r="J48" s="336" t="s">
        <v>141</v>
      </c>
      <c r="K48" s="340"/>
    </row>
    <row r="49" customHeight="1" spans="1:11">
      <c r="A49" s="341" t="s">
        <v>142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5" t="s">
        <v>135</v>
      </c>
      <c r="B52" s="336" t="s">
        <v>136</v>
      </c>
      <c r="C52" s="336"/>
      <c r="D52" s="337" t="s">
        <v>137</v>
      </c>
      <c r="E52" s="337" t="s">
        <v>138</v>
      </c>
      <c r="F52" s="337" t="s">
        <v>139</v>
      </c>
      <c r="G52" s="338">
        <v>45980</v>
      </c>
      <c r="H52" s="339" t="s">
        <v>140</v>
      </c>
      <c r="I52" s="339"/>
      <c r="J52" s="336" t="s">
        <v>141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K15" sqref="K15:O15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2" width="13.625" style="82" customWidth="1"/>
    <col min="13" max="15" width="13.625" style="222" customWidth="1"/>
    <col min="16" max="246" width="9" style="82"/>
    <col min="247" max="16384" width="9" style="85"/>
  </cols>
  <sheetData>
    <row r="1" s="82" customFormat="1" ht="29" customHeight="1" spans="1:249">
      <c r="A1" s="223" t="s">
        <v>144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6"/>
      <c r="N1" s="226"/>
      <c r="O1" s="226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</row>
    <row r="2" s="82" customFormat="1" ht="20" customHeight="1" spans="1:249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227"/>
      <c r="J2" s="228"/>
      <c r="K2" s="91" t="s">
        <v>57</v>
      </c>
      <c r="L2" s="99" t="s">
        <v>56</v>
      </c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</row>
    <row r="3" s="82" customFormat="1" ht="16.5" spans="1:249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229"/>
      <c r="J3" s="230"/>
      <c r="K3" s="231" t="s">
        <v>110</v>
      </c>
      <c r="L3" s="110" t="s">
        <v>111</v>
      </c>
      <c r="M3" s="110" t="s">
        <v>112</v>
      </c>
      <c r="N3" s="110" t="s">
        <v>113</v>
      </c>
      <c r="O3" s="112" t="s">
        <v>114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</row>
    <row r="4" s="82" customFormat="1" ht="16.5" spans="1:249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232" t="s">
        <v>148</v>
      </c>
      <c r="J4" s="230"/>
      <c r="K4" s="233" t="s">
        <v>118</v>
      </c>
      <c r="L4" s="234" t="s">
        <v>118</v>
      </c>
      <c r="M4" s="235" t="s">
        <v>116</v>
      </c>
      <c r="N4" s="235" t="s">
        <v>119</v>
      </c>
      <c r="O4" s="236" t="s">
        <v>117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</row>
    <row r="5" s="82" customFormat="1" ht="20" customHeight="1" spans="1:249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232"/>
      <c r="J5" s="230"/>
      <c r="K5" s="233" t="s">
        <v>198</v>
      </c>
      <c r="L5" s="237" t="s">
        <v>198</v>
      </c>
      <c r="M5" s="237" t="s">
        <v>198</v>
      </c>
      <c r="N5" s="237" t="s">
        <v>198</v>
      </c>
      <c r="O5" s="238" t="s">
        <v>198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</row>
    <row r="6" s="82" customFormat="1" ht="20" customHeight="1" spans="1:249">
      <c r="A6" s="23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240" t="s">
        <v>159</v>
      </c>
      <c r="J6" s="230"/>
      <c r="K6" s="233" t="s">
        <v>199</v>
      </c>
      <c r="L6" s="237" t="s">
        <v>200</v>
      </c>
      <c r="M6" s="237" t="s">
        <v>200</v>
      </c>
      <c r="N6" s="237" t="s">
        <v>201</v>
      </c>
      <c r="O6" s="238" t="s">
        <v>199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</row>
    <row r="7" s="82" customFormat="1" ht="20" customHeight="1" spans="1:249">
      <c r="A7" s="23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240" t="s">
        <v>159</v>
      </c>
      <c r="J7" s="230"/>
      <c r="K7" s="233" t="s">
        <v>202</v>
      </c>
      <c r="L7" s="237" t="s">
        <v>203</v>
      </c>
      <c r="M7" s="237" t="s">
        <v>204</v>
      </c>
      <c r="N7" s="237" t="s">
        <v>205</v>
      </c>
      <c r="O7" s="238" t="s">
        <v>204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</row>
    <row r="8" s="82" customFormat="1" ht="20" customHeight="1" spans="1:249">
      <c r="A8" s="23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240" t="s">
        <v>159</v>
      </c>
      <c r="J8" s="230"/>
      <c r="K8" s="233" t="s">
        <v>206</v>
      </c>
      <c r="L8" s="237" t="s">
        <v>207</v>
      </c>
      <c r="M8" s="237" t="s">
        <v>204</v>
      </c>
      <c r="N8" s="237" t="s">
        <v>204</v>
      </c>
      <c r="O8" s="238" t="s">
        <v>208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</row>
    <row r="9" s="82" customFormat="1" ht="20" customHeight="1" spans="1:249">
      <c r="A9" s="23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240" t="s">
        <v>168</v>
      </c>
      <c r="J9" s="230"/>
      <c r="K9" s="233" t="s">
        <v>209</v>
      </c>
      <c r="L9" s="237" t="s">
        <v>210</v>
      </c>
      <c r="M9" s="237" t="s">
        <v>202</v>
      </c>
      <c r="N9" s="237" t="s">
        <v>203</v>
      </c>
      <c r="O9" s="238" t="s">
        <v>211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</row>
    <row r="10" s="82" customFormat="1" ht="20" customHeight="1" spans="1:249">
      <c r="A10" s="23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240" t="s">
        <v>168</v>
      </c>
      <c r="J10" s="230"/>
      <c r="K10" s="233" t="s">
        <v>207</v>
      </c>
      <c r="L10" s="237" t="s">
        <v>203</v>
      </c>
      <c r="M10" s="237" t="s">
        <v>203</v>
      </c>
      <c r="N10" s="237" t="s">
        <v>203</v>
      </c>
      <c r="O10" s="238" t="s">
        <v>212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</row>
    <row r="11" s="82" customFormat="1" ht="20" customHeight="1" spans="1:249">
      <c r="A11" s="23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240" t="s">
        <v>171</v>
      </c>
      <c r="J11" s="230"/>
      <c r="K11" s="233" t="s">
        <v>204</v>
      </c>
      <c r="L11" s="237" t="s">
        <v>213</v>
      </c>
      <c r="M11" s="237" t="s">
        <v>213</v>
      </c>
      <c r="N11" s="237" t="s">
        <v>204</v>
      </c>
      <c r="O11" s="238" t="s">
        <v>214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</row>
    <row r="12" s="82" customFormat="1" ht="20" customHeight="1" spans="1:249">
      <c r="A12" s="23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240" t="s">
        <v>168</v>
      </c>
      <c r="J12" s="230"/>
      <c r="K12" s="233" t="s">
        <v>215</v>
      </c>
      <c r="L12" s="237" t="s">
        <v>216</v>
      </c>
      <c r="M12" s="237" t="s">
        <v>217</v>
      </c>
      <c r="N12" s="237" t="s">
        <v>218</v>
      </c>
      <c r="O12" s="238" t="s">
        <v>219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</row>
    <row r="13" s="82" customFormat="1" ht="20" customHeight="1" spans="1:249">
      <c r="A13" s="23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240">
        <v>0</v>
      </c>
      <c r="J13" s="230"/>
      <c r="K13" s="233" t="s">
        <v>204</v>
      </c>
      <c r="L13" s="237" t="s">
        <v>199</v>
      </c>
      <c r="M13" s="237" t="s">
        <v>215</v>
      </c>
      <c r="N13" s="237" t="s">
        <v>204</v>
      </c>
      <c r="O13" s="238" t="s">
        <v>213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</row>
    <row r="14" s="82" customFormat="1" ht="20" customHeight="1" spans="1:249">
      <c r="A14" s="239" t="s">
        <v>177</v>
      </c>
      <c r="B14" s="120">
        <f>C14-0.4</f>
        <v>20.2</v>
      </c>
      <c r="C14" s="120">
        <f>D14-0.4</f>
        <v>20.6</v>
      </c>
      <c r="D14" s="123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241"/>
      <c r="J14" s="230"/>
      <c r="K14" s="233" t="s">
        <v>204</v>
      </c>
      <c r="L14" s="237" t="s">
        <v>204</v>
      </c>
      <c r="M14" s="237" t="s">
        <v>204</v>
      </c>
      <c r="N14" s="237" t="s">
        <v>204</v>
      </c>
      <c r="O14" s="238" t="s">
        <v>204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</row>
    <row r="15" s="82" customFormat="1" ht="20" customHeight="1" spans="1:249">
      <c r="A15" s="239" t="s">
        <v>178</v>
      </c>
      <c r="B15" s="120">
        <f>C15-0.2</f>
        <v>10.6</v>
      </c>
      <c r="C15" s="120">
        <f>D15-0.2</f>
        <v>10.8</v>
      </c>
      <c r="D15" s="123">
        <v>11</v>
      </c>
      <c r="E15" s="120">
        <f>D15+0.2</f>
        <v>11.2</v>
      </c>
      <c r="F15" s="120">
        <f>E15+0.2</f>
        <v>11.4</v>
      </c>
      <c r="G15" s="124">
        <f>F15+0.25</f>
        <v>11.65</v>
      </c>
      <c r="H15" s="124">
        <f>G15+0.25</f>
        <v>11.9</v>
      </c>
      <c r="I15" s="241"/>
      <c r="J15" s="230"/>
      <c r="K15" s="233" t="s">
        <v>204</v>
      </c>
      <c r="L15" s="237" t="s">
        <v>204</v>
      </c>
      <c r="M15" s="237" t="s">
        <v>204</v>
      </c>
      <c r="N15" s="237" t="s">
        <v>204</v>
      </c>
      <c r="O15" s="238" t="s">
        <v>204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</row>
    <row r="16" s="82" customFormat="1" ht="20" customHeight="1" spans="1:249">
      <c r="A16" s="239" t="s">
        <v>179</v>
      </c>
      <c r="B16" s="125">
        <f>C16</f>
        <v>1.3</v>
      </c>
      <c r="C16" s="125">
        <f>D16</f>
        <v>1.3</v>
      </c>
      <c r="D16" s="121">
        <v>1.3</v>
      </c>
      <c r="E16" s="125">
        <f t="shared" ref="E16:H16" si="5">D16</f>
        <v>1.3</v>
      </c>
      <c r="F16" s="125">
        <f t="shared" si="5"/>
        <v>1.3</v>
      </c>
      <c r="G16" s="125">
        <f t="shared" si="5"/>
        <v>1.3</v>
      </c>
      <c r="H16" s="125">
        <f t="shared" si="5"/>
        <v>1.3</v>
      </c>
      <c r="I16" s="241"/>
      <c r="J16" s="230"/>
      <c r="K16" s="233" t="s">
        <v>204</v>
      </c>
      <c r="L16" s="237" t="s">
        <v>204</v>
      </c>
      <c r="M16" s="237" t="s">
        <v>204</v>
      </c>
      <c r="N16" s="237" t="s">
        <v>204</v>
      </c>
      <c r="O16" s="238" t="s">
        <v>204</v>
      </c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</row>
    <row r="17" s="82" customFormat="1" ht="20" customHeight="1" spans="1:249">
      <c r="A17" s="242"/>
      <c r="B17" s="127"/>
      <c r="C17" s="127"/>
      <c r="D17" s="128"/>
      <c r="E17" s="127"/>
      <c r="F17" s="127"/>
      <c r="G17" s="127"/>
      <c r="H17" s="127"/>
      <c r="I17" s="243"/>
      <c r="J17" s="230"/>
      <c r="K17" s="233"/>
      <c r="L17" s="237"/>
      <c r="M17" s="237"/>
      <c r="N17" s="237"/>
      <c r="O17" s="238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</row>
    <row r="18" s="82" customFormat="1" ht="18" spans="1:249">
      <c r="A18" s="242"/>
      <c r="B18" s="127"/>
      <c r="C18" s="127"/>
      <c r="D18" s="128"/>
      <c r="E18" s="127"/>
      <c r="F18" s="127"/>
      <c r="G18" s="127"/>
      <c r="H18" s="127"/>
      <c r="I18" s="244"/>
      <c r="J18" s="230"/>
      <c r="K18" s="233"/>
      <c r="L18" s="237"/>
      <c r="M18" s="237"/>
      <c r="N18" s="237"/>
      <c r="O18" s="238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</row>
    <row r="19" s="82" customFormat="1" ht="17.25" spans="1:249">
      <c r="A19" s="129"/>
      <c r="B19" s="130"/>
      <c r="C19" s="130"/>
      <c r="D19" s="130"/>
      <c r="E19" s="131"/>
      <c r="F19" s="130"/>
      <c r="G19" s="130"/>
      <c r="H19" s="130"/>
      <c r="I19" s="245"/>
      <c r="J19" s="246"/>
      <c r="K19" s="247"/>
      <c r="L19" s="248"/>
      <c r="M19" s="248"/>
      <c r="N19" s="248"/>
      <c r="O19" s="249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</row>
    <row r="20" s="82" customFormat="1" spans="1:249">
      <c r="C20" s="83"/>
      <c r="J20" s="138" t="s">
        <v>181</v>
      </c>
      <c r="K20" s="250">
        <v>45980</v>
      </c>
      <c r="L20" s="138" t="s">
        <v>182</v>
      </c>
      <c r="M20" s="82" t="s">
        <v>138</v>
      </c>
      <c r="N20" s="138" t="s">
        <v>183</v>
      </c>
      <c r="O20" s="251" t="s">
        <v>141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" workbookViewId="0">
      <selection activeCell="F6" sqref="F6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3">
      <c r="A1" s="144" t="s">
        <v>220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27" customHeight="1" spans="1:13">
      <c r="A2" s="145" t="s">
        <v>53</v>
      </c>
      <c r="B2" s="146" t="s">
        <v>221</v>
      </c>
      <c r="C2" s="146"/>
      <c r="D2" s="147" t="s">
        <v>61</v>
      </c>
      <c r="E2" s="148" t="str">
        <f>首期!B4</f>
        <v>TAJJBO82755</v>
      </c>
      <c r="F2" s="149" t="s">
        <v>222</v>
      </c>
      <c r="G2" s="150" t="s">
        <v>223</v>
      </c>
      <c r="H2" s="151"/>
      <c r="I2" s="152" t="s">
        <v>57</v>
      </c>
      <c r="J2" s="153" t="s">
        <v>56</v>
      </c>
      <c r="K2" s="154"/>
    </row>
    <row r="3" ht="18" customHeight="1" spans="1:13">
      <c r="A3" s="155" t="s">
        <v>74</v>
      </c>
      <c r="B3" s="156">
        <v>600</v>
      </c>
      <c r="C3" s="156"/>
      <c r="D3" s="157" t="s">
        <v>224</v>
      </c>
      <c r="E3" s="158">
        <v>46011</v>
      </c>
      <c r="F3" s="159"/>
      <c r="G3" s="159"/>
      <c r="H3" s="160" t="s">
        <v>225</v>
      </c>
      <c r="I3" s="160"/>
      <c r="J3" s="160"/>
      <c r="K3" s="161"/>
    </row>
    <row r="4" ht="18" customHeight="1" spans="1:13">
      <c r="A4" s="162" t="s">
        <v>71</v>
      </c>
      <c r="B4" s="156">
        <v>4</v>
      </c>
      <c r="C4" s="156">
        <v>6</v>
      </c>
      <c r="D4" s="163" t="s">
        <v>226</v>
      </c>
      <c r="E4" s="159" t="s">
        <v>227</v>
      </c>
      <c r="F4" s="159"/>
      <c r="G4" s="159"/>
      <c r="H4" s="163" t="s">
        <v>228</v>
      </c>
      <c r="I4" s="163"/>
      <c r="J4" s="164" t="s">
        <v>65</v>
      </c>
      <c r="K4" s="165" t="s">
        <v>66</v>
      </c>
    </row>
    <row r="5" ht="18" customHeight="1" spans="1:13">
      <c r="A5" s="162" t="s">
        <v>229</v>
      </c>
      <c r="B5" s="156">
        <v>1</v>
      </c>
      <c r="C5" s="156"/>
      <c r="D5" s="157" t="s">
        <v>230</v>
      </c>
      <c r="E5" s="157"/>
      <c r="G5" s="157"/>
      <c r="H5" s="163" t="s">
        <v>231</v>
      </c>
      <c r="I5" s="163"/>
      <c r="J5" s="164" t="s">
        <v>65</v>
      </c>
      <c r="K5" s="165" t="s">
        <v>66</v>
      </c>
    </row>
    <row r="6" ht="18" customHeight="1" spans="1:13">
      <c r="A6" s="166" t="s">
        <v>232</v>
      </c>
      <c r="B6" s="167">
        <v>80</v>
      </c>
      <c r="C6" s="167"/>
      <c r="D6" s="168" t="s">
        <v>233</v>
      </c>
      <c r="E6" s="169">
        <v>600</v>
      </c>
      <c r="F6" s="169"/>
      <c r="G6" s="168"/>
      <c r="H6" s="170" t="s">
        <v>234</v>
      </c>
      <c r="I6" s="170"/>
      <c r="J6" s="169" t="s">
        <v>65</v>
      </c>
      <c r="K6" s="171" t="s">
        <v>66</v>
      </c>
      <c r="M6" s="172"/>
    </row>
    <row r="7" ht="18" customHeight="1" spans="1:13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3">
      <c r="A8" s="176" t="s">
        <v>235</v>
      </c>
      <c r="B8" s="149" t="s">
        <v>236</v>
      </c>
      <c r="C8" s="149" t="s">
        <v>237</v>
      </c>
      <c r="D8" s="149" t="s">
        <v>238</v>
      </c>
      <c r="E8" s="149" t="s">
        <v>239</v>
      </c>
      <c r="F8" s="149" t="s">
        <v>240</v>
      </c>
      <c r="G8" s="177" t="s">
        <v>241</v>
      </c>
      <c r="H8" s="178"/>
      <c r="I8" s="178"/>
      <c r="J8" s="178"/>
      <c r="K8" s="179"/>
    </row>
    <row r="9" ht="18" customHeight="1" spans="1:13">
      <c r="A9" s="162" t="s">
        <v>242</v>
      </c>
      <c r="B9" s="163"/>
      <c r="C9" s="164" t="s">
        <v>65</v>
      </c>
      <c r="D9" s="164" t="s">
        <v>66</v>
      </c>
      <c r="E9" s="157" t="s">
        <v>243</v>
      </c>
      <c r="F9" s="180" t="s">
        <v>244</v>
      </c>
      <c r="G9" s="181"/>
      <c r="H9" s="182"/>
      <c r="I9" s="182"/>
      <c r="J9" s="182"/>
      <c r="K9" s="183"/>
    </row>
    <row r="10" ht="18" customHeight="1" spans="1:13">
      <c r="A10" s="162" t="s">
        <v>245</v>
      </c>
      <c r="B10" s="163"/>
      <c r="C10" s="164" t="s">
        <v>65</v>
      </c>
      <c r="D10" s="164" t="s">
        <v>66</v>
      </c>
      <c r="E10" s="157" t="s">
        <v>246</v>
      </c>
      <c r="F10" s="180" t="s">
        <v>247</v>
      </c>
      <c r="G10" s="181" t="s">
        <v>248</v>
      </c>
      <c r="H10" s="182"/>
      <c r="I10" s="182"/>
      <c r="J10" s="182"/>
      <c r="K10" s="183"/>
    </row>
    <row r="11" ht="18" customHeight="1" spans="1:13">
      <c r="A11" s="184" t="s">
        <v>186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ht="18" customHeight="1" spans="1:13">
      <c r="A12" s="155" t="s">
        <v>88</v>
      </c>
      <c r="B12" s="164" t="s">
        <v>84</v>
      </c>
      <c r="C12" s="164" t="s">
        <v>85</v>
      </c>
      <c r="D12" s="180"/>
      <c r="E12" s="157" t="s">
        <v>86</v>
      </c>
      <c r="F12" s="164" t="s">
        <v>84</v>
      </c>
      <c r="G12" s="164" t="s">
        <v>85</v>
      </c>
      <c r="H12" s="164"/>
      <c r="I12" s="157" t="s">
        <v>249</v>
      </c>
      <c r="J12" s="164" t="s">
        <v>84</v>
      </c>
      <c r="K12" s="165" t="s">
        <v>85</v>
      </c>
    </row>
    <row r="13" ht="18" customHeight="1" spans="1:13">
      <c r="A13" s="155" t="s">
        <v>91</v>
      </c>
      <c r="B13" s="164" t="s">
        <v>84</v>
      </c>
      <c r="C13" s="164" t="s">
        <v>85</v>
      </c>
      <c r="D13" s="180"/>
      <c r="E13" s="157" t="s">
        <v>96</v>
      </c>
      <c r="F13" s="164" t="s">
        <v>84</v>
      </c>
      <c r="G13" s="164" t="s">
        <v>85</v>
      </c>
      <c r="H13" s="164"/>
      <c r="I13" s="157" t="s">
        <v>250</v>
      </c>
      <c r="J13" s="164" t="s">
        <v>84</v>
      </c>
      <c r="K13" s="165" t="s">
        <v>85</v>
      </c>
    </row>
    <row r="14" ht="18" customHeight="1" spans="1:13">
      <c r="A14" s="166" t="s">
        <v>251</v>
      </c>
      <c r="B14" s="169" t="s">
        <v>84</v>
      </c>
      <c r="C14" s="169" t="s">
        <v>85</v>
      </c>
      <c r="D14" s="187"/>
      <c r="E14" s="168" t="s">
        <v>252</v>
      </c>
      <c r="F14" s="169" t="s">
        <v>84</v>
      </c>
      <c r="G14" s="169" t="s">
        <v>85</v>
      </c>
      <c r="H14" s="169"/>
      <c r="I14" s="168" t="s">
        <v>253</v>
      </c>
      <c r="J14" s="169" t="s">
        <v>84</v>
      </c>
      <c r="K14" s="171" t="s">
        <v>85</v>
      </c>
    </row>
    <row r="15" ht="18" customHeight="1" spans="1:13">
      <c r="A15" s="173"/>
      <c r="B15" s="188"/>
      <c r="C15" s="188"/>
      <c r="D15" s="174"/>
      <c r="E15" s="173"/>
      <c r="F15" s="188"/>
      <c r="G15" s="188"/>
      <c r="H15" s="188"/>
      <c r="I15" s="173"/>
      <c r="J15" s="188"/>
      <c r="K15" s="188"/>
    </row>
    <row r="16" s="141" customFormat="1" ht="18" customHeight="1" spans="1:13">
      <c r="A16" s="145" t="s">
        <v>254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9"/>
    </row>
    <row r="17" ht="18" customHeight="1" spans="1:11">
      <c r="A17" s="162" t="s">
        <v>255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0"/>
    </row>
    <row r="18" ht="18" customHeight="1" spans="1:11">
      <c r="A18" s="162" t="s">
        <v>256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0"/>
    </row>
    <row r="19" ht="22" customHeight="1" spans="1:11">
      <c r="A19" s="191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7"/>
    </row>
    <row r="24" ht="18" customHeight="1" spans="1:11">
      <c r="A24" s="162" t="s">
        <v>123</v>
      </c>
      <c r="B24" s="163"/>
      <c r="C24" s="164" t="s">
        <v>65</v>
      </c>
      <c r="D24" s="164" t="s">
        <v>66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8" t="s">
        <v>257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 t="s">
        <v>259</v>
      </c>
    </row>
    <row r="28" ht="23" customHeight="1" spans="1:11">
      <c r="A28" s="192" t="s">
        <v>260</v>
      </c>
      <c r="B28" s="193"/>
      <c r="C28" s="193"/>
      <c r="D28" s="193"/>
      <c r="E28" s="193"/>
      <c r="F28" s="193"/>
      <c r="G28" s="193"/>
      <c r="H28" s="193"/>
      <c r="I28" s="193"/>
      <c r="J28" s="204"/>
      <c r="K28" s="205">
        <v>1</v>
      </c>
    </row>
    <row r="29" ht="23" customHeight="1" spans="1:11">
      <c r="A29" s="192" t="s">
        <v>261</v>
      </c>
      <c r="B29" s="193"/>
      <c r="C29" s="193"/>
      <c r="D29" s="193"/>
      <c r="E29" s="193"/>
      <c r="F29" s="193"/>
      <c r="G29" s="193"/>
      <c r="H29" s="193"/>
      <c r="I29" s="193"/>
      <c r="J29" s="204"/>
      <c r="K29" s="183">
        <v>1</v>
      </c>
    </row>
    <row r="30" ht="23" customHeight="1" spans="1:11">
      <c r="A30" s="192" t="s">
        <v>262</v>
      </c>
      <c r="B30" s="193"/>
      <c r="C30" s="193"/>
      <c r="D30" s="193"/>
      <c r="E30" s="193"/>
      <c r="F30" s="193"/>
      <c r="G30" s="193"/>
      <c r="H30" s="193"/>
      <c r="I30" s="193"/>
      <c r="J30" s="204"/>
      <c r="K30" s="183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04"/>
      <c r="K31" s="183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04"/>
      <c r="K32" s="20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04"/>
      <c r="K33" s="20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04"/>
      <c r="K34" s="183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04"/>
      <c r="K35" s="208"/>
    </row>
    <row r="36" ht="23" customHeight="1" spans="1:11">
      <c r="A36" s="209" t="s">
        <v>263</v>
      </c>
      <c r="B36" s="210"/>
      <c r="C36" s="210"/>
      <c r="D36" s="210"/>
      <c r="E36" s="210"/>
      <c r="F36" s="210"/>
      <c r="G36" s="210"/>
      <c r="H36" s="210"/>
      <c r="I36" s="210"/>
      <c r="J36" s="211"/>
      <c r="K36" s="212">
        <f>SUM(K28:K35)</f>
        <v>3</v>
      </c>
    </row>
    <row r="37" ht="18.75" customHeight="1" spans="1:11">
      <c r="A37" s="213" t="s">
        <v>264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="142" customFormat="1" ht="18.75" customHeight="1" spans="1:11">
      <c r="A38" s="162" t="s">
        <v>265</v>
      </c>
      <c r="B38" s="163"/>
      <c r="C38" s="163"/>
      <c r="D38" s="160" t="s">
        <v>266</v>
      </c>
      <c r="E38" s="160"/>
      <c r="F38" s="216" t="s">
        <v>267</v>
      </c>
      <c r="G38" s="217"/>
      <c r="H38" s="163" t="s">
        <v>268</v>
      </c>
      <c r="I38" s="163"/>
      <c r="J38" s="163" t="s">
        <v>269</v>
      </c>
      <c r="K38" s="190"/>
    </row>
    <row r="39" ht="18.75" customHeight="1" spans="1:11">
      <c r="A39" s="162" t="s">
        <v>124</v>
      </c>
      <c r="B39" s="163" t="s">
        <v>270</v>
      </c>
      <c r="C39" s="163"/>
      <c r="D39" s="163"/>
      <c r="E39" s="163"/>
      <c r="F39" s="163"/>
      <c r="G39" s="163"/>
      <c r="H39" s="163"/>
      <c r="I39" s="163"/>
      <c r="J39" s="163"/>
      <c r="K39" s="190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0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0"/>
    </row>
    <row r="42" ht="32.1" customHeight="1" spans="1:11">
      <c r="A42" s="166" t="s">
        <v>135</v>
      </c>
      <c r="B42" s="218" t="s">
        <v>271</v>
      </c>
      <c r="C42" s="218"/>
      <c r="D42" s="168" t="s">
        <v>272</v>
      </c>
      <c r="E42" s="187" t="s">
        <v>138</v>
      </c>
      <c r="F42" s="168" t="s">
        <v>139</v>
      </c>
      <c r="G42" s="219">
        <v>45989</v>
      </c>
      <c r="H42" s="220" t="s">
        <v>140</v>
      </c>
      <c r="I42" s="220"/>
      <c r="J42" s="218" t="s">
        <v>141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A8" sqref="$A8:$XFD8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2.75" style="82" customWidth="1"/>
    <col min="10" max="12" width="15.625" style="82" customWidth="1"/>
    <col min="13" max="15" width="15.625" style="84" customWidth="1"/>
    <col min="16" max="253" width="9" style="82"/>
    <col min="254" max="16384" width="9" style="85"/>
  </cols>
  <sheetData>
    <row r="1" s="82" customFormat="1" ht="29" customHeight="1" spans="1:256">
      <c r="A1" s="86" t="s">
        <v>144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90"/>
      <c r="N1" s="90"/>
      <c r="O1" s="90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82" customFormat="1" ht="20" customHeight="1" spans="1:256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7"/>
      <c r="J2" s="98" t="s">
        <v>57</v>
      </c>
      <c r="K2" s="99" t="s">
        <v>56</v>
      </c>
      <c r="L2" s="99"/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</row>
    <row r="3" s="82" customFormat="1" spans="1:256">
      <c r="A3" s="101" t="s">
        <v>145</v>
      </c>
      <c r="B3" s="102" t="s">
        <v>146</v>
      </c>
      <c r="C3" s="103"/>
      <c r="D3" s="102"/>
      <c r="E3" s="102"/>
      <c r="F3" s="102"/>
      <c r="G3" s="102"/>
      <c r="H3" s="102"/>
      <c r="I3" s="104"/>
      <c r="J3" s="105"/>
      <c r="K3" s="105"/>
      <c r="L3" s="105"/>
      <c r="M3" s="105"/>
      <c r="N3" s="105"/>
      <c r="O3" s="10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</row>
    <row r="4" s="82" customFormat="1" ht="16.5" spans="1:256">
      <c r="A4" s="101"/>
      <c r="B4" s="107" t="s">
        <v>109</v>
      </c>
      <c r="C4" s="107" t="s">
        <v>110</v>
      </c>
      <c r="D4" s="108" t="s">
        <v>111</v>
      </c>
      <c r="E4" s="107" t="s">
        <v>112</v>
      </c>
      <c r="F4" s="107" t="s">
        <v>113</v>
      </c>
      <c r="G4" s="107" t="s">
        <v>114</v>
      </c>
      <c r="H4" s="107" t="s">
        <v>147</v>
      </c>
      <c r="I4" s="104"/>
      <c r="J4" s="109" t="s">
        <v>110</v>
      </c>
      <c r="K4" s="110" t="s">
        <v>111</v>
      </c>
      <c r="L4" s="111" t="s">
        <v>112</v>
      </c>
      <c r="M4" s="110" t="s">
        <v>113</v>
      </c>
      <c r="N4" s="110" t="s">
        <v>114</v>
      </c>
      <c r="O4" s="112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82" customFormat="1" ht="16.5" spans="1:256">
      <c r="A5" s="101"/>
      <c r="B5" s="107" t="s">
        <v>149</v>
      </c>
      <c r="C5" s="107" t="s">
        <v>150</v>
      </c>
      <c r="D5" s="108" t="s">
        <v>151</v>
      </c>
      <c r="E5" s="113" t="s">
        <v>152</v>
      </c>
      <c r="F5" s="113" t="s">
        <v>153</v>
      </c>
      <c r="G5" s="113" t="s">
        <v>154</v>
      </c>
      <c r="H5" s="113" t="s">
        <v>155</v>
      </c>
      <c r="I5" s="114"/>
      <c r="J5" s="115" t="s">
        <v>116</v>
      </c>
      <c r="K5" s="116" t="s">
        <v>119</v>
      </c>
      <c r="L5" s="117" t="s">
        <v>118</v>
      </c>
      <c r="M5" s="117" t="s">
        <v>117</v>
      </c>
      <c r="N5" s="117" t="s">
        <v>118</v>
      </c>
      <c r="O5" s="11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</row>
    <row r="6" s="82" customFormat="1" ht="21" customHeight="1" spans="1:256">
      <c r="A6" s="119" t="s">
        <v>158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14"/>
      <c r="J6" s="115" t="s">
        <v>273</v>
      </c>
      <c r="K6" s="115" t="s">
        <v>274</v>
      </c>
      <c r="L6" s="115" t="s">
        <v>274</v>
      </c>
      <c r="M6" s="115" t="s">
        <v>273</v>
      </c>
      <c r="N6" s="115" t="s">
        <v>273</v>
      </c>
      <c r="O6" s="122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</row>
    <row r="7" s="82" customFormat="1" ht="21" customHeight="1" spans="1:256">
      <c r="A7" s="119" t="s">
        <v>162</v>
      </c>
      <c r="B7" s="120">
        <f t="shared" ref="B7:B9" si="0">C7-4</f>
        <v>86</v>
      </c>
      <c r="C7" s="120">
        <f t="shared" ref="C7:C9" si="1">D7-4</f>
        <v>90</v>
      </c>
      <c r="D7" s="121">
        <v>94</v>
      </c>
      <c r="E7" s="120">
        <f t="shared" ref="E7:E9" si="2">D7+4</f>
        <v>98</v>
      </c>
      <c r="F7" s="120">
        <f>E7+4</f>
        <v>102</v>
      </c>
      <c r="G7" s="120">
        <f t="shared" ref="G7:G9" si="3">F7+6</f>
        <v>108</v>
      </c>
      <c r="H7" s="120">
        <f>G7+6</f>
        <v>114</v>
      </c>
      <c r="I7" s="114"/>
      <c r="J7" s="115" t="s">
        <v>273</v>
      </c>
      <c r="K7" s="115" t="s">
        <v>275</v>
      </c>
      <c r="L7" s="115" t="s">
        <v>273</v>
      </c>
      <c r="M7" s="115" t="s">
        <v>274</v>
      </c>
      <c r="N7" s="115" t="s">
        <v>273</v>
      </c>
      <c r="O7" s="122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="82" customFormat="1" ht="21" customHeight="1" spans="1:256">
      <c r="A8" s="119" t="s">
        <v>165</v>
      </c>
      <c r="B8" s="120">
        <f t="shared" si="0"/>
        <v>82</v>
      </c>
      <c r="C8" s="120">
        <f t="shared" si="1"/>
        <v>86</v>
      </c>
      <c r="D8" s="121">
        <v>90</v>
      </c>
      <c r="E8" s="120">
        <f t="shared" si="2"/>
        <v>94</v>
      </c>
      <c r="F8" s="120">
        <f>E8+5</f>
        <v>99</v>
      </c>
      <c r="G8" s="120">
        <f t="shared" si="3"/>
        <v>105</v>
      </c>
      <c r="H8" s="120">
        <f>G8+7</f>
        <v>112</v>
      </c>
      <c r="I8" s="114"/>
      <c r="J8" s="115" t="s">
        <v>276</v>
      </c>
      <c r="K8" s="115" t="s">
        <v>277</v>
      </c>
      <c r="L8" s="115" t="s">
        <v>278</v>
      </c>
      <c r="M8" s="115" t="s">
        <v>273</v>
      </c>
      <c r="N8" s="115" t="s">
        <v>273</v>
      </c>
      <c r="O8" s="122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="82" customFormat="1" ht="21" customHeight="1" spans="1:256">
      <c r="A9" s="119" t="s">
        <v>167</v>
      </c>
      <c r="B9" s="120">
        <f t="shared" si="0"/>
        <v>90</v>
      </c>
      <c r="C9" s="120">
        <f t="shared" si="1"/>
        <v>94</v>
      </c>
      <c r="D9" s="121">
        <v>98</v>
      </c>
      <c r="E9" s="120">
        <f t="shared" si="2"/>
        <v>102</v>
      </c>
      <c r="F9" s="120">
        <f>E9+5</f>
        <v>107</v>
      </c>
      <c r="G9" s="120">
        <f t="shared" si="3"/>
        <v>113</v>
      </c>
      <c r="H9" s="120">
        <f>G9+7</f>
        <v>120</v>
      </c>
      <c r="I9" s="114"/>
      <c r="J9" s="115" t="s">
        <v>279</v>
      </c>
      <c r="K9" s="115" t="s">
        <v>273</v>
      </c>
      <c r="L9" s="115" t="s">
        <v>280</v>
      </c>
      <c r="M9" s="115" t="s">
        <v>281</v>
      </c>
      <c r="N9" s="115" t="s">
        <v>279</v>
      </c>
      <c r="O9" s="122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="82" customFormat="1" ht="21" customHeight="1" spans="1:256">
      <c r="A10" s="119" t="s">
        <v>169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14"/>
      <c r="J10" s="115" t="s">
        <v>273</v>
      </c>
      <c r="K10" s="115" t="s">
        <v>273</v>
      </c>
      <c r="L10" s="115" t="s">
        <v>282</v>
      </c>
      <c r="M10" s="115" t="s">
        <v>283</v>
      </c>
      <c r="N10" s="115" t="s">
        <v>273</v>
      </c>
      <c r="O10" s="122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="82" customFormat="1" ht="21" customHeight="1" spans="1:256">
      <c r="A11" s="119" t="s">
        <v>170</v>
      </c>
      <c r="B11" s="120">
        <f>C11-0.5</f>
        <v>16</v>
      </c>
      <c r="C11" s="120">
        <f>D11-0.5</f>
        <v>16.5</v>
      </c>
      <c r="D11" s="121">
        <v>17</v>
      </c>
      <c r="E11" s="120">
        <f t="shared" ref="E11:H11" si="4">D11+0.5</f>
        <v>17.5</v>
      </c>
      <c r="F11" s="120">
        <f t="shared" si="4"/>
        <v>18</v>
      </c>
      <c r="G11" s="120">
        <f t="shared" si="4"/>
        <v>18.5</v>
      </c>
      <c r="H11" s="120">
        <f t="shared" si="4"/>
        <v>19</v>
      </c>
      <c r="I11" s="114"/>
      <c r="J11" s="115" t="s">
        <v>273</v>
      </c>
      <c r="K11" s="115" t="s">
        <v>284</v>
      </c>
      <c r="L11" s="115" t="s">
        <v>285</v>
      </c>
      <c r="M11" s="115" t="s">
        <v>273</v>
      </c>
      <c r="N11" s="115" t="s">
        <v>286</v>
      </c>
      <c r="O11" s="122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="82" customFormat="1" ht="21" customHeight="1" spans="1:256">
      <c r="A12" s="119" t="s">
        <v>172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14"/>
      <c r="J12" s="115" t="s">
        <v>287</v>
      </c>
      <c r="K12" s="115" t="s">
        <v>288</v>
      </c>
      <c r="L12" s="115" t="s">
        <v>289</v>
      </c>
      <c r="M12" s="115" t="s">
        <v>290</v>
      </c>
      <c r="N12" s="115" t="s">
        <v>291</v>
      </c>
      <c r="O12" s="122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="82" customFormat="1" ht="21" customHeight="1" spans="1:256">
      <c r="A13" s="119" t="s">
        <v>175</v>
      </c>
      <c r="B13" s="119">
        <f>C13-0.8</f>
        <v>14.9</v>
      </c>
      <c r="C13" s="119">
        <f>D13-0.8</f>
        <v>15.7</v>
      </c>
      <c r="D13" s="121">
        <v>16.5</v>
      </c>
      <c r="E13" s="119">
        <f>D13+0.8</f>
        <v>17.3</v>
      </c>
      <c r="F13" s="119">
        <f>E13+0.8</f>
        <v>18.1</v>
      </c>
      <c r="G13" s="119">
        <f>F13+1.1</f>
        <v>19.2</v>
      </c>
      <c r="H13" s="119">
        <f>G13+1.1</f>
        <v>20.3</v>
      </c>
      <c r="I13" s="114"/>
      <c r="J13" s="115" t="s">
        <v>273</v>
      </c>
      <c r="K13" s="115" t="s">
        <v>292</v>
      </c>
      <c r="L13" s="115" t="s">
        <v>273</v>
      </c>
      <c r="M13" s="115" t="s">
        <v>293</v>
      </c>
      <c r="N13" s="115" t="s">
        <v>273</v>
      </c>
      <c r="O13" s="122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="82" customFormat="1" ht="21" customHeight="1" spans="1:256">
      <c r="A14" s="119" t="s">
        <v>177</v>
      </c>
      <c r="B14" s="120">
        <f>C14-0.4</f>
        <v>20.2</v>
      </c>
      <c r="C14" s="120">
        <f>D14-0.4</f>
        <v>20.6</v>
      </c>
      <c r="D14" s="123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14"/>
      <c r="J14" s="115" t="s">
        <v>294</v>
      </c>
      <c r="K14" s="115" t="s">
        <v>295</v>
      </c>
      <c r="L14" s="115" t="s">
        <v>294</v>
      </c>
      <c r="M14" s="115" t="s">
        <v>296</v>
      </c>
      <c r="N14" s="115" t="s">
        <v>297</v>
      </c>
      <c r="O14" s="122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="82" customFormat="1" ht="21" customHeight="1" spans="1:256">
      <c r="A15" s="119" t="s">
        <v>178</v>
      </c>
      <c r="B15" s="120">
        <f>C15-0.2</f>
        <v>10.6</v>
      </c>
      <c r="C15" s="120">
        <f>D15-0.2</f>
        <v>10.8</v>
      </c>
      <c r="D15" s="123">
        <v>11</v>
      </c>
      <c r="E15" s="120">
        <f>D15+0.2</f>
        <v>11.2</v>
      </c>
      <c r="F15" s="120">
        <f>E15+0.2</f>
        <v>11.4</v>
      </c>
      <c r="G15" s="124">
        <f>F15+0.25</f>
        <v>11.65</v>
      </c>
      <c r="H15" s="124">
        <f>G15+0.25</f>
        <v>11.9</v>
      </c>
      <c r="I15" s="114"/>
      <c r="J15" s="115" t="s">
        <v>298</v>
      </c>
      <c r="K15" s="115" t="s">
        <v>299</v>
      </c>
      <c r="L15" s="115" t="s">
        <v>300</v>
      </c>
      <c r="M15" s="115" t="s">
        <v>273</v>
      </c>
      <c r="N15" s="115" t="s">
        <v>273</v>
      </c>
      <c r="O15" s="122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="82" customFormat="1" ht="21" customHeight="1" spans="1:256">
      <c r="A16" s="119" t="s">
        <v>179</v>
      </c>
      <c r="B16" s="125">
        <f>C16</f>
        <v>1.3</v>
      </c>
      <c r="C16" s="125">
        <f>D16</f>
        <v>1.3</v>
      </c>
      <c r="D16" s="121">
        <v>1.3</v>
      </c>
      <c r="E16" s="125">
        <f t="shared" ref="E16:H16" si="5">D16</f>
        <v>1.3</v>
      </c>
      <c r="F16" s="125">
        <f t="shared" si="5"/>
        <v>1.3</v>
      </c>
      <c r="G16" s="125">
        <f t="shared" si="5"/>
        <v>1.3</v>
      </c>
      <c r="H16" s="125">
        <f t="shared" si="5"/>
        <v>1.3</v>
      </c>
      <c r="I16" s="114"/>
      <c r="J16" s="115" t="s">
        <v>273</v>
      </c>
      <c r="K16" s="115" t="s">
        <v>273</v>
      </c>
      <c r="L16" s="115" t="s">
        <v>273</v>
      </c>
      <c r="M16" s="115" t="s">
        <v>273</v>
      </c>
      <c r="N16" s="115" t="s">
        <v>273</v>
      </c>
      <c r="O16" s="122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="82" customFormat="1" ht="21" customHeight="1" spans="1:256">
      <c r="A17" s="126"/>
      <c r="B17" s="127"/>
      <c r="C17" s="127"/>
      <c r="D17" s="128"/>
      <c r="E17" s="127"/>
      <c r="F17" s="127"/>
      <c r="G17" s="127"/>
      <c r="H17" s="127"/>
      <c r="I17" s="114"/>
      <c r="J17" s="115"/>
      <c r="K17" s="115"/>
      <c r="L17" s="115"/>
      <c r="M17" s="115"/>
      <c r="N17" s="115"/>
      <c r="O17" s="122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="82" customFormat="1" ht="21" customHeight="1" spans="1:256">
      <c r="A18" s="126"/>
      <c r="B18" s="127"/>
      <c r="C18" s="127"/>
      <c r="D18" s="128"/>
      <c r="E18" s="127"/>
      <c r="F18" s="127"/>
      <c r="G18" s="127"/>
      <c r="H18" s="127"/>
      <c r="I18" s="114"/>
      <c r="J18" s="115"/>
      <c r="K18" s="115"/>
      <c r="L18" s="115"/>
      <c r="M18" s="115"/>
      <c r="N18" s="115"/>
      <c r="O18" s="122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="82" customFormat="1" ht="17.25" spans="1:256">
      <c r="A19" s="129"/>
      <c r="B19" s="130"/>
      <c r="C19" s="130"/>
      <c r="D19" s="130"/>
      <c r="E19" s="131"/>
      <c r="F19" s="130"/>
      <c r="G19" s="130"/>
      <c r="H19" s="130"/>
      <c r="I19" s="132"/>
      <c r="J19" s="133"/>
      <c r="K19" s="133"/>
      <c r="L19" s="134"/>
      <c r="M19" s="133"/>
      <c r="N19" s="133"/>
      <c r="O19" s="13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="82" customFormat="1" spans="1:256">
      <c r="A20" s="136" t="s">
        <v>180</v>
      </c>
      <c r="B20" s="136"/>
      <c r="C20" s="136"/>
      <c r="D20" s="137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  <row r="21" s="82" customFormat="1" spans="1:256">
      <c r="D21" s="83"/>
      <c r="J21" s="138" t="s">
        <v>181</v>
      </c>
      <c r="K21" s="139">
        <v>45989</v>
      </c>
      <c r="L21" s="138" t="s">
        <v>182</v>
      </c>
      <c r="M21" s="140" t="s">
        <v>138</v>
      </c>
      <c r="N21" s="140" t="s">
        <v>183</v>
      </c>
      <c r="O21" s="84" t="s">
        <v>141</v>
      </c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68" t="s">
        <v>306</v>
      </c>
      <c r="F2" s="5" t="s">
        <v>307</v>
      </c>
      <c r="G2" s="5" t="s">
        <v>308</v>
      </c>
      <c r="H2" s="69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20" customHeight="1" spans="1:15">
      <c r="A4" s="72">
        <v>1</v>
      </c>
      <c r="B4" s="73" t="s">
        <v>317</v>
      </c>
      <c r="C4" s="28" t="s">
        <v>318</v>
      </c>
      <c r="D4" s="14" t="s">
        <v>319</v>
      </c>
      <c r="E4" s="15" t="s">
        <v>320</v>
      </c>
      <c r="F4" s="54" t="s">
        <v>321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322</v>
      </c>
    </row>
    <row r="5" ht="20" customHeight="1" spans="1:15">
      <c r="A5" s="72">
        <v>2</v>
      </c>
      <c r="B5" s="73" t="s">
        <v>323</v>
      </c>
      <c r="C5" s="28" t="s">
        <v>318</v>
      </c>
      <c r="D5" s="14" t="s">
        <v>324</v>
      </c>
      <c r="E5" s="15" t="s">
        <v>320</v>
      </c>
      <c r="F5" s="54" t="s">
        <v>321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322</v>
      </c>
    </row>
    <row r="6" ht="20" customHeight="1" spans="1:15">
      <c r="A6" s="72">
        <v>3</v>
      </c>
      <c r="B6" s="73" t="s">
        <v>325</v>
      </c>
      <c r="C6" s="28" t="s">
        <v>318</v>
      </c>
      <c r="D6" s="14" t="s">
        <v>326</v>
      </c>
      <c r="E6" s="15" t="s">
        <v>320</v>
      </c>
      <c r="F6" s="54" t="s">
        <v>321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322</v>
      </c>
    </row>
    <row r="7" ht="20" customHeight="1" spans="1:15">
      <c r="A7" s="72">
        <v>4</v>
      </c>
      <c r="B7" s="73" t="s">
        <v>327</v>
      </c>
      <c r="C7" s="28" t="s">
        <v>318</v>
      </c>
      <c r="D7" s="14" t="s">
        <v>328</v>
      </c>
      <c r="E7" s="15" t="s">
        <v>320</v>
      </c>
      <c r="F7" s="54" t="s">
        <v>321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322</v>
      </c>
    </row>
    <row r="8" ht="20" customHeight="1" spans="1:15">
      <c r="A8" s="72">
        <v>5</v>
      </c>
      <c r="B8" s="28" t="s">
        <v>329</v>
      </c>
      <c r="C8" s="28" t="s">
        <v>318</v>
      </c>
      <c r="D8" s="14" t="s">
        <v>118</v>
      </c>
      <c r="E8" s="15" t="s">
        <v>320</v>
      </c>
      <c r="F8" s="54" t="s">
        <v>321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322</v>
      </c>
    </row>
    <row r="9" ht="20" customHeight="1" spans="1:15">
      <c r="A9" s="72">
        <v>6</v>
      </c>
      <c r="B9" s="73" t="s">
        <v>330</v>
      </c>
      <c r="C9" s="28" t="s">
        <v>318</v>
      </c>
      <c r="D9" s="14" t="s">
        <v>117</v>
      </c>
      <c r="E9" s="15" t="s">
        <v>320</v>
      </c>
      <c r="F9" s="54" t="s">
        <v>321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322</v>
      </c>
    </row>
    <row r="10" ht="20" customHeight="1" spans="1:15">
      <c r="A10" s="72">
        <v>7</v>
      </c>
      <c r="B10" s="73" t="s">
        <v>331</v>
      </c>
      <c r="C10" s="28" t="s">
        <v>318</v>
      </c>
      <c r="D10" s="14" t="s">
        <v>116</v>
      </c>
      <c r="E10" s="15" t="s">
        <v>320</v>
      </c>
      <c r="F10" s="54" t="s">
        <v>321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322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332</v>
      </c>
      <c r="B12" s="20"/>
      <c r="C12" s="58"/>
      <c r="D12" s="21"/>
      <c r="E12" s="78"/>
      <c r="F12" s="58"/>
      <c r="G12" s="11"/>
      <c r="H12" s="35"/>
      <c r="I12" s="30"/>
      <c r="J12" s="19" t="s">
        <v>333</v>
      </c>
      <c r="K12" s="20"/>
      <c r="L12" s="20"/>
      <c r="M12" s="21"/>
      <c r="N12" s="20"/>
      <c r="O12" s="23"/>
    </row>
    <row r="13" ht="61" customHeight="1" spans="1:15">
      <c r="A13" s="79" t="s">
        <v>334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2025-12-05T12:50:37Z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