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<sst xmlns="http://schemas.openxmlformats.org/spreadsheetml/2006/main" count="1028" uniqueCount="370">
  <si>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</si>
  <si>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</si>
  <si>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</si>
  <si>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</si>
  <si>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</si>
  <si>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</si>
  <si>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</si>
  <si>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</si>
  <si>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</si>
  <si>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</si>
  <si>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</si>
  <si>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</si>
  <si>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</si>
  <si>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</si>
  <si>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</si>
  <si>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</si>
  <si>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</si>
  <si>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</si>
  <si>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</si>
  <si>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</si>
  <si>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</si>
  <si>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</si>
  <si>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</si>
  <si>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</si>
  <si>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</si>
  <si>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</si>
  <si>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</si>
  <si>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</si>
  <si>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</si>
  <si>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</si>
  <si>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</si>
  <si>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</si>
  <si>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</si>
  <si>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</si>
  <si>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</si>
  <si>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</si>
  <si>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</si>
  <si>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</si>
  <si>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</si>
  <si>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</si>
  <si>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</si>
  <si>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</si>
  <si>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</si>
  <si>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</si>
  <si>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</si>
  <si>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</si>
  <si>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</si>
  <si>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</si>
  <si>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</si>
  <si>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</si>
  <si>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</si>
  <si>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</si>
  <si>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</si>
  <si>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</si>
  <si>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</si>
  <si>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</si>
  <si>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</si>
  <si>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</si>
  <si>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</si>
  <si>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</si>
  <si>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</si>
  <si>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</si>
  <si>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TAJJAO82240</t>
  </si>
  <si>
    <t>合同交期</t>
  </si>
  <si>
    <t>2025/11-30至3月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</si>
  <si>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</si>
  <si>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</si>
  <si>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</si>
  <si>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</si>
  <si>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</si>
  <si>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</si>
  <si>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</si>
  <si>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</si>
  <si>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</si>
  <si>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</si>
  <si>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</si>
  <si>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10+2126</t>
  </si>
  <si>
    <t>包装预计完成日</t>
  </si>
  <si>
    <t>印花、刺绣确认样</t>
  </si>
  <si>
    <t>采购凭证编号：</t>
  </si>
  <si>
    <t>CGDD25111000067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</si>
  <si>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</si>
  <si>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</si>
  <si>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</si>
  <si>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</si>
  <si>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</si>
  <si>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</si>
  <si>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</si>
  <si>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</si>
  <si>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</si>
  <si>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</si>
  <si>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</si>
  <si>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</si>
  <si>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</si>
  <si>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</si>
  <si>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</si>
  <si>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</si>
  <si>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</si>
  <si>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</si>
  <si>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</si>
  <si>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</si>
  <si>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</si>
  <si>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</si>
  <si>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</si>
  <si>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</si>
  <si>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</si>
  <si>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</si>
  <si>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</si>
  <si>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</si>
  <si>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</si>
  <si>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</si>
  <si>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</si>
  <si>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</si>
  <si>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</si>
  <si>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</si>
  <si>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</si>
  <si>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</si>
  <si>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</si>
  <si>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电光紫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</si>
  <si>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</si>
  <si>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</si>
  <si>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</si>
  <si>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</si>
  <si>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</si>
  <si>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</si>
  <si>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1、领围偏大1CM，后领织带间线有宽窄</t>
  </si>
  <si>
    <t>2、上袖不圆顺，不平服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</si>
  <si>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</si>
  <si>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</si>
  <si>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</si>
  <si>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</si>
  <si>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</si>
  <si>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</si>
  <si>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</si>
  <si>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</si>
  <si>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</si>
  <si>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</si>
  <si>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</si>
  <si>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</si>
  <si>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</si>
  <si>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</si>
  <si>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</si>
  <si>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</si>
  <si>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</si>
  <si>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</si>
  <si>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</si>
  <si>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XS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</si>
  <si>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</si>
  <si>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</si>
  <si>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</si>
  <si>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</si>
  <si>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</si>
  <si>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</si>
  <si>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</si>
  <si>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</si>
  <si>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</si>
  <si>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</si>
  <si>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</si>
  <si>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</si>
  <si>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</si>
  <si>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-0.5</t>
  </si>
  <si>
    <t>胸围</t>
  </si>
  <si>
    <t>-0.4</t>
  </si>
  <si>
    <t>摆围</t>
  </si>
  <si>
    <t>+0.2</t>
  </si>
  <si>
    <t>肩宽</t>
  </si>
  <si>
    <t>±0.5</t>
  </si>
  <si>
    <t>+0.5</t>
  </si>
  <si>
    <t>肩点短袖长</t>
  </si>
  <si>
    <t>+0.4</t>
  </si>
  <si>
    <t>袖肥/2（参考值）</t>
  </si>
  <si>
    <t>±0.3</t>
  </si>
  <si>
    <t>-0.6</t>
  </si>
  <si>
    <t>短袖口/2</t>
  </si>
  <si>
    <t>+0</t>
  </si>
  <si>
    <t>圆领T恤前领宽（不含领）</t>
  </si>
  <si>
    <t>+0.8</t>
  </si>
  <si>
    <t>圆领T恤前领深（不含领）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</si>
  <si>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</si>
  <si>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</si>
  <si>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</si>
  <si>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</si>
  <si>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</si>
  <si>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</si>
  <si>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</si>
  <si>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</si>
  <si>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</si>
  <si>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</si>
  <si>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</si>
  <si>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</si>
  <si>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</si>
  <si>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</si>
  <si>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</si>
  <si>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</si>
  <si>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</si>
  <si>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</si>
  <si>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</si>
  <si>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</si>
  <si>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</si>
  <si>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</si>
  <si>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</si>
  <si>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</si>
  <si>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</si>
  <si>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</si>
  <si>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</si>
  <si>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</si>
  <si>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</si>
  <si>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</si>
  <si>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</si>
  <si>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</si>
  <si>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</si>
  <si>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</si>
  <si>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</si>
  <si>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</si>
  <si>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</si>
  <si>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</si>
  <si>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</si>
  <si>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</si>
  <si>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</si>
  <si>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</si>
  <si>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</si>
  <si>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</si>
  <si>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</si>
  <si>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</si>
  <si>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</si>
  <si>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</si>
  <si>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</si>
  <si>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</si>
  <si>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</si>
  <si>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</si>
  <si>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海外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</si>
  <si>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</si>
  <si>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</si>
  <si>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</si>
  <si>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</si>
  <si>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</si>
  <si>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</si>
  <si>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</si>
  <si>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</si>
  <si>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</si>
  <si>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</si>
  <si>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采购凭证编号：CGDD25111000067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</si>
  <si>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</si>
  <si>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</si>
  <si>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</si>
  <si>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</si>
  <si>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</si>
  <si>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</si>
  <si>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</si>
  <si>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</si>
  <si>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</si>
  <si>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</si>
  <si>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</si>
  <si>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</si>
  <si>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</si>
  <si>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</si>
  <si>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②检验明细：齐色齐码10件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</si>
  <si>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</si>
  <si>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</si>
  <si>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</si>
  <si>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</si>
  <si>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</si>
  <si>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</si>
  <si>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</si>
  <si>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</si>
  <si>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</si>
  <si>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</si>
  <si>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</si>
  <si>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</si>
  <si>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</si>
  <si>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走货10件，抽查10件，发现1件不良品，已按照以上提出的问题点改正，可以出货</t>
  </si>
  <si>
    <t>服装QC部门</t>
  </si>
  <si>
    <t>检验人</t>
  </si>
  <si>
    <t>-0.7</t>
  </si>
  <si>
    <t>-1</t>
  </si>
  <si>
    <t>+1</t>
  </si>
  <si>
    <t>+0.3</t>
  </si>
  <si>
    <t>-0.2</t>
  </si>
  <si>
    <t>+0.6</t>
  </si>
  <si>
    <t>+2</t>
  </si>
  <si>
    <t>大货首件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</si>
  <si>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</si>
  <si>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</si>
  <si>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</si>
  <si>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</si>
  <si>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</si>
  <si>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</si>
  <si>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</si>
  <si>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</si>
  <si>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</si>
  <si>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</si>
  <si>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</si>
  <si>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</si>
  <si>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</si>
  <si>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</si>
  <si>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</si>
  <si>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</si>
  <si>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</si>
  <si>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</si>
  <si>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</si>
  <si>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</si>
  <si>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</si>
  <si>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</si>
  <si>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黑色</t>
  </si>
  <si>
    <t>TAJJAO81239</t>
  </si>
  <si>
    <t>2509Y0179</t>
  </si>
  <si>
    <t>2509Y0235</t>
  </si>
  <si>
    <t>松山绿</t>
  </si>
  <si>
    <t>2509Y0183</t>
  </si>
  <si>
    <t>微光绿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</si>
  <si>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</si>
  <si>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</si>
  <si>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</si>
  <si>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</si>
  <si>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</si>
  <si>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</si>
  <si>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</si>
  <si>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</si>
  <si>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</si>
  <si>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</si>
  <si>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</si>
  <si>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</si>
  <si>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</si>
  <si>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</si>
  <si>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</si>
  <si>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</si>
  <si>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</si>
  <si>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</si>
  <si>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</si>
  <si>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</si>
  <si>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</si>
  <si>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</si>
  <si>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</si>
  <si>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</si>
  <si>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</si>
  <si>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</si>
  <si>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</si>
  <si>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</si>
  <si>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</si>
  <si>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</si>
  <si>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</si>
  <si>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</si>
  <si>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</si>
  <si>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</si>
  <si>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</si>
  <si>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</si>
  <si>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</si>
  <si>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</si>
  <si>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</si>
  <si>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</si>
  <si>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</si>
  <si>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</si>
  <si>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</si>
  <si>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</si>
  <si>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</si>
  <si>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</si>
  <si>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</si>
  <si>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前幅印绣+左袖印花</t>
  </si>
  <si>
    <t>印花+绣花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</si>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</sst>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31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30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0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horizontal="center" vertical="center"/>
    </xf>
    <xf numFmtId="0" fontId="36" fillId="4" borderId="65" xfId="0" applyFont="1" applyFill="1" applyBorder="1" applyAlignment="1">
      <alignment horizontal="center" vertical="center"/>
    </xf>
    <xf numFmtId="0" fontId="30" fillId="0" borderId="18" xfId="0" applyNumberFormat="1" applyFont="1" applyFill="1" applyBorder="1" applyAlignment="1">
      <alignment horizontal="center" vertical="center"/>
    </xf>
    <xf numFmtId="179" fontId="30" fillId="0" borderId="18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/>
    </xf>
    <xf numFmtId="178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6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6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0" xfId="52" applyFont="1" applyBorder="1" applyAlignment="1">
      <alignment horizontal="left" vertical="center" wrapText="1"/>
    </xf>
    <xf numFmtId="0" fontId="16" fillId="0" borderId="51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41" fillId="0" borderId="68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2" fillId="0" borderId="38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213360</xdr:colOff>
      <xdr:row>2</xdr:row>
      <xdr:rowOff>108585</xdr:rowOff>
    </xdr:from>
    <xdr:to>
      <xdr:col>8</xdr:col>
      <xdr:colOff>1096645</xdr:colOff>
      <xdr:row>4</xdr:row>
      <xdr:rowOff>33655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8310" y="689610"/>
          <a:ext cx="883285" cy="401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9" Type="http://schemas.openxmlformats.org/officeDocument/2006/relationships/ctrlProp" Target="../ctrlProps/ctrlProp201.xml"/><Relationship Id="rId138" Type="http://schemas.openxmlformats.org/officeDocument/2006/relationships/ctrlProp" Target="../ctrlProps/ctrlProp200.xml"/><Relationship Id="rId137" Type="http://schemas.openxmlformats.org/officeDocument/2006/relationships/ctrlProp" Target="../ctrlProps/ctrlProp199.xml"/><Relationship Id="rId136" Type="http://schemas.openxmlformats.org/officeDocument/2006/relationships/ctrlProp" Target="../ctrlProps/ctrlProp198.xml"/><Relationship Id="rId135" Type="http://schemas.openxmlformats.org/officeDocument/2006/relationships/ctrlProp" Target="../ctrlProps/ctrlProp197.xml"/><Relationship Id="rId134" Type="http://schemas.openxmlformats.org/officeDocument/2006/relationships/ctrlProp" Target="../ctrlProps/ctrlProp196.xml"/><Relationship Id="rId133" Type="http://schemas.openxmlformats.org/officeDocument/2006/relationships/ctrlProp" Target="../ctrlProps/ctrlProp195.xml"/><Relationship Id="rId132" Type="http://schemas.openxmlformats.org/officeDocument/2006/relationships/ctrlProp" Target="../ctrlProps/ctrlProp194.xml"/><Relationship Id="rId131" Type="http://schemas.openxmlformats.org/officeDocument/2006/relationships/ctrlProp" Target="../ctrlProps/ctrlProp193.xml"/><Relationship Id="rId130" Type="http://schemas.openxmlformats.org/officeDocument/2006/relationships/ctrlProp" Target="../ctrlProps/ctrlProp192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8.xml"/><Relationship Id="rId8" Type="http://schemas.openxmlformats.org/officeDocument/2006/relationships/ctrlProp" Target="../ctrlProps/ctrlProp207.xml"/><Relationship Id="rId7" Type="http://schemas.openxmlformats.org/officeDocument/2006/relationships/ctrlProp" Target="../ctrlProps/ctrlProp206.xml"/><Relationship Id="rId6" Type="http://schemas.openxmlformats.org/officeDocument/2006/relationships/ctrlProp" Target="../ctrlProps/ctrlProp205.xml"/><Relationship Id="rId5" Type="http://schemas.openxmlformats.org/officeDocument/2006/relationships/ctrlProp" Target="../ctrlProps/ctrlProp204.xml"/><Relationship Id="rId41" Type="http://schemas.openxmlformats.org/officeDocument/2006/relationships/ctrlProp" Target="../ctrlProps/ctrlProp240.xml"/><Relationship Id="rId40" Type="http://schemas.openxmlformats.org/officeDocument/2006/relationships/ctrlProp" Target="../ctrlProps/ctrlProp239.xml"/><Relationship Id="rId4" Type="http://schemas.openxmlformats.org/officeDocument/2006/relationships/ctrlProp" Target="../ctrlProps/ctrlProp203.xml"/><Relationship Id="rId39" Type="http://schemas.openxmlformats.org/officeDocument/2006/relationships/ctrlProp" Target="../ctrlProps/ctrlProp238.xml"/><Relationship Id="rId38" Type="http://schemas.openxmlformats.org/officeDocument/2006/relationships/ctrlProp" Target="../ctrlProps/ctrlProp237.xml"/><Relationship Id="rId37" Type="http://schemas.openxmlformats.org/officeDocument/2006/relationships/ctrlProp" Target="../ctrlProps/ctrlProp236.xml"/><Relationship Id="rId36" Type="http://schemas.openxmlformats.org/officeDocument/2006/relationships/ctrlProp" Target="../ctrlProps/ctrlProp235.xml"/><Relationship Id="rId35" Type="http://schemas.openxmlformats.org/officeDocument/2006/relationships/ctrlProp" Target="../ctrlProps/ctrlProp234.xml"/><Relationship Id="rId34" Type="http://schemas.openxmlformats.org/officeDocument/2006/relationships/ctrlProp" Target="../ctrlProps/ctrlProp233.xml"/><Relationship Id="rId33" Type="http://schemas.openxmlformats.org/officeDocument/2006/relationships/ctrlProp" Target="../ctrlProps/ctrlProp232.xml"/><Relationship Id="rId32" Type="http://schemas.openxmlformats.org/officeDocument/2006/relationships/ctrlProp" Target="../ctrlProps/ctrlProp231.xml"/><Relationship Id="rId31" Type="http://schemas.openxmlformats.org/officeDocument/2006/relationships/ctrlProp" Target="../ctrlProps/ctrlProp230.xml"/><Relationship Id="rId30" Type="http://schemas.openxmlformats.org/officeDocument/2006/relationships/ctrlProp" Target="../ctrlProps/ctrlProp229.xml"/><Relationship Id="rId3" Type="http://schemas.openxmlformats.org/officeDocument/2006/relationships/ctrlProp" Target="../ctrlProps/ctrlProp202.xml"/><Relationship Id="rId29" Type="http://schemas.openxmlformats.org/officeDocument/2006/relationships/ctrlProp" Target="../ctrlProps/ctrlProp228.xml"/><Relationship Id="rId28" Type="http://schemas.openxmlformats.org/officeDocument/2006/relationships/ctrlProp" Target="../ctrlProps/ctrlProp227.xml"/><Relationship Id="rId27" Type="http://schemas.openxmlformats.org/officeDocument/2006/relationships/ctrlProp" Target="../ctrlProps/ctrlProp226.xml"/><Relationship Id="rId26" Type="http://schemas.openxmlformats.org/officeDocument/2006/relationships/ctrlProp" Target="../ctrlProps/ctrlProp225.xml"/><Relationship Id="rId25" Type="http://schemas.openxmlformats.org/officeDocument/2006/relationships/ctrlProp" Target="../ctrlProps/ctrlProp224.xml"/><Relationship Id="rId24" Type="http://schemas.openxmlformats.org/officeDocument/2006/relationships/ctrlProp" Target="../ctrlProps/ctrlProp223.xml"/><Relationship Id="rId23" Type="http://schemas.openxmlformats.org/officeDocument/2006/relationships/ctrlProp" Target="../ctrlProps/ctrlProp222.xml"/><Relationship Id="rId22" Type="http://schemas.openxmlformats.org/officeDocument/2006/relationships/ctrlProp" Target="../ctrlProps/ctrlProp221.xml"/><Relationship Id="rId21" Type="http://schemas.openxmlformats.org/officeDocument/2006/relationships/ctrlProp" Target="../ctrlProps/ctrlProp220.xml"/><Relationship Id="rId20" Type="http://schemas.openxmlformats.org/officeDocument/2006/relationships/ctrlProp" Target="../ctrlProps/ctrlProp2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18.xml"/><Relationship Id="rId18" Type="http://schemas.openxmlformats.org/officeDocument/2006/relationships/ctrlProp" Target="../ctrlProps/ctrlProp217.xml"/><Relationship Id="rId17" Type="http://schemas.openxmlformats.org/officeDocument/2006/relationships/ctrlProp" Target="../ctrlProps/ctrlProp216.xml"/><Relationship Id="rId16" Type="http://schemas.openxmlformats.org/officeDocument/2006/relationships/ctrlProp" Target="../ctrlProps/ctrlProp215.xml"/><Relationship Id="rId15" Type="http://schemas.openxmlformats.org/officeDocument/2006/relationships/ctrlProp" Target="../ctrlProps/ctrlProp214.xml"/><Relationship Id="rId14" Type="http://schemas.openxmlformats.org/officeDocument/2006/relationships/ctrlProp" Target="../ctrlProps/ctrlProp213.xml"/><Relationship Id="rId13" Type="http://schemas.openxmlformats.org/officeDocument/2006/relationships/ctrlProp" Target="../ctrlProps/ctrlProp212.xml"/><Relationship Id="rId12" Type="http://schemas.openxmlformats.org/officeDocument/2006/relationships/ctrlProp" Target="../ctrlProps/ctrlProp211.xml"/><Relationship Id="rId11" Type="http://schemas.openxmlformats.org/officeDocument/2006/relationships/ctrlProp" Target="../ctrlProps/ctrlProp210.xml"/><Relationship Id="rId10" Type="http://schemas.openxmlformats.org/officeDocument/2006/relationships/ctrlProp" Target="../ctrlProps/ctrlProp2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12">
        <v>1</v>
      </c>
      <c r="B2" s="445" t="s">
        <v>1</v>
      </c>
    </row>
    <row r="3" spans="1:2">
      <c r="A3" s="12">
        <v>2</v>
      </c>
      <c r="B3" s="445" t="s">
        <v>2</v>
      </c>
    </row>
    <row r="4" spans="1:2">
      <c r="A4" s="12">
        <v>3</v>
      </c>
      <c r="B4" s="445" t="s">
        <v>3</v>
      </c>
    </row>
    <row r="5" spans="1:2">
      <c r="A5" s="12">
        <v>4</v>
      </c>
      <c r="B5" s="445" t="s">
        <v>4</v>
      </c>
    </row>
    <row r="6" spans="1:2">
      <c r="A6" s="12">
        <v>5</v>
      </c>
      <c r="B6" s="445" t="s">
        <v>5</v>
      </c>
    </row>
    <row r="7" spans="1:2">
      <c r="A7" s="12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12">
        <v>1</v>
      </c>
      <c r="B10" s="449" t="s">
        <v>9</v>
      </c>
    </row>
    <row r="11" spans="1:2">
      <c r="A11" s="12">
        <v>2</v>
      </c>
      <c r="B11" s="445" t="s">
        <v>10</v>
      </c>
    </row>
    <row r="12" spans="1:2">
      <c r="A12" s="12">
        <v>3</v>
      </c>
      <c r="B12" s="447" t="s">
        <v>11</v>
      </c>
    </row>
    <row r="13" spans="1:2">
      <c r="A13" s="12">
        <v>4</v>
      </c>
      <c r="B13" s="445" t="s">
        <v>12</v>
      </c>
    </row>
    <row r="14" spans="1:2">
      <c r="A14" s="12">
        <v>5</v>
      </c>
      <c r="B14" s="445" t="s">
        <v>13</v>
      </c>
    </row>
    <row r="15" spans="1:2">
      <c r="A15" s="12">
        <v>6</v>
      </c>
      <c r="B15" s="445" t="s">
        <v>14</v>
      </c>
    </row>
    <row r="16" spans="1:2">
      <c r="A16" s="12">
        <v>7</v>
      </c>
      <c r="B16" s="445" t="s">
        <v>15</v>
      </c>
    </row>
    <row r="17" spans="1:2">
      <c r="A17" s="12">
        <v>8</v>
      </c>
      <c r="B17" s="445" t="s">
        <v>16</v>
      </c>
    </row>
    <row r="18" spans="1:2">
      <c r="A18" s="12">
        <v>9</v>
      </c>
      <c r="B18" s="445" t="s">
        <v>17</v>
      </c>
    </row>
    <row r="19" spans="1:2">
      <c r="A19" s="12"/>
      <c r="B19" s="445"/>
    </row>
    <row r="20" ht="20.25" spans="1:2">
      <c r="A20" s="443"/>
      <c r="B20" s="444" t="s">
        <v>18</v>
      </c>
    </row>
    <row r="21" spans="1:2">
      <c r="A21" s="12">
        <v>1</v>
      </c>
      <c r="B21" s="450" t="s">
        <v>19</v>
      </c>
    </row>
    <row r="22" spans="1:2">
      <c r="A22" s="12">
        <v>2</v>
      </c>
      <c r="B22" s="445" t="s">
        <v>20</v>
      </c>
    </row>
    <row r="23" spans="1:2">
      <c r="A23" s="12">
        <v>3</v>
      </c>
      <c r="B23" s="445" t="s">
        <v>21</v>
      </c>
    </row>
    <row r="24" spans="1:2">
      <c r="A24" s="12">
        <v>4</v>
      </c>
      <c r="B24" s="445" t="s">
        <v>22</v>
      </c>
    </row>
    <row r="25" spans="1:2">
      <c r="A25" s="12">
        <v>5</v>
      </c>
      <c r="B25" s="445" t="s">
        <v>23</v>
      </c>
    </row>
    <row r="26" spans="1:2">
      <c r="A26" s="12">
        <v>6</v>
      </c>
      <c r="B26" s="445" t="s">
        <v>24</v>
      </c>
    </row>
    <row r="27" spans="1:2">
      <c r="A27" s="12">
        <v>7</v>
      </c>
      <c r="B27" s="445" t="s">
        <v>25</v>
      </c>
    </row>
    <row r="28" spans="1:2">
      <c r="A28" s="12"/>
      <c r="B28" s="445"/>
    </row>
    <row r="29" ht="20.25" spans="1:2">
      <c r="A29" s="443"/>
      <c r="B29" s="444" t="s">
        <v>26</v>
      </c>
    </row>
    <row r="30" spans="1:2">
      <c r="A30" s="12">
        <v>1</v>
      </c>
      <c r="B30" s="450" t="s">
        <v>27</v>
      </c>
    </row>
    <row r="31" spans="1:2">
      <c r="A31" s="12">
        <v>2</v>
      </c>
      <c r="B31" s="445" t="s">
        <v>28</v>
      </c>
    </row>
    <row r="32" spans="1:2">
      <c r="A32" s="12">
        <v>3</v>
      </c>
      <c r="B32" s="445" t="s">
        <v>29</v>
      </c>
    </row>
    <row r="33" ht="28.5" spans="1:2">
      <c r="A33" s="12">
        <v>4</v>
      </c>
      <c r="B33" s="445" t="s">
        <v>30</v>
      </c>
    </row>
    <row r="34" spans="1:2">
      <c r="A34" s="12">
        <v>5</v>
      </c>
      <c r="B34" s="445" t="s">
        <v>31</v>
      </c>
    </row>
    <row r="35" spans="1:2">
      <c r="A35" s="12">
        <v>6</v>
      </c>
      <c r="B35" s="445" t="s">
        <v>32</v>
      </c>
    </row>
    <row r="36" spans="1:2">
      <c r="A36" s="12">
        <v>7</v>
      </c>
      <c r="B36" s="445" t="s">
        <v>33</v>
      </c>
    </row>
    <row r="37" spans="1:2">
      <c r="A37" s="12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314</v>
      </c>
      <c r="H2" s="4"/>
      <c r="I2" s="4" t="s">
        <v>315</v>
      </c>
      <c r="J2" s="4"/>
      <c r="K2" s="6" t="s">
        <v>316</v>
      </c>
      <c r="L2" s="53" t="s">
        <v>317</v>
      </c>
      <c r="M2" s="7" t="s">
        <v>318</v>
      </c>
    </row>
    <row r="3" s="1" customFormat="1" ht="16.5" spans="1:13">
      <c r="A3" s="4"/>
      <c r="B3" s="8"/>
      <c r="C3" s="8"/>
      <c r="D3" s="8"/>
      <c r="E3" s="8"/>
      <c r="F3" s="8"/>
      <c r="G3" s="4" t="s">
        <v>319</v>
      </c>
      <c r="H3" s="4" t="s">
        <v>320</v>
      </c>
      <c r="I3" s="4" t="s">
        <v>319</v>
      </c>
      <c r="J3" s="4" t="s">
        <v>320</v>
      </c>
      <c r="K3" s="9"/>
      <c r="L3" s="54"/>
      <c r="M3" s="10"/>
    </row>
    <row r="4" ht="22" customHeight="1" spans="1:13">
      <c r="A4" s="55">
        <v>1</v>
      </c>
      <c r="B4" s="28" t="s">
        <v>300</v>
      </c>
      <c r="C4" s="14" t="s">
        <v>297</v>
      </c>
      <c r="D4" s="14" t="s">
        <v>298</v>
      </c>
      <c r="E4" s="14" t="s">
        <v>117</v>
      </c>
      <c r="F4" s="15" t="s">
        <v>299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300</v>
      </c>
      <c r="C5" s="14" t="s">
        <v>302</v>
      </c>
      <c r="D5" s="14" t="s">
        <v>298</v>
      </c>
      <c r="E5" s="14" t="s">
        <v>303</v>
      </c>
      <c r="F5" s="15" t="s">
        <v>304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300</v>
      </c>
      <c r="C6" s="14" t="s">
        <v>305</v>
      </c>
      <c r="D6" s="14" t="s">
        <v>298</v>
      </c>
      <c r="E6" s="14" t="s">
        <v>118</v>
      </c>
      <c r="F6" s="15" t="s">
        <v>299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300</v>
      </c>
      <c r="C7" s="14" t="s">
        <v>306</v>
      </c>
      <c r="D7" s="14" t="s">
        <v>298</v>
      </c>
      <c r="E7" s="14" t="s">
        <v>307</v>
      </c>
      <c r="F7" s="15" t="s">
        <v>304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300</v>
      </c>
      <c r="C8" s="14" t="s">
        <v>308</v>
      </c>
      <c r="D8" s="14" t="s">
        <v>298</v>
      </c>
      <c r="E8" s="14" t="s">
        <v>309</v>
      </c>
      <c r="F8" s="15" t="s">
        <v>304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321</v>
      </c>
      <c r="B12" s="21"/>
      <c r="C12" s="21"/>
      <c r="D12" s="60"/>
      <c r="E12" s="22"/>
      <c r="F12" s="61"/>
      <c r="G12" s="32"/>
      <c r="H12" s="20" t="s">
        <v>311</v>
      </c>
      <c r="I12" s="21"/>
      <c r="J12" s="21"/>
      <c r="K12" s="22"/>
      <c r="L12" s="63"/>
      <c r="M12" s="24"/>
    </row>
    <row r="13" ht="84" customHeight="1" spans="1:13">
      <c r="A13" s="64" t="s">
        <v>322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38" t="s">
        <v>325</v>
      </c>
      <c r="H2" s="39"/>
      <c r="I2" s="40"/>
      <c r="J2" s="38" t="s">
        <v>326</v>
      </c>
      <c r="K2" s="39"/>
      <c r="L2" s="40"/>
      <c r="M2" s="38" t="s">
        <v>327</v>
      </c>
      <c r="N2" s="39"/>
      <c r="O2" s="40"/>
      <c r="P2" s="38" t="s">
        <v>328</v>
      </c>
      <c r="Q2" s="39"/>
      <c r="R2" s="40"/>
      <c r="S2" s="39" t="s">
        <v>329</v>
      </c>
      <c r="T2" s="39"/>
      <c r="U2" s="40"/>
      <c r="V2" s="34" t="s">
        <v>330</v>
      </c>
      <c r="W2" s="34" t="s">
        <v>296</v>
      </c>
    </row>
    <row r="3" s="1" customFormat="1" ht="16.5" spans="1:23">
      <c r="A3" s="8"/>
      <c r="B3" s="41"/>
      <c r="C3" s="41"/>
      <c r="D3" s="41"/>
      <c r="E3" s="41"/>
      <c r="F3" s="41"/>
      <c r="G3" s="4" t="s">
        <v>331</v>
      </c>
      <c r="H3" s="4" t="s">
        <v>68</v>
      </c>
      <c r="I3" s="4" t="s">
        <v>287</v>
      </c>
      <c r="J3" s="4" t="s">
        <v>331</v>
      </c>
      <c r="K3" s="4" t="s">
        <v>68</v>
      </c>
      <c r="L3" s="4" t="s">
        <v>287</v>
      </c>
      <c r="M3" s="4" t="s">
        <v>331</v>
      </c>
      <c r="N3" s="4" t="s">
        <v>68</v>
      </c>
      <c r="O3" s="4" t="s">
        <v>287</v>
      </c>
      <c r="P3" s="4" t="s">
        <v>331</v>
      </c>
      <c r="Q3" s="4" t="s">
        <v>68</v>
      </c>
      <c r="R3" s="4" t="s">
        <v>287</v>
      </c>
      <c r="S3" s="4" t="s">
        <v>331</v>
      </c>
      <c r="T3" s="4" t="s">
        <v>68</v>
      </c>
      <c r="U3" s="4" t="s">
        <v>287</v>
      </c>
      <c r="V3" s="42"/>
      <c r="W3" s="42"/>
    </row>
    <row r="4" ht="20" customHeight="1" spans="1:23">
      <c r="A4" s="27" t="s">
        <v>332</v>
      </c>
      <c r="B4" s="28" t="s">
        <v>300</v>
      </c>
      <c r="C4" s="14" t="s">
        <v>297</v>
      </c>
      <c r="D4" s="14" t="s">
        <v>298</v>
      </c>
      <c r="E4" s="14" t="s">
        <v>117</v>
      </c>
      <c r="F4" s="15" t="s">
        <v>299</v>
      </c>
      <c r="G4" s="43" t="s">
        <v>333</v>
      </c>
      <c r="H4" s="43"/>
      <c r="I4" s="43" t="s">
        <v>334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27" t="s">
        <v>332</v>
      </c>
      <c r="B5" s="28" t="s">
        <v>300</v>
      </c>
      <c r="C5" s="14" t="s">
        <v>302</v>
      </c>
      <c r="D5" s="14" t="s">
        <v>298</v>
      </c>
      <c r="E5" s="14" t="s">
        <v>303</v>
      </c>
      <c r="F5" s="15" t="s">
        <v>304</v>
      </c>
      <c r="G5" s="45" t="s">
        <v>336</v>
      </c>
      <c r="H5" s="46"/>
      <c r="I5" s="47"/>
      <c r="J5" s="45" t="s">
        <v>337</v>
      </c>
      <c r="K5" s="46"/>
      <c r="L5" s="47"/>
      <c r="M5" s="38" t="s">
        <v>338</v>
      </c>
      <c r="N5" s="39"/>
      <c r="O5" s="40"/>
      <c r="P5" s="38" t="s">
        <v>339</v>
      </c>
      <c r="Q5" s="39"/>
      <c r="R5" s="40"/>
      <c r="S5" s="39" t="s">
        <v>340</v>
      </c>
      <c r="T5" s="39"/>
      <c r="U5" s="40"/>
      <c r="V5" s="11"/>
      <c r="W5" s="11"/>
    </row>
    <row r="6" ht="20" customHeight="1" spans="1:23">
      <c r="A6" s="27" t="s">
        <v>332</v>
      </c>
      <c r="B6" s="28" t="s">
        <v>300</v>
      </c>
      <c r="C6" s="14" t="s">
        <v>305</v>
      </c>
      <c r="D6" s="14" t="s">
        <v>298</v>
      </c>
      <c r="E6" s="14" t="s">
        <v>118</v>
      </c>
      <c r="F6" s="15" t="s">
        <v>299</v>
      </c>
      <c r="G6" s="48" t="s">
        <v>331</v>
      </c>
      <c r="H6" s="48" t="s">
        <v>68</v>
      </c>
      <c r="I6" s="48" t="s">
        <v>287</v>
      </c>
      <c r="J6" s="48" t="s">
        <v>331</v>
      </c>
      <c r="K6" s="48" t="s">
        <v>68</v>
      </c>
      <c r="L6" s="48" t="s">
        <v>287</v>
      </c>
      <c r="M6" s="4" t="s">
        <v>331</v>
      </c>
      <c r="N6" s="4" t="s">
        <v>68</v>
      </c>
      <c r="O6" s="4" t="s">
        <v>287</v>
      </c>
      <c r="P6" s="4" t="s">
        <v>331</v>
      </c>
      <c r="Q6" s="4" t="s">
        <v>68</v>
      </c>
      <c r="R6" s="4" t="s">
        <v>287</v>
      </c>
      <c r="S6" s="4" t="s">
        <v>331</v>
      </c>
      <c r="T6" s="4" t="s">
        <v>68</v>
      </c>
      <c r="U6" s="4" t="s">
        <v>287</v>
      </c>
      <c r="V6" s="11"/>
      <c r="W6" s="11"/>
    </row>
    <row r="7" ht="18.75" spans="1:23">
      <c r="A7" s="27" t="s">
        <v>332</v>
      </c>
      <c r="B7" s="28" t="s">
        <v>300</v>
      </c>
      <c r="C7" s="14" t="s">
        <v>306</v>
      </c>
      <c r="D7" s="14" t="s">
        <v>298</v>
      </c>
      <c r="E7" s="14" t="s">
        <v>307</v>
      </c>
      <c r="F7" s="15" t="s">
        <v>304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332</v>
      </c>
      <c r="B8" s="28" t="s">
        <v>300</v>
      </c>
      <c r="C8" s="14" t="s">
        <v>308</v>
      </c>
      <c r="D8" s="14" t="s">
        <v>298</v>
      </c>
      <c r="E8" s="14" t="s">
        <v>309</v>
      </c>
      <c r="F8" s="15" t="s">
        <v>304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321</v>
      </c>
      <c r="B13" s="21"/>
      <c r="C13" s="21"/>
      <c r="D13" s="21"/>
      <c r="E13" s="22"/>
      <c r="F13" s="23"/>
      <c r="G13" s="32"/>
      <c r="H13" s="37"/>
      <c r="I13" s="37"/>
      <c r="J13" s="20" t="s">
        <v>311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341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343</v>
      </c>
      <c r="B2" s="34" t="s">
        <v>283</v>
      </c>
      <c r="C2" s="34" t="s">
        <v>284</v>
      </c>
      <c r="D2" s="34" t="s">
        <v>285</v>
      </c>
      <c r="E2" s="34" t="s">
        <v>286</v>
      </c>
      <c r="F2" s="34" t="s">
        <v>287</v>
      </c>
      <c r="G2" s="33" t="s">
        <v>344</v>
      </c>
      <c r="H2" s="33" t="s">
        <v>345</v>
      </c>
      <c r="I2" s="33" t="s">
        <v>346</v>
      </c>
      <c r="J2" s="33" t="s">
        <v>345</v>
      </c>
      <c r="K2" s="33" t="s">
        <v>347</v>
      </c>
      <c r="L2" s="33" t="s">
        <v>345</v>
      </c>
      <c r="M2" s="34" t="s">
        <v>330</v>
      </c>
      <c r="N2" s="34" t="s">
        <v>296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343</v>
      </c>
      <c r="B4" s="36" t="s">
        <v>348</v>
      </c>
      <c r="C4" s="36" t="s">
        <v>331</v>
      </c>
      <c r="D4" s="36" t="s">
        <v>285</v>
      </c>
      <c r="E4" s="34" t="s">
        <v>286</v>
      </c>
      <c r="F4" s="34" t="s">
        <v>287</v>
      </c>
      <c r="G4" s="33" t="s">
        <v>344</v>
      </c>
      <c r="H4" s="33" t="s">
        <v>345</v>
      </c>
      <c r="I4" s="33" t="s">
        <v>346</v>
      </c>
      <c r="J4" s="33" t="s">
        <v>345</v>
      </c>
      <c r="K4" s="33" t="s">
        <v>347</v>
      </c>
      <c r="L4" s="33" t="s">
        <v>345</v>
      </c>
      <c r="M4" s="34" t="s">
        <v>330</v>
      </c>
      <c r="N4" s="34" t="s">
        <v>296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349</v>
      </c>
      <c r="B11" s="21"/>
      <c r="C11" s="21"/>
      <c r="D11" s="22"/>
      <c r="E11" s="23"/>
      <c r="F11" s="37"/>
      <c r="G11" s="32"/>
      <c r="H11" s="37"/>
      <c r="I11" s="20" t="s">
        <v>350</v>
      </c>
      <c r="J11" s="21"/>
      <c r="K11" s="21"/>
      <c r="L11" s="21"/>
      <c r="M11" s="21"/>
      <c r="N11" s="24"/>
    </row>
    <row r="12" ht="16.5" spans="1:14">
      <c r="A12" s="25" t="s">
        <v>351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296</v>
      </c>
    </row>
    <row r="3" ht="18.75" spans="1:12">
      <c r="A3" s="27" t="s">
        <v>332</v>
      </c>
      <c r="B3" s="28" t="s">
        <v>300</v>
      </c>
      <c r="C3" s="14" t="s">
        <v>297</v>
      </c>
      <c r="D3" s="14" t="s">
        <v>298</v>
      </c>
      <c r="E3" s="14" t="s">
        <v>117</v>
      </c>
      <c r="F3" s="15" t="s">
        <v>299</v>
      </c>
      <c r="G3" s="29" t="s">
        <v>357</v>
      </c>
      <c r="H3" s="11" t="s">
        <v>358</v>
      </c>
      <c r="I3" s="11"/>
      <c r="J3" s="11"/>
      <c r="K3" s="29" t="s">
        <v>359</v>
      </c>
      <c r="L3" s="11" t="s">
        <v>301</v>
      </c>
    </row>
    <row r="4" ht="18.75" spans="1:12">
      <c r="A4" s="27" t="s">
        <v>332</v>
      </c>
      <c r="B4" s="28" t="s">
        <v>300</v>
      </c>
      <c r="C4" s="14" t="s">
        <v>302</v>
      </c>
      <c r="D4" s="14" t="s">
        <v>298</v>
      </c>
      <c r="E4" s="14" t="s">
        <v>303</v>
      </c>
      <c r="F4" s="15" t="s">
        <v>304</v>
      </c>
      <c r="G4" s="29"/>
      <c r="H4" s="11"/>
      <c r="I4" s="11"/>
      <c r="J4" s="11"/>
      <c r="K4" s="29" t="s">
        <v>359</v>
      </c>
      <c r="L4" s="11" t="s">
        <v>301</v>
      </c>
    </row>
    <row r="5" ht="18.75" spans="1:12">
      <c r="A5" s="27" t="s">
        <v>332</v>
      </c>
      <c r="B5" s="28" t="s">
        <v>300</v>
      </c>
      <c r="C5" s="14" t="s">
        <v>305</v>
      </c>
      <c r="D5" s="14" t="s">
        <v>298</v>
      </c>
      <c r="E5" s="14" t="s">
        <v>118</v>
      </c>
      <c r="F5" s="15" t="s">
        <v>299</v>
      </c>
      <c r="G5" s="29" t="s">
        <v>357</v>
      </c>
      <c r="H5" s="11" t="s">
        <v>358</v>
      </c>
      <c r="I5" s="11"/>
      <c r="J5" s="11"/>
      <c r="K5" s="29" t="s">
        <v>359</v>
      </c>
      <c r="L5" s="11" t="s">
        <v>301</v>
      </c>
    </row>
    <row r="6" ht="18.75" spans="1:12">
      <c r="A6" s="27" t="s">
        <v>332</v>
      </c>
      <c r="B6" s="28" t="s">
        <v>300</v>
      </c>
      <c r="C6" s="14" t="s">
        <v>306</v>
      </c>
      <c r="D6" s="14" t="s">
        <v>298</v>
      </c>
      <c r="E6" s="14" t="s">
        <v>307</v>
      </c>
      <c r="F6" s="15" t="s">
        <v>304</v>
      </c>
      <c r="G6" s="29"/>
      <c r="H6" s="11"/>
      <c r="I6" s="11"/>
      <c r="J6" s="11"/>
      <c r="K6" s="29" t="s">
        <v>359</v>
      </c>
      <c r="L6" s="11" t="s">
        <v>301</v>
      </c>
    </row>
    <row r="7" ht="18.75" spans="1:12">
      <c r="A7" s="27" t="s">
        <v>332</v>
      </c>
      <c r="B7" s="28" t="s">
        <v>300</v>
      </c>
      <c r="C7" s="14" t="s">
        <v>308</v>
      </c>
      <c r="D7" s="14" t="s">
        <v>298</v>
      </c>
      <c r="E7" s="14" t="s">
        <v>309</v>
      </c>
      <c r="F7" s="15" t="s">
        <v>304</v>
      </c>
      <c r="G7" s="29"/>
      <c r="H7" s="11"/>
      <c r="I7" s="12"/>
      <c r="J7" s="12"/>
      <c r="K7" s="29" t="s">
        <v>359</v>
      </c>
      <c r="L7" s="11" t="s">
        <v>301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301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301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360</v>
      </c>
      <c r="B11" s="21"/>
      <c r="C11" s="21"/>
      <c r="D11" s="21"/>
      <c r="E11" s="22"/>
      <c r="F11" s="23"/>
      <c r="G11" s="32"/>
      <c r="H11" s="20" t="s">
        <v>361</v>
      </c>
      <c r="I11" s="21"/>
      <c r="J11" s="21"/>
      <c r="K11" s="21"/>
      <c r="L11" s="24"/>
    </row>
    <row r="12" ht="16.5" spans="1:12">
      <c r="A12" s="25" t="s">
        <v>362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282</v>
      </c>
      <c r="B2" s="5" t="s">
        <v>287</v>
      </c>
      <c r="C2" s="5" t="s">
        <v>331</v>
      </c>
      <c r="D2" s="5" t="s">
        <v>285</v>
      </c>
      <c r="E2" s="5" t="s">
        <v>286</v>
      </c>
      <c r="F2" s="4" t="s">
        <v>364</v>
      </c>
      <c r="G2" s="4" t="s">
        <v>315</v>
      </c>
      <c r="H2" s="6" t="s">
        <v>316</v>
      </c>
      <c r="I2" s="7" t="s">
        <v>318</v>
      </c>
    </row>
    <row r="3" s="1" customFormat="1" ht="16.5" spans="1:9">
      <c r="A3" s="4"/>
      <c r="B3" s="8"/>
      <c r="C3" s="8"/>
      <c r="D3" s="8"/>
      <c r="E3" s="8"/>
      <c r="F3" s="4" t="s">
        <v>365</v>
      </c>
      <c r="G3" s="4" t="s">
        <v>319</v>
      </c>
      <c r="H3" s="9"/>
      <c r="I3" s="10"/>
    </row>
    <row r="4" ht="18.75" spans="1:9">
      <c r="A4" s="11">
        <v>1</v>
      </c>
      <c r="B4" s="12" t="s">
        <v>334</v>
      </c>
      <c r="C4" s="13" t="s">
        <v>366</v>
      </c>
      <c r="D4" s="14" t="s">
        <v>117</v>
      </c>
      <c r="E4" s="15" t="s">
        <v>299</v>
      </c>
      <c r="F4" s="16">
        <v>-0.04</v>
      </c>
      <c r="G4" s="16">
        <v>-0.03</v>
      </c>
      <c r="H4" s="11"/>
      <c r="I4" s="11" t="s">
        <v>301</v>
      </c>
    </row>
    <row r="5" ht="18.75" spans="1:9">
      <c r="A5" s="11">
        <v>2</v>
      </c>
      <c r="B5" s="12" t="s">
        <v>334</v>
      </c>
      <c r="C5" s="13" t="s">
        <v>366</v>
      </c>
      <c r="D5" s="14" t="s">
        <v>303</v>
      </c>
      <c r="E5" s="15" t="s">
        <v>304</v>
      </c>
      <c r="F5" s="17">
        <v>-0.04</v>
      </c>
      <c r="G5" s="16">
        <v>-0.03</v>
      </c>
      <c r="H5" s="11"/>
      <c r="I5" s="11" t="s">
        <v>301</v>
      </c>
    </row>
    <row r="6" ht="18.75" spans="1:9">
      <c r="A6" s="11">
        <v>3</v>
      </c>
      <c r="B6" s="12" t="s">
        <v>334</v>
      </c>
      <c r="C6" s="13" t="s">
        <v>366</v>
      </c>
      <c r="D6" s="14" t="s">
        <v>118</v>
      </c>
      <c r="E6" s="15" t="s">
        <v>299</v>
      </c>
      <c r="F6" s="16">
        <v>-0.04</v>
      </c>
      <c r="G6" s="16">
        <v>-0.03</v>
      </c>
      <c r="H6" s="11"/>
      <c r="I6" s="11" t="s">
        <v>301</v>
      </c>
    </row>
    <row r="7" ht="18.75" spans="1:9">
      <c r="A7" s="11">
        <v>4</v>
      </c>
      <c r="B7" s="12" t="s">
        <v>334</v>
      </c>
      <c r="C7" s="13" t="s">
        <v>366</v>
      </c>
      <c r="D7" s="14" t="s">
        <v>307</v>
      </c>
      <c r="E7" s="15" t="s">
        <v>304</v>
      </c>
      <c r="F7" s="17">
        <v>-0.04</v>
      </c>
      <c r="G7" s="16">
        <v>-0.03</v>
      </c>
      <c r="H7" s="11"/>
      <c r="I7" s="11" t="s">
        <v>301</v>
      </c>
    </row>
    <row r="8" ht="18.75" spans="1:9">
      <c r="A8" s="11">
        <v>5</v>
      </c>
      <c r="B8" s="12" t="s">
        <v>334</v>
      </c>
      <c r="C8" s="13" t="s">
        <v>366</v>
      </c>
      <c r="D8" s="14" t="s">
        <v>309</v>
      </c>
      <c r="E8" s="15" t="s">
        <v>304</v>
      </c>
      <c r="F8" s="16">
        <v>-0.05</v>
      </c>
      <c r="G8" s="16">
        <v>-0.03</v>
      </c>
      <c r="H8" s="11"/>
      <c r="I8" s="11" t="s">
        <v>301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367</v>
      </c>
      <c r="B12" s="21"/>
      <c r="C12" s="21"/>
      <c r="D12" s="22"/>
      <c r="E12" s="23"/>
      <c r="F12" s="20" t="s">
        <v>368</v>
      </c>
      <c r="G12" s="21"/>
      <c r="H12" s="22"/>
      <c r="I12" s="24"/>
    </row>
    <row r="13" ht="16.5" spans="1:9">
      <c r="A13" s="25" t="s">
        <v>369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23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0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1" t="s">
        <v>41</v>
      </c>
      <c r="G4" s="431" t="s">
        <v>42</v>
      </c>
      <c r="H4" s="425" t="s">
        <v>41</v>
      </c>
      <c r="I4" s="432" t="s">
        <v>42</v>
      </c>
    </row>
    <row r="5" ht="27.95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35">
        <v>2</v>
      </c>
    </row>
    <row r="6" ht="27.95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35">
        <v>3</v>
      </c>
    </row>
    <row r="7" ht="27.95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35">
        <v>4</v>
      </c>
    </row>
    <row r="8" ht="27.95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35">
        <v>6</v>
      </c>
    </row>
    <row r="9" ht="27.95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35">
        <v>8</v>
      </c>
    </row>
    <row r="10" ht="27.95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35">
        <v>11</v>
      </c>
    </row>
    <row r="11" ht="27.95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35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39">
        <v>22</v>
      </c>
    </row>
    <row r="14" spans="2:9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6" workbookViewId="0">
      <selection activeCell="A36" sqref="A36:K36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ht="14.25" spans="1:11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ht="18" customHeight="1" spans="1:11">
      <c r="A4" s="252" t="s">
        <v>61</v>
      </c>
      <c r="B4" s="253" t="s">
        <v>62</v>
      </c>
      <c r="C4" s="254"/>
      <c r="D4" s="252" t="s">
        <v>63</v>
      </c>
      <c r="E4" s="255"/>
      <c r="F4" s="256" t="s">
        <v>64</v>
      </c>
      <c r="G4" s="257"/>
      <c r="H4" s="252" t="s">
        <v>65</v>
      </c>
      <c r="I4" s="255"/>
      <c r="J4" s="148" t="s">
        <v>66</v>
      </c>
      <c r="K4" s="149" t="s">
        <v>67</v>
      </c>
    </row>
    <row r="5" ht="14.25" spans="1:11">
      <c r="A5" s="258" t="s">
        <v>68</v>
      </c>
      <c r="B5" s="148" t="s">
        <v>69</v>
      </c>
      <c r="C5" s="149"/>
      <c r="D5" s="252" t="s">
        <v>70</v>
      </c>
      <c r="E5" s="255"/>
      <c r="F5" s="256">
        <v>45989</v>
      </c>
      <c r="G5" s="257"/>
      <c r="H5" s="252" t="s">
        <v>71</v>
      </c>
      <c r="I5" s="255"/>
      <c r="J5" s="148" t="s">
        <v>66</v>
      </c>
      <c r="K5" s="149" t="s">
        <v>67</v>
      </c>
    </row>
    <row r="6" ht="14.25" spans="1:11">
      <c r="A6" s="252" t="s">
        <v>72</v>
      </c>
      <c r="B6" s="259">
        <v>2</v>
      </c>
      <c r="C6" s="260">
        <v>5</v>
      </c>
      <c r="D6" s="258" t="s">
        <v>73</v>
      </c>
      <c r="E6" s="261"/>
      <c r="F6" s="256">
        <v>45991</v>
      </c>
      <c r="G6" s="257"/>
      <c r="H6" s="252" t="s">
        <v>74</v>
      </c>
      <c r="I6" s="255"/>
      <c r="J6" s="148" t="s">
        <v>66</v>
      </c>
      <c r="K6" s="149" t="s">
        <v>67</v>
      </c>
    </row>
    <row r="7" ht="14.25" spans="1:11">
      <c r="A7" s="252" t="s">
        <v>75</v>
      </c>
      <c r="B7" s="262" t="s">
        <v>76</v>
      </c>
      <c r="C7" s="263"/>
      <c r="D7" s="258" t="s">
        <v>77</v>
      </c>
      <c r="E7" s="264"/>
      <c r="F7" s="256">
        <v>45992</v>
      </c>
      <c r="G7" s="257"/>
      <c r="H7" s="252" t="s">
        <v>78</v>
      </c>
      <c r="I7" s="255"/>
      <c r="J7" s="148" t="s">
        <v>66</v>
      </c>
      <c r="K7" s="149" t="s">
        <v>67</v>
      </c>
    </row>
    <row r="8" ht="15" spans="1:11">
      <c r="A8" s="265" t="s">
        <v>79</v>
      </c>
      <c r="B8" s="266" t="s">
        <v>80</v>
      </c>
      <c r="C8" s="267"/>
      <c r="D8" s="268" t="s">
        <v>81</v>
      </c>
      <c r="E8" s="269"/>
      <c r="F8" s="270">
        <v>45993</v>
      </c>
      <c r="G8" s="271"/>
      <c r="H8" s="268" t="s">
        <v>82</v>
      </c>
      <c r="I8" s="269"/>
      <c r="J8" s="272" t="s">
        <v>66</v>
      </c>
      <c r="K8" s="273" t="s">
        <v>67</v>
      </c>
    </row>
    <row r="9" ht="15" spans="1:11">
      <c r="A9" s="357" t="s">
        <v>83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84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85</v>
      </c>
      <c r="B11" s="365" t="s">
        <v>86</v>
      </c>
      <c r="C11" s="366" t="s">
        <v>87</v>
      </c>
      <c r="D11" s="367"/>
      <c r="E11" s="368" t="s">
        <v>88</v>
      </c>
      <c r="F11" s="365" t="s">
        <v>86</v>
      </c>
      <c r="G11" s="366" t="s">
        <v>87</v>
      </c>
      <c r="H11" s="366" t="s">
        <v>89</v>
      </c>
      <c r="I11" s="368" t="s">
        <v>90</v>
      </c>
      <c r="J11" s="365" t="s">
        <v>86</v>
      </c>
      <c r="K11" s="369" t="s">
        <v>87</v>
      </c>
    </row>
    <row r="12" ht="14.25" spans="1:11">
      <c r="A12" s="258" t="s">
        <v>91</v>
      </c>
      <c r="B12" s="281" t="s">
        <v>86</v>
      </c>
      <c r="C12" s="148" t="s">
        <v>87</v>
      </c>
      <c r="D12" s="264"/>
      <c r="E12" s="261" t="s">
        <v>92</v>
      </c>
      <c r="F12" s="281" t="s">
        <v>86</v>
      </c>
      <c r="G12" s="148" t="s">
        <v>87</v>
      </c>
      <c r="H12" s="148" t="s">
        <v>89</v>
      </c>
      <c r="I12" s="261" t="s">
        <v>93</v>
      </c>
      <c r="J12" s="281" t="s">
        <v>86</v>
      </c>
      <c r="K12" s="149" t="s">
        <v>87</v>
      </c>
    </row>
    <row r="13" ht="14.25" spans="1:11">
      <c r="A13" s="258" t="s">
        <v>94</v>
      </c>
      <c r="B13" s="281" t="s">
        <v>86</v>
      </c>
      <c r="C13" s="148" t="s">
        <v>87</v>
      </c>
      <c r="D13" s="264"/>
      <c r="E13" s="261" t="s">
        <v>95</v>
      </c>
      <c r="F13" s="148" t="s">
        <v>96</v>
      </c>
      <c r="G13" s="148" t="s">
        <v>97</v>
      </c>
      <c r="H13" s="148" t="s">
        <v>89</v>
      </c>
      <c r="I13" s="261" t="s">
        <v>98</v>
      </c>
      <c r="J13" s="281" t="s">
        <v>86</v>
      </c>
      <c r="K13" s="149" t="s">
        <v>87</v>
      </c>
    </row>
    <row r="14" ht="15" spans="1:11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82"/>
    </row>
    <row r="15" ht="15" spans="1:11">
      <c r="A15" s="361" t="s">
        <v>100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101</v>
      </c>
      <c r="B16" s="366" t="s">
        <v>96</v>
      </c>
      <c r="C16" s="366" t="s">
        <v>97</v>
      </c>
      <c r="D16" s="371"/>
      <c r="E16" s="372" t="s">
        <v>102</v>
      </c>
      <c r="F16" s="366" t="s">
        <v>96</v>
      </c>
      <c r="G16" s="366" t="s">
        <v>97</v>
      </c>
      <c r="H16" s="373"/>
      <c r="I16" s="372" t="s">
        <v>103</v>
      </c>
      <c r="J16" s="366" t="s">
        <v>96</v>
      </c>
      <c r="K16" s="369" t="s">
        <v>97</v>
      </c>
    </row>
    <row r="17" customHeight="1" spans="1:22">
      <c r="A17" s="305" t="s">
        <v>104</v>
      </c>
      <c r="B17" s="148" t="s">
        <v>96</v>
      </c>
      <c r="C17" s="148" t="s">
        <v>97</v>
      </c>
      <c r="D17" s="374"/>
      <c r="E17" s="306" t="s">
        <v>105</v>
      </c>
      <c r="F17" s="148" t="s">
        <v>96</v>
      </c>
      <c r="G17" s="148" t="s">
        <v>97</v>
      </c>
      <c r="H17" s="375"/>
      <c r="I17" s="306" t="s">
        <v>106</v>
      </c>
      <c r="J17" s="148" t="s">
        <v>96</v>
      </c>
      <c r="K17" s="149" t="s">
        <v>97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108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109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110</v>
      </c>
      <c r="B21" s="108"/>
      <c r="C21" s="108"/>
      <c r="D21" s="108" t="s">
        <v>111</v>
      </c>
      <c r="E21" s="108" t="s">
        <v>112</v>
      </c>
      <c r="F21" s="108" t="s">
        <v>113</v>
      </c>
      <c r="G21" s="108" t="s">
        <v>114</v>
      </c>
      <c r="H21" s="108" t="s">
        <v>115</v>
      </c>
      <c r="I21" s="108"/>
      <c r="J21" s="306"/>
      <c r="K21" s="308" t="s">
        <v>116</v>
      </c>
    </row>
    <row r="22" ht="23" customHeight="1" spans="1:22">
      <c r="A22" s="384" t="s">
        <v>117</v>
      </c>
      <c r="B22" s="385"/>
      <c r="C22" s="385"/>
      <c r="D22" s="385">
        <v>1</v>
      </c>
      <c r="E22" s="385">
        <v>1</v>
      </c>
      <c r="F22" s="385">
        <v>1</v>
      </c>
      <c r="G22" s="385">
        <v>1</v>
      </c>
      <c r="H22" s="385">
        <v>1</v>
      </c>
      <c r="I22" s="385"/>
      <c r="J22" s="385"/>
      <c r="K22" s="386"/>
    </row>
    <row r="23" ht="23" customHeight="1" spans="1:22">
      <c r="A23" s="384" t="s">
        <v>118</v>
      </c>
      <c r="B23" s="385"/>
      <c r="C23" s="385"/>
      <c r="D23" s="385">
        <v>1</v>
      </c>
      <c r="E23" s="385">
        <v>1</v>
      </c>
      <c r="F23" s="385">
        <v>1</v>
      </c>
      <c r="G23" s="385">
        <v>1</v>
      </c>
      <c r="H23" s="385">
        <v>1</v>
      </c>
      <c r="I23" s="385"/>
      <c r="J23" s="385"/>
      <c r="K23" s="387"/>
    </row>
    <row r="24" ht="23" customHeight="1" spans="1:22">
      <c r="A24" s="384"/>
      <c r="B24" s="385"/>
      <c r="C24" s="385"/>
      <c r="D24" s="385"/>
      <c r="E24" s="385"/>
      <c r="F24" s="385"/>
      <c r="G24" s="385"/>
      <c r="H24" s="385"/>
      <c r="I24" s="385"/>
      <c r="J24" s="385"/>
      <c r="K24" s="387"/>
    </row>
    <row r="25" ht="23" customHeight="1" spans="1:22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387"/>
    </row>
    <row r="26" ht="23" customHeight="1" spans="1:22">
      <c r="A26" s="388"/>
      <c r="B26" s="385"/>
      <c r="C26" s="385"/>
      <c r="D26" s="385"/>
      <c r="E26" s="385"/>
      <c r="F26" s="385"/>
      <c r="G26" s="385"/>
      <c r="H26" s="385"/>
      <c r="I26" s="385"/>
      <c r="J26" s="385"/>
      <c r="K26" s="387"/>
    </row>
    <row r="27" ht="18" customHeight="1" spans="1:22">
      <c r="A27" s="389" t="s">
        <v>119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1"/>
    </row>
    <row r="28" ht="18.75" customHeight="1" spans="1:22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394"/>
    </row>
    <row r="29" ht="18.75" customHeight="1" spans="1:22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ht="18" customHeight="1" spans="1:22">
      <c r="A30" s="389" t="s">
        <v>120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ht="14.25" spans="1:22">
      <c r="A31" s="398" t="s">
        <v>121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ht="15" spans="1:22">
      <c r="A32" s="160" t="s">
        <v>122</v>
      </c>
      <c r="B32" s="161"/>
      <c r="C32" s="148" t="s">
        <v>66</v>
      </c>
      <c r="D32" s="148" t="s">
        <v>67</v>
      </c>
      <c r="E32" s="401" t="s">
        <v>123</v>
      </c>
      <c r="F32" s="402"/>
      <c r="G32" s="402"/>
      <c r="H32" s="402"/>
      <c r="I32" s="402"/>
      <c r="J32" s="402"/>
      <c r="K32" s="403"/>
    </row>
    <row r="33" ht="15" spans="1:11">
      <c r="A33" s="404" t="s">
        <v>124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</row>
    <row r="34" ht="21" customHeight="1" spans="1:11">
      <c r="A34" s="405" t="s">
        <v>125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7"/>
    </row>
    <row r="35" ht="21" customHeight="1" spans="1:11">
      <c r="A35" s="316" t="s">
        <v>126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21" customHeight="1" spans="1:11">
      <c r="A36" s="316" t="s">
        <v>127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15" spans="1:11">
      <c r="A41" s="309" t="s">
        <v>128</v>
      </c>
      <c r="B41" s="310"/>
      <c r="C41" s="310"/>
      <c r="D41" s="310"/>
      <c r="E41" s="310"/>
      <c r="F41" s="310"/>
      <c r="G41" s="310"/>
      <c r="H41" s="310"/>
      <c r="I41" s="310"/>
      <c r="J41" s="310"/>
      <c r="K41" s="311"/>
    </row>
    <row r="42" ht="15" spans="1:11">
      <c r="A42" s="361" t="s">
        <v>129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130</v>
      </c>
      <c r="B43" s="366" t="s">
        <v>96</v>
      </c>
      <c r="C43" s="366" t="s">
        <v>97</v>
      </c>
      <c r="D43" s="366" t="s">
        <v>89</v>
      </c>
      <c r="E43" s="372" t="s">
        <v>131</v>
      </c>
      <c r="F43" s="366" t="s">
        <v>96</v>
      </c>
      <c r="G43" s="366" t="s">
        <v>97</v>
      </c>
      <c r="H43" s="366" t="s">
        <v>89</v>
      </c>
      <c r="I43" s="372" t="s">
        <v>132</v>
      </c>
      <c r="J43" s="366" t="s">
        <v>96</v>
      </c>
      <c r="K43" s="369" t="s">
        <v>97</v>
      </c>
    </row>
    <row r="44" ht="14.25" spans="1:11">
      <c r="A44" s="305" t="s">
        <v>88</v>
      </c>
      <c r="B44" s="148" t="s">
        <v>96</v>
      </c>
      <c r="C44" s="148" t="s">
        <v>97</v>
      </c>
      <c r="D44" s="148" t="s">
        <v>89</v>
      </c>
      <c r="E44" s="306" t="s">
        <v>95</v>
      </c>
      <c r="F44" s="148" t="s">
        <v>96</v>
      </c>
      <c r="G44" s="148" t="s">
        <v>97</v>
      </c>
      <c r="H44" s="148" t="s">
        <v>89</v>
      </c>
      <c r="I44" s="306" t="s">
        <v>106</v>
      </c>
      <c r="J44" s="148" t="s">
        <v>96</v>
      </c>
      <c r="K44" s="149" t="s">
        <v>97</v>
      </c>
    </row>
    <row r="45" ht="15" spans="1:11">
      <c r="A45" s="268" t="s">
        <v>99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82"/>
    </row>
    <row r="46" ht="15" spans="1:11">
      <c r="A46" s="404" t="s">
        <v>133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</row>
    <row r="47" ht="15" spans="1:11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7"/>
    </row>
    <row r="48" ht="15" spans="1:11">
      <c r="A48" s="408" t="s">
        <v>134</v>
      </c>
      <c r="B48" s="409" t="s">
        <v>135</v>
      </c>
      <c r="C48" s="409"/>
      <c r="D48" s="410" t="s">
        <v>136</v>
      </c>
      <c r="E48" s="411" t="s">
        <v>137</v>
      </c>
      <c r="F48" s="412" t="s">
        <v>138</v>
      </c>
      <c r="G48" s="413">
        <v>45992</v>
      </c>
      <c r="H48" s="414" t="s">
        <v>139</v>
      </c>
      <c r="I48" s="415"/>
      <c r="J48" s="416" t="s">
        <v>140</v>
      </c>
      <c r="K48" s="417"/>
    </row>
    <row r="49" ht="15" spans="1:11">
      <c r="A49" s="404" t="s">
        <v>141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</row>
    <row r="50" ht="15" spans="1:11">
      <c r="A50" s="418" t="s">
        <v>142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20"/>
    </row>
    <row r="51" ht="15" spans="1:11">
      <c r="A51" s="408" t="s">
        <v>134</v>
      </c>
      <c r="B51" s="409" t="s">
        <v>135</v>
      </c>
      <c r="C51" s="409"/>
      <c r="D51" s="410" t="s">
        <v>136</v>
      </c>
      <c r="E51" s="411" t="s">
        <v>137</v>
      </c>
      <c r="F51" s="412" t="s">
        <v>138</v>
      </c>
      <c r="G51" s="413">
        <v>45992</v>
      </c>
      <c r="H51" s="414" t="s">
        <v>139</v>
      </c>
      <c r="I51" s="415"/>
      <c r="J51" s="416" t="s">
        <v>140</v>
      </c>
      <c r="K51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N14" sqref="N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38" customWidth="1"/>
    <col min="18" max="255" width="9" style="83"/>
    <col min="256" max="16384" width="9" style="86"/>
  </cols>
  <sheetData>
    <row r="1" s="83" customFormat="1" ht="29" customHeight="1" spans="1:258">
      <c r="A1" s="221" t="s">
        <v>143</v>
      </c>
      <c r="B1" s="221"/>
      <c r="C1" s="223"/>
      <c r="D1" s="223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337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38"/>
      <c r="Q2" s="339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0"/>
      <c r="Q3" s="341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225" t="s">
        <v>148</v>
      </c>
      <c r="J4" s="105"/>
      <c r="K4" s="342"/>
      <c r="L4" s="343" t="s">
        <v>117</v>
      </c>
      <c r="M4" s="343" t="s">
        <v>114</v>
      </c>
      <c r="N4" s="343" t="s">
        <v>114</v>
      </c>
      <c r="O4" s="343"/>
      <c r="P4" s="343"/>
      <c r="Q4" s="344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225"/>
      <c r="J5" s="115"/>
      <c r="K5" s="116"/>
      <c r="L5" s="345"/>
      <c r="M5" s="346" t="s">
        <v>156</v>
      </c>
      <c r="N5" s="346" t="s">
        <v>157</v>
      </c>
      <c r="O5" s="346"/>
      <c r="P5" s="346"/>
      <c r="Q5" s="34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231" t="s">
        <v>159</v>
      </c>
      <c r="J6" s="115"/>
      <c r="K6" s="116"/>
      <c r="L6" s="116"/>
      <c r="M6" s="116" t="s">
        <v>160</v>
      </c>
      <c r="N6" s="116"/>
      <c r="O6" s="116"/>
      <c r="P6" s="116"/>
      <c r="Q6" s="120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231" t="s">
        <v>159</v>
      </c>
      <c r="J7" s="115"/>
      <c r="K7" s="116"/>
      <c r="L7" s="116"/>
      <c r="M7" s="116" t="s">
        <v>162</v>
      </c>
      <c r="N7" s="116"/>
      <c r="O7" s="116"/>
      <c r="P7" s="116"/>
      <c r="Q7" s="120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231" t="s">
        <v>159</v>
      </c>
      <c r="J8" s="115"/>
      <c r="K8" s="116"/>
      <c r="L8" s="116"/>
      <c r="M8" s="116" t="s">
        <v>164</v>
      </c>
      <c r="N8" s="116"/>
      <c r="O8" s="116"/>
      <c r="P8" s="116"/>
      <c r="Q8" s="120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231" t="s">
        <v>166</v>
      </c>
      <c r="J9" s="115"/>
      <c r="K9" s="116"/>
      <c r="L9" s="116"/>
      <c r="M9" s="116" t="s">
        <v>167</v>
      </c>
      <c r="N9" s="116"/>
      <c r="O9" s="116"/>
      <c r="P9" s="116"/>
      <c r="Q9" s="120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231" t="s">
        <v>166</v>
      </c>
      <c r="J10" s="115"/>
      <c r="K10" s="116"/>
      <c r="L10" s="116"/>
      <c r="M10" s="116" t="s">
        <v>169</v>
      </c>
      <c r="N10" s="116"/>
      <c r="O10" s="116"/>
      <c r="P10" s="116"/>
      <c r="Q10" s="120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231" t="s">
        <v>171</v>
      </c>
      <c r="J11" s="115"/>
      <c r="K11" s="116"/>
      <c r="L11" s="116"/>
      <c r="M11" s="116" t="s">
        <v>172</v>
      </c>
      <c r="N11" s="116"/>
      <c r="O11" s="116"/>
      <c r="P11" s="116"/>
      <c r="Q11" s="120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231" t="s">
        <v>166</v>
      </c>
      <c r="J12" s="115"/>
      <c r="K12" s="116"/>
      <c r="L12" s="116"/>
      <c r="M12" s="116" t="s">
        <v>174</v>
      </c>
      <c r="N12" s="116"/>
      <c r="O12" s="116"/>
      <c r="P12" s="116"/>
      <c r="Q12" s="120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231">
        <v>0</v>
      </c>
      <c r="J13" s="115"/>
      <c r="K13" s="116"/>
      <c r="L13" s="116"/>
      <c r="M13" s="116" t="s">
        <v>176</v>
      </c>
      <c r="N13" s="116"/>
      <c r="O13" s="116"/>
      <c r="P13" s="116"/>
      <c r="Q13" s="120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2"/>
      <c r="J14" s="115"/>
      <c r="K14" s="116"/>
      <c r="L14" s="116"/>
      <c r="M14" s="116" t="s">
        <v>174</v>
      </c>
      <c r="N14" s="116"/>
      <c r="O14" s="116"/>
      <c r="P14" s="116"/>
      <c r="Q14" s="120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232"/>
      <c r="J15" s="115"/>
      <c r="K15" s="116"/>
      <c r="L15" s="116"/>
      <c r="M15" s="116" t="s">
        <v>174</v>
      </c>
      <c r="N15" s="116"/>
      <c r="O15" s="116"/>
      <c r="P15" s="116"/>
      <c r="Q15" s="120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48"/>
      <c r="B16" s="125"/>
      <c r="C16" s="125"/>
      <c r="D16" s="126"/>
      <c r="E16" s="125"/>
      <c r="F16" s="125"/>
      <c r="G16" s="125"/>
      <c r="H16" s="125"/>
      <c r="I16" s="232"/>
      <c r="J16" s="115"/>
      <c r="K16" s="116"/>
      <c r="L16" s="116"/>
      <c r="M16" s="116"/>
      <c r="N16" s="116"/>
      <c r="O16" s="116"/>
      <c r="P16" s="116"/>
      <c r="Q16" s="120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48"/>
      <c r="B17" s="125"/>
      <c r="C17" s="125"/>
      <c r="D17" s="126"/>
      <c r="E17" s="125"/>
      <c r="F17" s="125"/>
      <c r="G17" s="125"/>
      <c r="H17" s="125"/>
      <c r="I17" s="349"/>
      <c r="J17" s="115"/>
      <c r="K17" s="116"/>
      <c r="L17" s="116"/>
      <c r="M17" s="116"/>
      <c r="N17" s="116"/>
      <c r="O17" s="116"/>
      <c r="P17" s="116"/>
      <c r="Q17" s="120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48"/>
      <c r="B18" s="125"/>
      <c r="C18" s="125"/>
      <c r="D18" s="126"/>
      <c r="E18" s="125"/>
      <c r="F18" s="125"/>
      <c r="G18" s="125"/>
      <c r="H18" s="125"/>
      <c r="I18" s="350"/>
      <c r="J18" s="115"/>
      <c r="K18" s="116"/>
      <c r="L18" s="116"/>
      <c r="M18" s="116"/>
      <c r="N18" s="116"/>
      <c r="O18" s="116"/>
      <c r="P18" s="116"/>
      <c r="Q18" s="120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2"/>
      <c r="Q19" s="133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1"/>
      <c r="B20" s="351"/>
      <c r="C20" s="352"/>
      <c r="D20" s="352"/>
      <c r="E20" s="353"/>
      <c r="F20" s="352"/>
      <c r="G20" s="352"/>
      <c r="H20" s="352"/>
      <c r="I20" s="352"/>
      <c r="Q20" s="337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34" t="s">
        <v>179</v>
      </c>
      <c r="B21" s="134"/>
      <c r="C21" s="135"/>
      <c r="D21" s="135"/>
      <c r="Q21" s="337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36" t="s">
        <v>180</v>
      </c>
      <c r="L22" s="354">
        <v>45992</v>
      </c>
      <c r="M22" s="136" t="s">
        <v>181</v>
      </c>
      <c r="N22" s="136" t="s">
        <v>137</v>
      </c>
      <c r="O22" s="136" t="s">
        <v>182</v>
      </c>
      <c r="P22" s="83" t="s">
        <v>140</v>
      </c>
      <c r="Q22" s="337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6">
      <c r="A1" s="142" t="s">
        <v>183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244" t="s">
        <v>56</v>
      </c>
      <c r="J2" s="244"/>
      <c r="K2" s="245"/>
    </row>
    <row r="3" customHeight="1" spans="1:16">
      <c r="A3" s="246" t="s">
        <v>58</v>
      </c>
      <c r="B3" s="247"/>
      <c r="C3" s="248"/>
      <c r="D3" s="249" t="s">
        <v>59</v>
      </c>
      <c r="E3" s="250"/>
      <c r="F3" s="250"/>
      <c r="G3" s="251"/>
      <c r="H3" s="249" t="s">
        <v>60</v>
      </c>
      <c r="I3" s="250"/>
      <c r="J3" s="250"/>
      <c r="K3" s="251"/>
    </row>
    <row r="4" customHeight="1" spans="1:16">
      <c r="A4" s="252" t="s">
        <v>61</v>
      </c>
      <c r="B4" s="253" t="s">
        <v>62</v>
      </c>
      <c r="C4" s="254"/>
      <c r="D4" s="252" t="s">
        <v>63</v>
      </c>
      <c r="E4" s="255"/>
      <c r="F4" s="256" t="s">
        <v>64</v>
      </c>
      <c r="G4" s="257"/>
      <c r="H4" s="252" t="s">
        <v>65</v>
      </c>
      <c r="I4" s="255"/>
      <c r="J4" s="148" t="s">
        <v>66</v>
      </c>
      <c r="K4" s="149" t="s">
        <v>67</v>
      </c>
    </row>
    <row r="5" customHeight="1" spans="1:16">
      <c r="A5" s="258" t="s">
        <v>68</v>
      </c>
      <c r="B5" s="148" t="s">
        <v>69</v>
      </c>
      <c r="C5" s="149"/>
      <c r="D5" s="252" t="s">
        <v>70</v>
      </c>
      <c r="E5" s="255"/>
      <c r="F5" s="256">
        <v>45989</v>
      </c>
      <c r="G5" s="257"/>
      <c r="H5" s="252" t="s">
        <v>71</v>
      </c>
      <c r="I5" s="255"/>
      <c r="J5" s="148" t="s">
        <v>66</v>
      </c>
      <c r="K5" s="149" t="s">
        <v>67</v>
      </c>
    </row>
    <row r="6" customHeight="1" spans="1:16">
      <c r="A6" s="252" t="s">
        <v>72</v>
      </c>
      <c r="B6" s="259">
        <v>2</v>
      </c>
      <c r="C6" s="260">
        <v>5</v>
      </c>
      <c r="D6" s="258" t="s">
        <v>73</v>
      </c>
      <c r="E6" s="261"/>
      <c r="F6" s="256">
        <v>45991</v>
      </c>
      <c r="G6" s="257"/>
      <c r="H6" s="252" t="s">
        <v>74</v>
      </c>
      <c r="I6" s="255"/>
      <c r="J6" s="148" t="s">
        <v>66</v>
      </c>
      <c r="K6" s="149" t="s">
        <v>67</v>
      </c>
    </row>
    <row r="7" customHeight="1" spans="1:16">
      <c r="A7" s="252" t="s">
        <v>75</v>
      </c>
      <c r="B7" s="262" t="s">
        <v>76</v>
      </c>
      <c r="C7" s="263"/>
      <c r="D7" s="258" t="s">
        <v>77</v>
      </c>
      <c r="E7" s="264"/>
      <c r="F7" s="256">
        <v>45992</v>
      </c>
      <c r="G7" s="257"/>
      <c r="H7" s="252" t="s">
        <v>78</v>
      </c>
      <c r="I7" s="255"/>
      <c r="J7" s="148" t="s">
        <v>66</v>
      </c>
      <c r="K7" s="149" t="s">
        <v>67</v>
      </c>
    </row>
    <row r="8" customHeight="1" spans="1:16">
      <c r="A8" s="265" t="s">
        <v>79</v>
      </c>
      <c r="B8" s="266" t="s">
        <v>80</v>
      </c>
      <c r="C8" s="267"/>
      <c r="D8" s="268" t="s">
        <v>81</v>
      </c>
      <c r="E8" s="269"/>
      <c r="F8" s="270">
        <v>45993</v>
      </c>
      <c r="G8" s="271"/>
      <c r="H8" s="268" t="s">
        <v>82</v>
      </c>
      <c r="I8" s="269"/>
      <c r="J8" s="272" t="s">
        <v>66</v>
      </c>
      <c r="K8" s="273" t="s">
        <v>67</v>
      </c>
      <c r="P8" s="170" t="s">
        <v>184</v>
      </c>
    </row>
    <row r="9" customHeight="1" spans="1:16">
      <c r="A9" s="274" t="s">
        <v>185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6">
      <c r="A10" s="275" t="s">
        <v>85</v>
      </c>
      <c r="B10" s="276" t="s">
        <v>86</v>
      </c>
      <c r="C10" s="277" t="s">
        <v>87</v>
      </c>
      <c r="D10" s="278"/>
      <c r="E10" s="279" t="s">
        <v>90</v>
      </c>
      <c r="F10" s="276" t="s">
        <v>86</v>
      </c>
      <c r="G10" s="277" t="s">
        <v>87</v>
      </c>
      <c r="H10" s="276"/>
      <c r="I10" s="279" t="s">
        <v>88</v>
      </c>
      <c r="J10" s="276" t="s">
        <v>86</v>
      </c>
      <c r="K10" s="280" t="s">
        <v>87</v>
      </c>
    </row>
    <row r="11" customHeight="1" spans="1:16">
      <c r="A11" s="258" t="s">
        <v>91</v>
      </c>
      <c r="B11" s="281" t="s">
        <v>86</v>
      </c>
      <c r="C11" s="148" t="s">
        <v>87</v>
      </c>
      <c r="D11" s="264"/>
      <c r="E11" s="261" t="s">
        <v>93</v>
      </c>
      <c r="F11" s="281" t="s">
        <v>86</v>
      </c>
      <c r="G11" s="148" t="s">
        <v>87</v>
      </c>
      <c r="H11" s="281"/>
      <c r="I11" s="261" t="s">
        <v>98</v>
      </c>
      <c r="J11" s="281" t="s">
        <v>86</v>
      </c>
      <c r="K11" s="149" t="s">
        <v>87</v>
      </c>
    </row>
    <row r="12" customHeight="1" spans="1:16">
      <c r="A12" s="268" t="s">
        <v>123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82"/>
    </row>
    <row r="13" customHeight="1" spans="1:16">
      <c r="A13" s="283" t="s">
        <v>186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6">
      <c r="A14" s="284" t="s">
        <v>187</v>
      </c>
      <c r="B14" s="285"/>
      <c r="C14" s="285"/>
      <c r="D14" s="285"/>
      <c r="E14" s="285"/>
      <c r="F14" s="285"/>
      <c r="G14" s="285"/>
      <c r="H14" s="286"/>
      <c r="I14" s="287"/>
      <c r="J14" s="287"/>
      <c r="K14" s="288"/>
    </row>
    <row r="15" customHeight="1" spans="1:16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customHeight="1" spans="1:16">
      <c r="A16" s="296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customHeight="1" spans="1:11">
      <c r="A17" s="283" t="s">
        <v>188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7" t="s">
        <v>189</v>
      </c>
      <c r="B18" s="298"/>
      <c r="C18" s="298"/>
      <c r="D18" s="298"/>
      <c r="E18" s="298"/>
      <c r="F18" s="298"/>
      <c r="G18" s="298"/>
      <c r="H18" s="298"/>
      <c r="I18" s="287"/>
      <c r="J18" s="287"/>
      <c r="K18" s="288"/>
    </row>
    <row r="19" customHeight="1" spans="1:1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customHeight="1" spans="1:11">
      <c r="A20" s="296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customHeight="1" spans="1:11">
      <c r="A21" s="299" t="s">
        <v>120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customHeight="1" spans="1:11">
      <c r="A22" s="143" t="s">
        <v>121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122</v>
      </c>
      <c r="B23" s="161"/>
      <c r="C23" s="148" t="s">
        <v>66</v>
      </c>
      <c r="D23" s="148" t="s">
        <v>67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00" t="s">
        <v>190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01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customHeight="1" spans="1:11">
      <c r="A26" s="274" t="s">
        <v>129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46" t="s">
        <v>130</v>
      </c>
      <c r="B27" s="277" t="s">
        <v>96</v>
      </c>
      <c r="C27" s="277" t="s">
        <v>97</v>
      </c>
      <c r="D27" s="277" t="s">
        <v>89</v>
      </c>
      <c r="E27" s="247" t="s">
        <v>131</v>
      </c>
      <c r="F27" s="277" t="s">
        <v>96</v>
      </c>
      <c r="G27" s="277" t="s">
        <v>97</v>
      </c>
      <c r="H27" s="277" t="s">
        <v>89</v>
      </c>
      <c r="I27" s="247" t="s">
        <v>132</v>
      </c>
      <c r="J27" s="277" t="s">
        <v>96</v>
      </c>
      <c r="K27" s="280" t="s">
        <v>97</v>
      </c>
    </row>
    <row r="28" customHeight="1" spans="1:11">
      <c r="A28" s="305" t="s">
        <v>88</v>
      </c>
      <c r="B28" s="148" t="s">
        <v>96</v>
      </c>
      <c r="C28" s="148" t="s">
        <v>97</v>
      </c>
      <c r="D28" s="148" t="s">
        <v>89</v>
      </c>
      <c r="E28" s="306" t="s">
        <v>95</v>
      </c>
      <c r="F28" s="148" t="s">
        <v>96</v>
      </c>
      <c r="G28" s="148" t="s">
        <v>97</v>
      </c>
      <c r="H28" s="148" t="s">
        <v>89</v>
      </c>
      <c r="I28" s="306" t="s">
        <v>106</v>
      </c>
      <c r="J28" s="148" t="s">
        <v>96</v>
      </c>
      <c r="K28" s="149" t="s">
        <v>97</v>
      </c>
    </row>
    <row r="29" customHeight="1" spans="1:11">
      <c r="A29" s="252" t="s">
        <v>99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11"/>
    </row>
    <row r="31" customHeight="1" spans="1:11">
      <c r="A31" s="312" t="s">
        <v>191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21" customHeight="1" spans="1:11">
      <c r="A32" s="313" t="s">
        <v>192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ht="21" customHeight="1" spans="1:11">
      <c r="A33" s="316" t="s">
        <v>193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21" customHeight="1" spans="1:11">
      <c r="A34" s="316" t="s">
        <v>127</v>
      </c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ht="21" customHeight="1" spans="1:1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ht="21" customHeight="1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21" customHeight="1" spans="1:1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ht="21" customHeight="1" spans="1:1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ht="21" customHeight="1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ht="21" customHeight="1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ht="21" customHeight="1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ht="21" customHeight="1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ht="17.25" customHeight="1" spans="1:11">
      <c r="A43" s="309" t="s">
        <v>128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11"/>
    </row>
    <row r="44" customHeight="1" spans="1:11">
      <c r="A44" s="312" t="s">
        <v>194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19" t="s">
        <v>123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ht="18" customHeight="1" spans="1:11">
      <c r="A46" s="319" t="s">
        <v>195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ht="18" customHeight="1" spans="1:1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ht="21" customHeight="1" spans="1:11">
      <c r="A48" s="322" t="s">
        <v>134</v>
      </c>
      <c r="B48" s="323" t="s">
        <v>135</v>
      </c>
      <c r="C48" s="323"/>
      <c r="D48" s="324" t="s">
        <v>136</v>
      </c>
      <c r="E48" s="324" t="s">
        <v>137</v>
      </c>
      <c r="F48" s="324" t="s">
        <v>138</v>
      </c>
      <c r="G48" s="325">
        <v>45981</v>
      </c>
      <c r="H48" s="326" t="s">
        <v>139</v>
      </c>
      <c r="I48" s="326"/>
      <c r="J48" s="323" t="s">
        <v>140</v>
      </c>
      <c r="K48" s="327"/>
    </row>
    <row r="49" customHeight="1" spans="1:11">
      <c r="A49" s="328" t="s">
        <v>141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customHeight="1" spans="1:1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ht="21" customHeight="1" spans="1:11">
      <c r="A52" s="322" t="s">
        <v>134</v>
      </c>
      <c r="B52" s="323" t="s">
        <v>135</v>
      </c>
      <c r="C52" s="323"/>
      <c r="D52" s="324" t="s">
        <v>136</v>
      </c>
      <c r="E52" s="324" t="s">
        <v>137</v>
      </c>
      <c r="F52" s="324" t="s">
        <v>138</v>
      </c>
      <c r="G52" s="325">
        <v>45981</v>
      </c>
      <c r="H52" s="326" t="s">
        <v>139</v>
      </c>
      <c r="I52" s="326"/>
      <c r="J52" s="323" t="s">
        <v>140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name="Check Box 128" r:id="rId13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name="Check Box 129" r:id="rId13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name="Check Box 130" r:id="rId13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name="Check Box 131" r:id="rId13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name="Check Box 132" r:id="rId13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name="Check Box 133" r:id="rId13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name="Check Box 134" r:id="rId13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name="Check Box 135" r:id="rId13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name="Check Box 136" r:id="rId13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name="Check Box 137" r:id="rId13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K8" sqref="K8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0" customWidth="1"/>
    <col min="17" max="247" width="9" style="83"/>
    <col min="248" max="16384" width="9" style="86"/>
  </cols>
  <sheetData>
    <row r="1" s="83" customFormat="1" ht="29" customHeight="1" spans="1:250">
      <c r="A1" s="221" t="s">
        <v>143</v>
      </c>
      <c r="B1" s="222"/>
      <c r="C1" s="223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4"/>
      <c r="O1" s="224"/>
      <c r="P1" s="224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3"/>
      <c r="J3" s="105"/>
      <c r="K3" s="111" t="s">
        <v>111</v>
      </c>
      <c r="L3" s="111" t="s">
        <v>112</v>
      </c>
      <c r="M3" s="111" t="s">
        <v>113</v>
      </c>
      <c r="N3" s="111" t="s">
        <v>114</v>
      </c>
      <c r="O3" s="111" t="s">
        <v>115</v>
      </c>
      <c r="P3" s="113" t="s">
        <v>147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225" t="s">
        <v>148</v>
      </c>
      <c r="J4" s="105"/>
      <c r="K4" s="226"/>
      <c r="L4" s="227"/>
      <c r="M4" s="228"/>
      <c r="N4" s="228"/>
      <c r="O4" s="228"/>
      <c r="P4" s="229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225"/>
      <c r="J5" s="105"/>
      <c r="K5" s="226" t="s">
        <v>196</v>
      </c>
      <c r="L5" s="226" t="s">
        <v>196</v>
      </c>
      <c r="M5" s="226" t="s">
        <v>196</v>
      </c>
      <c r="N5" s="226" t="s">
        <v>196</v>
      </c>
      <c r="O5" s="226" t="s">
        <v>196</v>
      </c>
      <c r="P5" s="230" t="s">
        <v>196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231" t="s">
        <v>159</v>
      </c>
      <c r="J6" s="105"/>
      <c r="K6" s="226" t="s">
        <v>197</v>
      </c>
      <c r="L6" s="226" t="s">
        <v>198</v>
      </c>
      <c r="M6" s="226" t="s">
        <v>198</v>
      </c>
      <c r="N6" s="226" t="s">
        <v>199</v>
      </c>
      <c r="O6" s="226" t="s">
        <v>198</v>
      </c>
      <c r="P6" s="230" t="s">
        <v>198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231" t="s">
        <v>159</v>
      </c>
      <c r="J7" s="105"/>
      <c r="K7" s="226" t="s">
        <v>200</v>
      </c>
      <c r="L7" s="226" t="s">
        <v>199</v>
      </c>
      <c r="M7" s="226" t="s">
        <v>201</v>
      </c>
      <c r="N7" s="226" t="s">
        <v>202</v>
      </c>
      <c r="O7" s="226" t="s">
        <v>203</v>
      </c>
      <c r="P7" s="230" t="s">
        <v>204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231" t="s">
        <v>159</v>
      </c>
      <c r="J8" s="105"/>
      <c r="K8" s="226" t="s">
        <v>205</v>
      </c>
      <c r="L8" s="226" t="s">
        <v>206</v>
      </c>
      <c r="M8" s="226" t="s">
        <v>207</v>
      </c>
      <c r="N8" s="226" t="s">
        <v>208</v>
      </c>
      <c r="O8" s="226" t="s">
        <v>209</v>
      </c>
      <c r="P8" s="230" t="s">
        <v>203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231" t="s">
        <v>166</v>
      </c>
      <c r="J9" s="105"/>
      <c r="K9" s="226" t="s">
        <v>206</v>
      </c>
      <c r="L9" s="226" t="s">
        <v>210</v>
      </c>
      <c r="M9" s="226" t="s">
        <v>203</v>
      </c>
      <c r="N9" s="226" t="s">
        <v>211</v>
      </c>
      <c r="O9" s="226" t="s">
        <v>203</v>
      </c>
      <c r="P9" s="230" t="s">
        <v>212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231" t="s">
        <v>166</v>
      </c>
      <c r="J10" s="105"/>
      <c r="K10" s="226" t="s">
        <v>203</v>
      </c>
      <c r="L10" s="226" t="s">
        <v>203</v>
      </c>
      <c r="M10" s="226" t="s">
        <v>203</v>
      </c>
      <c r="N10" s="226" t="s">
        <v>203</v>
      </c>
      <c r="O10" s="226" t="s">
        <v>210</v>
      </c>
      <c r="P10" s="230" t="s">
        <v>198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231" t="s">
        <v>171</v>
      </c>
      <c r="J11" s="105"/>
      <c r="K11" s="226" t="s">
        <v>200</v>
      </c>
      <c r="L11" s="226" t="s">
        <v>203</v>
      </c>
      <c r="M11" s="226" t="s">
        <v>203</v>
      </c>
      <c r="N11" s="226" t="s">
        <v>203</v>
      </c>
      <c r="O11" s="226" t="s">
        <v>213</v>
      </c>
      <c r="P11" s="230" t="s">
        <v>214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231" t="s">
        <v>166</v>
      </c>
      <c r="J12" s="105"/>
      <c r="K12" s="226" t="s">
        <v>212</v>
      </c>
      <c r="L12" s="226" t="s">
        <v>210</v>
      </c>
      <c r="M12" s="226" t="s">
        <v>203</v>
      </c>
      <c r="N12" s="226" t="s">
        <v>203</v>
      </c>
      <c r="O12" s="226" t="s">
        <v>215</v>
      </c>
      <c r="P12" s="230" t="s">
        <v>198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231">
        <v>0</v>
      </c>
      <c r="J13" s="105"/>
      <c r="K13" s="226" t="s">
        <v>203</v>
      </c>
      <c r="L13" s="226" t="s">
        <v>203</v>
      </c>
      <c r="M13" s="226" t="s">
        <v>203</v>
      </c>
      <c r="N13" s="226" t="s">
        <v>203</v>
      </c>
      <c r="O13" s="226" t="s">
        <v>203</v>
      </c>
      <c r="P13" s="230" t="s">
        <v>203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232"/>
      <c r="J14" s="105"/>
      <c r="K14" s="226" t="s">
        <v>213</v>
      </c>
      <c r="L14" s="226" t="s">
        <v>216</v>
      </c>
      <c r="M14" s="226" t="s">
        <v>217</v>
      </c>
      <c r="N14" s="226" t="s">
        <v>206</v>
      </c>
      <c r="O14" s="226" t="s">
        <v>218</v>
      </c>
      <c r="P14" s="230" t="s">
        <v>203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232"/>
      <c r="J15" s="105"/>
      <c r="K15" s="226" t="s">
        <v>203</v>
      </c>
      <c r="L15" s="226" t="s">
        <v>203</v>
      </c>
      <c r="M15" s="226" t="s">
        <v>203</v>
      </c>
      <c r="N15" s="226" t="s">
        <v>203</v>
      </c>
      <c r="O15" s="226" t="s">
        <v>203</v>
      </c>
      <c r="P15" s="230" t="s">
        <v>203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27"/>
      <c r="B16" s="128"/>
      <c r="C16" s="128"/>
      <c r="D16" s="128"/>
      <c r="E16" s="129"/>
      <c r="F16" s="128"/>
      <c r="G16" s="128"/>
      <c r="H16" s="128"/>
      <c r="I16" s="128"/>
      <c r="J16" s="233"/>
      <c r="K16" s="234"/>
      <c r="L16" s="234"/>
      <c r="M16" s="235"/>
      <c r="N16" s="234"/>
      <c r="O16" s="234"/>
      <c r="P16" s="23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36" t="s">
        <v>180</v>
      </c>
      <c r="K17" s="137">
        <v>45981</v>
      </c>
      <c r="L17" s="237" t="s">
        <v>181</v>
      </c>
      <c r="M17" s="136" t="s">
        <v>137</v>
      </c>
      <c r="O17" s="136" t="s">
        <v>182</v>
      </c>
      <c r="P17" s="238" t="s">
        <v>140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8" workbookViewId="0">
      <selection activeCell="N16" sqref="N16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9" customHeight="1" spans="1:13">
      <c r="A2" s="143" t="s">
        <v>53</v>
      </c>
      <c r="B2" s="144" t="s">
        <v>220</v>
      </c>
      <c r="C2" s="144"/>
      <c r="D2" s="145" t="s">
        <v>61</v>
      </c>
      <c r="E2" s="146" t="str">
        <f>首期!B4</f>
        <v>TAJJAO82240</v>
      </c>
      <c r="F2" s="147" t="s">
        <v>221</v>
      </c>
      <c r="G2" s="148" t="s">
        <v>222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75</v>
      </c>
      <c r="B3" s="154">
        <v>10</v>
      </c>
      <c r="C3" s="154"/>
      <c r="D3" s="155" t="s">
        <v>223</v>
      </c>
      <c r="E3" s="156">
        <v>45991</v>
      </c>
      <c r="F3" s="157"/>
      <c r="G3" s="157"/>
      <c r="H3" s="158" t="s">
        <v>224</v>
      </c>
      <c r="I3" s="158"/>
      <c r="J3" s="158"/>
      <c r="K3" s="159"/>
    </row>
    <row r="4" ht="18" customHeight="1" spans="1:13">
      <c r="A4" s="160" t="s">
        <v>72</v>
      </c>
      <c r="B4" s="154">
        <v>1</v>
      </c>
      <c r="C4" s="154">
        <v>5</v>
      </c>
      <c r="D4" s="161" t="s">
        <v>225</v>
      </c>
      <c r="E4" s="157" t="s">
        <v>226</v>
      </c>
      <c r="F4" s="157"/>
      <c r="G4" s="157"/>
      <c r="H4" s="161" t="s">
        <v>227</v>
      </c>
      <c r="I4" s="161"/>
      <c r="J4" s="162" t="s">
        <v>66</v>
      </c>
      <c r="K4" s="163" t="s">
        <v>67</v>
      </c>
    </row>
    <row r="5" ht="18" customHeight="1" spans="1:13">
      <c r="A5" s="160" t="s">
        <v>228</v>
      </c>
      <c r="B5" s="154">
        <v>1</v>
      </c>
      <c r="C5" s="154"/>
      <c r="D5" s="155" t="s">
        <v>229</v>
      </c>
      <c r="E5" s="155"/>
      <c r="F5" s="141" t="s">
        <v>230</v>
      </c>
      <c r="G5" s="155"/>
      <c r="H5" s="161" t="s">
        <v>231</v>
      </c>
      <c r="I5" s="161"/>
      <c r="J5" s="162" t="s">
        <v>66</v>
      </c>
      <c r="K5" s="163" t="s">
        <v>67</v>
      </c>
    </row>
    <row r="6" ht="18" customHeight="1" spans="1:13">
      <c r="A6" s="164" t="s">
        <v>232</v>
      </c>
      <c r="B6" s="165">
        <v>10</v>
      </c>
      <c r="C6" s="165"/>
      <c r="D6" s="166" t="s">
        <v>233</v>
      </c>
      <c r="E6" s="167"/>
      <c r="F6" s="167">
        <v>10</v>
      </c>
      <c r="G6" s="166"/>
      <c r="H6" s="168" t="s">
        <v>234</v>
      </c>
      <c r="I6" s="168"/>
      <c r="J6" s="167" t="s">
        <v>66</v>
      </c>
      <c r="K6" s="169" t="s">
        <v>67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235</v>
      </c>
      <c r="B8" s="147" t="s">
        <v>236</v>
      </c>
      <c r="C8" s="147" t="s">
        <v>237</v>
      </c>
      <c r="D8" s="147" t="s">
        <v>238</v>
      </c>
      <c r="E8" s="147" t="s">
        <v>239</v>
      </c>
      <c r="F8" s="147" t="s">
        <v>240</v>
      </c>
      <c r="G8" s="175" t="s">
        <v>241</v>
      </c>
      <c r="H8" s="176"/>
      <c r="I8" s="176"/>
      <c r="J8" s="176"/>
      <c r="K8" s="177"/>
    </row>
    <row r="9" ht="18" customHeight="1" spans="1:13">
      <c r="A9" s="160" t="s">
        <v>242</v>
      </c>
      <c r="B9" s="161"/>
      <c r="C9" s="162" t="s">
        <v>66</v>
      </c>
      <c r="D9" s="162" t="s">
        <v>67</v>
      </c>
      <c r="E9" s="155" t="s">
        <v>243</v>
      </c>
      <c r="F9" s="178" t="s">
        <v>244</v>
      </c>
      <c r="G9" s="179"/>
      <c r="H9" s="180"/>
      <c r="I9" s="180"/>
      <c r="J9" s="180"/>
      <c r="K9" s="181"/>
    </row>
    <row r="10" ht="18" customHeight="1" spans="1:13">
      <c r="A10" s="160" t="s">
        <v>245</v>
      </c>
      <c r="B10" s="161"/>
      <c r="C10" s="162" t="s">
        <v>66</v>
      </c>
      <c r="D10" s="162" t="s">
        <v>67</v>
      </c>
      <c r="E10" s="155" t="s">
        <v>246</v>
      </c>
      <c r="F10" s="178" t="s">
        <v>247</v>
      </c>
      <c r="G10" s="179" t="s">
        <v>248</v>
      </c>
      <c r="H10" s="180"/>
      <c r="I10" s="180"/>
      <c r="J10" s="180"/>
      <c r="K10" s="181"/>
    </row>
    <row r="11" ht="18" customHeight="1" spans="1:13">
      <c r="A11" s="182" t="s">
        <v>185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90</v>
      </c>
      <c r="B12" s="162" t="s">
        <v>86</v>
      </c>
      <c r="C12" s="162" t="s">
        <v>87</v>
      </c>
      <c r="D12" s="178"/>
      <c r="E12" s="155" t="s">
        <v>88</v>
      </c>
      <c r="F12" s="162" t="s">
        <v>86</v>
      </c>
      <c r="G12" s="162" t="s">
        <v>87</v>
      </c>
      <c r="H12" s="162"/>
      <c r="I12" s="155" t="s">
        <v>249</v>
      </c>
      <c r="J12" s="162" t="s">
        <v>86</v>
      </c>
      <c r="K12" s="163" t="s">
        <v>87</v>
      </c>
    </row>
    <row r="13" ht="18" customHeight="1" spans="1:13">
      <c r="A13" s="153" t="s">
        <v>93</v>
      </c>
      <c r="B13" s="162" t="s">
        <v>86</v>
      </c>
      <c r="C13" s="162" t="s">
        <v>87</v>
      </c>
      <c r="D13" s="178"/>
      <c r="E13" s="155" t="s">
        <v>98</v>
      </c>
      <c r="F13" s="162" t="s">
        <v>86</v>
      </c>
      <c r="G13" s="162" t="s">
        <v>87</v>
      </c>
      <c r="H13" s="162"/>
      <c r="I13" s="155" t="s">
        <v>250</v>
      </c>
      <c r="J13" s="162" t="s">
        <v>86</v>
      </c>
      <c r="K13" s="163" t="s">
        <v>87</v>
      </c>
    </row>
    <row r="14" ht="18" customHeight="1" spans="1:13">
      <c r="A14" s="164" t="s">
        <v>251</v>
      </c>
      <c r="B14" s="167" t="s">
        <v>86</v>
      </c>
      <c r="C14" s="167" t="s">
        <v>87</v>
      </c>
      <c r="D14" s="185"/>
      <c r="E14" s="166" t="s">
        <v>252</v>
      </c>
      <c r="F14" s="167" t="s">
        <v>86</v>
      </c>
      <c r="G14" s="167" t="s">
        <v>87</v>
      </c>
      <c r="H14" s="167"/>
      <c r="I14" s="166" t="s">
        <v>253</v>
      </c>
      <c r="J14" s="167" t="s">
        <v>86</v>
      </c>
      <c r="K14" s="169" t="s">
        <v>87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256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122</v>
      </c>
      <c r="B24" s="161"/>
      <c r="C24" s="162" t="s">
        <v>66</v>
      </c>
      <c r="D24" s="162" t="s">
        <v>67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258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259</v>
      </c>
    </row>
    <row r="28" ht="23" customHeight="1" spans="1:11">
      <c r="A28" s="190" t="s">
        <v>260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2</v>
      </c>
    </row>
    <row r="29" ht="23" customHeight="1" spans="1:11">
      <c r="A29" s="190" t="s">
        <v>261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2</v>
      </c>
    </row>
    <row r="30" ht="23" customHeight="1" spans="1:11">
      <c r="A30" s="190" t="s">
        <v>262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263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5</v>
      </c>
    </row>
    <row r="37" ht="18.75" customHeight="1" spans="1:11">
      <c r="A37" s="211" t="s">
        <v>264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265</v>
      </c>
      <c r="B38" s="161"/>
      <c r="C38" s="161"/>
      <c r="D38" s="158" t="s">
        <v>266</v>
      </c>
      <c r="E38" s="158"/>
      <c r="F38" s="214" t="s">
        <v>267</v>
      </c>
      <c r="G38" s="215"/>
      <c r="H38" s="161" t="s">
        <v>268</v>
      </c>
      <c r="I38" s="161"/>
      <c r="J38" s="161" t="s">
        <v>269</v>
      </c>
      <c r="K38" s="188"/>
    </row>
    <row r="39" ht="18.75" customHeight="1" spans="1:11">
      <c r="A39" s="160" t="s">
        <v>123</v>
      </c>
      <c r="B39" s="161" t="s">
        <v>270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134</v>
      </c>
      <c r="B42" s="216" t="s">
        <v>271</v>
      </c>
      <c r="C42" s="216"/>
      <c r="D42" s="166" t="s">
        <v>272</v>
      </c>
      <c r="E42" s="185" t="s">
        <v>137</v>
      </c>
      <c r="F42" s="166" t="s">
        <v>138</v>
      </c>
      <c r="G42" s="217">
        <v>45992</v>
      </c>
      <c r="H42" s="218" t="s">
        <v>139</v>
      </c>
      <c r="I42" s="218"/>
      <c r="J42" s="216" t="s">
        <v>140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P9" sqref="P9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2.75" style="83" customWidth="1"/>
    <col min="10" max="12" width="10" style="83" customWidth="1"/>
    <col min="13" max="14" width="10" style="85" customWidth="1"/>
    <col min="15" max="15" width="9.625" style="85" customWidth="1"/>
    <col min="16" max="253" width="9" style="83"/>
    <col min="254" max="16384" width="9" style="86"/>
  </cols>
  <sheetData>
    <row r="1" s="83" customFormat="1" ht="29" customHeight="1" spans="1:256">
      <c r="A1" s="87" t="s">
        <v>143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91"/>
      <c r="N1" s="91"/>
      <c r="O1" s="91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83" customFormat="1" ht="20" customHeight="1" spans="1:256">
      <c r="A2" s="92" t="s">
        <v>61</v>
      </c>
      <c r="B2" s="93" t="str">
        <f>首期!B4</f>
        <v>TAJJAO82240</v>
      </c>
      <c r="C2" s="94"/>
      <c r="D2" s="95"/>
      <c r="E2" s="96" t="s">
        <v>68</v>
      </c>
      <c r="F2" s="97" t="str">
        <f>首期!B5</f>
        <v>女式短袖T恤</v>
      </c>
      <c r="G2" s="97"/>
      <c r="H2" s="97"/>
      <c r="I2" s="98"/>
      <c r="J2" s="99" t="s">
        <v>57</v>
      </c>
      <c r="K2" s="100" t="s">
        <v>56</v>
      </c>
      <c r="L2" s="100"/>
      <c r="M2" s="100"/>
      <c r="N2" s="100"/>
      <c r="O2" s="101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="83" customFormat="1" spans="1:256">
      <c r="A3" s="102" t="s">
        <v>144</v>
      </c>
      <c r="B3" s="103" t="s">
        <v>145</v>
      </c>
      <c r="C3" s="104"/>
      <c r="D3" s="103"/>
      <c r="E3" s="103"/>
      <c r="F3" s="103"/>
      <c r="G3" s="103"/>
      <c r="H3" s="103"/>
      <c r="I3" s="105"/>
      <c r="J3" s="106"/>
      <c r="K3" s="106"/>
      <c r="L3" s="106"/>
      <c r="M3" s="106"/>
      <c r="N3" s="106"/>
      <c r="O3" s="107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="83" customFormat="1" ht="16.5" spans="1:256">
      <c r="A4" s="102"/>
      <c r="B4" s="108" t="s">
        <v>146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147</v>
      </c>
      <c r="I4" s="105"/>
      <c r="J4" s="110" t="s">
        <v>113</v>
      </c>
      <c r="K4" s="111" t="s">
        <v>112</v>
      </c>
      <c r="L4" s="112" t="s">
        <v>113</v>
      </c>
      <c r="M4" s="111" t="s">
        <v>114</v>
      </c>
      <c r="N4" s="111" t="s">
        <v>115</v>
      </c>
      <c r="O4" s="113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="83" customFormat="1" ht="16.5" spans="1:256">
      <c r="A5" s="102"/>
      <c r="B5" s="108" t="s">
        <v>149</v>
      </c>
      <c r="C5" s="108" t="s">
        <v>150</v>
      </c>
      <c r="D5" s="109" t="s">
        <v>151</v>
      </c>
      <c r="E5" s="114" t="s">
        <v>152</v>
      </c>
      <c r="F5" s="114" t="s">
        <v>153</v>
      </c>
      <c r="G5" s="114" t="s">
        <v>154</v>
      </c>
      <c r="H5" s="114" t="s">
        <v>155</v>
      </c>
      <c r="I5" s="115"/>
      <c r="J5" s="116" t="s">
        <v>117</v>
      </c>
      <c r="K5" s="116" t="s">
        <v>117</v>
      </c>
      <c r="L5" s="116" t="s">
        <v>117</v>
      </c>
      <c r="M5" s="116" t="s">
        <v>117</v>
      </c>
      <c r="N5" s="116" t="s">
        <v>117</v>
      </c>
      <c r="O5" s="11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83" customFormat="1" ht="24" customHeight="1" spans="1:256">
      <c r="A6" s="117" t="s">
        <v>158</v>
      </c>
      <c r="B6" s="118">
        <f>C6-1</f>
        <v>55</v>
      </c>
      <c r="C6" s="118">
        <f>D6-2</f>
        <v>56</v>
      </c>
      <c r="D6" s="119">
        <v>58</v>
      </c>
      <c r="E6" s="118">
        <f>D6+2</f>
        <v>60</v>
      </c>
      <c r="F6" s="118">
        <f>E6+2</f>
        <v>62</v>
      </c>
      <c r="G6" s="118">
        <f>F6+1</f>
        <v>63</v>
      </c>
      <c r="H6" s="118">
        <f>G6+1</f>
        <v>64</v>
      </c>
      <c r="I6" s="115"/>
      <c r="J6" s="116" t="s">
        <v>273</v>
      </c>
      <c r="K6" s="116" t="s">
        <v>273</v>
      </c>
      <c r="L6" s="116" t="s">
        <v>274</v>
      </c>
      <c r="M6" s="116" t="s">
        <v>274</v>
      </c>
      <c r="N6" s="116" t="s">
        <v>273</v>
      </c>
      <c r="O6" s="120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="83" customFormat="1" ht="24" customHeight="1" spans="1:256">
      <c r="A7" s="117" t="s">
        <v>161</v>
      </c>
      <c r="B7" s="118">
        <f>C7-4</f>
        <v>83</v>
      </c>
      <c r="C7" s="118">
        <f>D7-4</f>
        <v>87</v>
      </c>
      <c r="D7" s="119">
        <v>91</v>
      </c>
      <c r="E7" s="118">
        <f>D7+4</f>
        <v>95</v>
      </c>
      <c r="F7" s="118">
        <f>E7+4</f>
        <v>99</v>
      </c>
      <c r="G7" s="118">
        <f>F7+6</f>
        <v>105</v>
      </c>
      <c r="H7" s="118">
        <f>G7+6</f>
        <v>111</v>
      </c>
      <c r="I7" s="115"/>
      <c r="J7" s="116" t="s">
        <v>174</v>
      </c>
      <c r="K7" s="116" t="s">
        <v>174</v>
      </c>
      <c r="L7" s="116" t="s">
        <v>274</v>
      </c>
      <c r="M7" s="116" t="s">
        <v>174</v>
      </c>
      <c r="N7" s="116" t="s">
        <v>174</v>
      </c>
      <c r="O7" s="120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="83" customFormat="1" ht="24" customHeight="1" spans="1:256">
      <c r="A8" s="117" t="s">
        <v>163</v>
      </c>
      <c r="B8" s="118">
        <f>C8-4</f>
        <v>87</v>
      </c>
      <c r="C8" s="118">
        <f>D8-4</f>
        <v>91</v>
      </c>
      <c r="D8" s="119">
        <v>95</v>
      </c>
      <c r="E8" s="118">
        <f>D8+4</f>
        <v>99</v>
      </c>
      <c r="F8" s="118">
        <f>E8+5</f>
        <v>104</v>
      </c>
      <c r="G8" s="118">
        <f>F8+6</f>
        <v>110</v>
      </c>
      <c r="H8" s="118">
        <f>G8+7</f>
        <v>117</v>
      </c>
      <c r="I8" s="115"/>
      <c r="J8" s="116" t="s">
        <v>275</v>
      </c>
      <c r="K8" s="116" t="s">
        <v>174</v>
      </c>
      <c r="L8" s="116" t="s">
        <v>174</v>
      </c>
      <c r="M8" s="116" t="s">
        <v>274</v>
      </c>
      <c r="N8" s="116" t="s">
        <v>174</v>
      </c>
      <c r="O8" s="120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</row>
    <row r="9" s="83" customFormat="1" ht="21" customHeight="1" spans="1:256">
      <c r="A9" s="117" t="s">
        <v>165</v>
      </c>
      <c r="B9" s="118">
        <f>C9-1</f>
        <v>37</v>
      </c>
      <c r="C9" s="118">
        <f>D9-1</f>
        <v>38</v>
      </c>
      <c r="D9" s="119">
        <v>39</v>
      </c>
      <c r="E9" s="118">
        <f>D9+1</f>
        <v>40</v>
      </c>
      <c r="F9" s="118">
        <f>E9+1</f>
        <v>41</v>
      </c>
      <c r="G9" s="118">
        <f>F9+1.2</f>
        <v>42.2</v>
      </c>
      <c r="H9" s="118">
        <f>G9+1.2</f>
        <v>43.4</v>
      </c>
      <c r="I9" s="115"/>
      <c r="J9" s="116" t="s">
        <v>167</v>
      </c>
      <c r="K9" s="116" t="s">
        <v>275</v>
      </c>
      <c r="L9" s="116" t="s">
        <v>167</v>
      </c>
      <c r="M9" s="116" t="s">
        <v>174</v>
      </c>
      <c r="N9" s="116" t="s">
        <v>176</v>
      </c>
      <c r="O9" s="120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</row>
    <row r="10" s="83" customFormat="1" ht="21" customHeight="1" spans="1:256">
      <c r="A10" s="117" t="s">
        <v>168</v>
      </c>
      <c r="B10" s="118">
        <f>C10-0.5</f>
        <v>16.5</v>
      </c>
      <c r="C10" s="118">
        <f>D10-0.5</f>
        <v>17</v>
      </c>
      <c r="D10" s="119">
        <v>17.5</v>
      </c>
      <c r="E10" s="118">
        <f t="shared" ref="E10:H10" si="0">D10+0.5</f>
        <v>18</v>
      </c>
      <c r="F10" s="118">
        <f t="shared" si="0"/>
        <v>18.5</v>
      </c>
      <c r="G10" s="118">
        <f t="shared" si="0"/>
        <v>19</v>
      </c>
      <c r="H10" s="118">
        <f t="shared" si="0"/>
        <v>19.5</v>
      </c>
      <c r="I10" s="115"/>
      <c r="J10" s="116" t="s">
        <v>164</v>
      </c>
      <c r="K10" s="116" t="s">
        <v>276</v>
      </c>
      <c r="L10" s="116" t="s">
        <v>160</v>
      </c>
      <c r="M10" s="116" t="s">
        <v>160</v>
      </c>
      <c r="N10" s="116" t="s">
        <v>174</v>
      </c>
      <c r="O10" s="120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</row>
    <row r="11" s="83" customFormat="1" ht="21" customHeight="1" spans="1:256">
      <c r="A11" s="117" t="s">
        <v>170</v>
      </c>
      <c r="B11" s="118">
        <f>C11-0.7</f>
        <v>16.6</v>
      </c>
      <c r="C11" s="118">
        <f>D11-0.7</f>
        <v>17.3</v>
      </c>
      <c r="D11" s="119">
        <v>18</v>
      </c>
      <c r="E11" s="118">
        <f>D11+0.7</f>
        <v>18.7</v>
      </c>
      <c r="F11" s="118">
        <f>E11+0.7</f>
        <v>19.4</v>
      </c>
      <c r="G11" s="118">
        <f>F11+0.95</f>
        <v>20.35</v>
      </c>
      <c r="H11" s="118">
        <f>G11+0.95</f>
        <v>21.3</v>
      </c>
      <c r="I11" s="115"/>
      <c r="J11" s="116" t="s">
        <v>273</v>
      </c>
      <c r="K11" s="116" t="s">
        <v>273</v>
      </c>
      <c r="L11" s="116" t="s">
        <v>273</v>
      </c>
      <c r="M11" s="116" t="s">
        <v>162</v>
      </c>
      <c r="N11" s="116" t="s">
        <v>273</v>
      </c>
      <c r="O11" s="120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</row>
    <row r="12" s="83" customFormat="1" ht="21" customHeight="1" spans="1:256">
      <c r="A12" s="117" t="s">
        <v>173</v>
      </c>
      <c r="B12" s="118">
        <f>C12-0.8</f>
        <v>13.9</v>
      </c>
      <c r="C12" s="118">
        <f>D12-0.8</f>
        <v>14.7</v>
      </c>
      <c r="D12" s="119">
        <v>15.5</v>
      </c>
      <c r="E12" s="118">
        <f>D12+0.8</f>
        <v>16.3</v>
      </c>
      <c r="F12" s="118">
        <f>E12+0.8</f>
        <v>17.1</v>
      </c>
      <c r="G12" s="118">
        <f>F12+1.1</f>
        <v>18.2</v>
      </c>
      <c r="H12" s="118">
        <f>G12+1.1</f>
        <v>19.3</v>
      </c>
      <c r="I12" s="115"/>
      <c r="J12" s="116" t="s">
        <v>164</v>
      </c>
      <c r="K12" s="116" t="s">
        <v>277</v>
      </c>
      <c r="L12" s="116" t="s">
        <v>276</v>
      </c>
      <c r="M12" s="116" t="s">
        <v>276</v>
      </c>
      <c r="N12" s="116" t="s">
        <v>174</v>
      </c>
      <c r="O12" s="120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</row>
    <row r="13" s="83" customFormat="1" ht="21" customHeight="1" spans="1:256">
      <c r="A13" s="121" t="s">
        <v>175</v>
      </c>
      <c r="B13" s="118">
        <f>C13-0.4</f>
        <v>20.2</v>
      </c>
      <c r="C13" s="118">
        <f>D13-0.4</f>
        <v>20.6</v>
      </c>
      <c r="D13" s="122">
        <v>21</v>
      </c>
      <c r="E13" s="118">
        <f>D13+0.4</f>
        <v>21.4</v>
      </c>
      <c r="F13" s="118">
        <f>E13+0.4</f>
        <v>21.8</v>
      </c>
      <c r="G13" s="118">
        <f>F13+0.6</f>
        <v>22.4</v>
      </c>
      <c r="H13" s="118">
        <f>G13+0.6</f>
        <v>23</v>
      </c>
      <c r="I13" s="115"/>
      <c r="J13" s="116" t="s">
        <v>278</v>
      </c>
      <c r="K13" s="116" t="s">
        <v>167</v>
      </c>
      <c r="L13" s="116" t="s">
        <v>278</v>
      </c>
      <c r="M13" s="116" t="s">
        <v>164</v>
      </c>
      <c r="N13" s="116" t="s">
        <v>279</v>
      </c>
      <c r="O13" s="120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</row>
    <row r="14" s="83" customFormat="1" ht="21" customHeight="1" spans="1:256">
      <c r="A14" s="121" t="s">
        <v>177</v>
      </c>
      <c r="B14" s="118">
        <f>C14-0.2</f>
        <v>10.6</v>
      </c>
      <c r="C14" s="118">
        <f>D14-0.2</f>
        <v>10.8</v>
      </c>
      <c r="D14" s="122">
        <v>11</v>
      </c>
      <c r="E14" s="118">
        <f>D14+0.2</f>
        <v>11.2</v>
      </c>
      <c r="F14" s="118">
        <f>E14+0.2</f>
        <v>11.4</v>
      </c>
      <c r="G14" s="118">
        <f>F14+0.25</f>
        <v>11.65</v>
      </c>
      <c r="H14" s="118">
        <f>G14+0.25</f>
        <v>11.9</v>
      </c>
      <c r="I14" s="115"/>
      <c r="J14" s="116" t="s">
        <v>172</v>
      </c>
      <c r="K14" s="116" t="s">
        <v>160</v>
      </c>
      <c r="L14" s="116" t="s">
        <v>276</v>
      </c>
      <c r="M14" s="116" t="s">
        <v>278</v>
      </c>
      <c r="N14" s="116" t="s">
        <v>160</v>
      </c>
      <c r="O14" s="120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</row>
    <row r="15" s="83" customFormat="1" ht="21" customHeight="1" spans="1:256">
      <c r="A15" s="117" t="s">
        <v>178</v>
      </c>
      <c r="B15" s="123">
        <f>C15</f>
        <v>1.3</v>
      </c>
      <c r="C15" s="123">
        <f>D15</f>
        <v>1.3</v>
      </c>
      <c r="D15" s="119">
        <v>1.3</v>
      </c>
      <c r="E15" s="123">
        <f t="shared" ref="E15:H15" si="1">D15</f>
        <v>1.3</v>
      </c>
      <c r="F15" s="123">
        <f t="shared" si="1"/>
        <v>1.3</v>
      </c>
      <c r="G15" s="123">
        <f t="shared" si="1"/>
        <v>1.3</v>
      </c>
      <c r="H15" s="123">
        <f t="shared" si="1"/>
        <v>1.3</v>
      </c>
      <c r="I15" s="115"/>
      <c r="J15" s="116" t="s">
        <v>280</v>
      </c>
      <c r="K15" s="116"/>
      <c r="L15" s="116"/>
      <c r="M15" s="116"/>
      <c r="N15" s="116"/>
      <c r="O15" s="120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</row>
    <row r="16" s="83" customFormat="1" ht="21" customHeight="1" spans="1:256">
      <c r="A16" s="124"/>
      <c r="B16" s="125"/>
      <c r="C16" s="125"/>
      <c r="D16" s="126"/>
      <c r="E16" s="125"/>
      <c r="F16" s="125"/>
      <c r="G16" s="125"/>
      <c r="H16" s="125"/>
      <c r="I16" s="115"/>
      <c r="J16" s="116"/>
      <c r="K16" s="116"/>
      <c r="L16" s="116"/>
      <c r="M16" s="116"/>
      <c r="N16" s="116"/>
      <c r="O16" s="120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</row>
    <row r="17" s="83" customFormat="1" ht="21" customHeight="1" spans="1:256">
      <c r="A17" s="124"/>
      <c r="B17" s="125"/>
      <c r="C17" s="125"/>
      <c r="D17" s="126"/>
      <c r="E17" s="125"/>
      <c r="F17" s="125"/>
      <c r="G17" s="125"/>
      <c r="H17" s="125"/>
      <c r="I17" s="115"/>
      <c r="J17" s="116"/>
      <c r="K17" s="116"/>
      <c r="L17" s="116"/>
      <c r="M17" s="116"/>
      <c r="N17" s="116"/>
      <c r="O17" s="120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</row>
    <row r="18" s="83" customFormat="1" ht="21" customHeight="1" spans="1:256">
      <c r="A18" s="124"/>
      <c r="B18" s="125"/>
      <c r="C18" s="125"/>
      <c r="D18" s="126"/>
      <c r="E18" s="125"/>
      <c r="F18" s="125"/>
      <c r="G18" s="125"/>
      <c r="H18" s="125"/>
      <c r="I18" s="115"/>
      <c r="J18" s="116"/>
      <c r="K18" s="116"/>
      <c r="L18" s="116"/>
      <c r="M18" s="116"/>
      <c r="N18" s="116"/>
      <c r="O18" s="120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</row>
    <row r="19" s="83" customFormat="1" ht="17.25" spans="1:256">
      <c r="A19" s="127"/>
      <c r="B19" s="128"/>
      <c r="C19" s="128"/>
      <c r="D19" s="128"/>
      <c r="E19" s="129"/>
      <c r="F19" s="128"/>
      <c r="G19" s="128"/>
      <c r="H19" s="128"/>
      <c r="I19" s="130"/>
      <c r="J19" s="131"/>
      <c r="K19" s="131"/>
      <c r="L19" s="132"/>
      <c r="M19" s="131"/>
      <c r="N19" s="131"/>
      <c r="O19" s="133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</row>
    <row r="20" s="83" customFormat="1" spans="1:256">
      <c r="A20" s="134" t="s">
        <v>179</v>
      </c>
      <c r="B20" s="134"/>
      <c r="C20" s="134"/>
      <c r="D20" s="135"/>
      <c r="M20" s="85"/>
      <c r="N20" s="85"/>
      <c r="O20" s="85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</row>
    <row r="21" s="83" customFormat="1" spans="1:256">
      <c r="D21" s="84"/>
      <c r="J21" s="136" t="s">
        <v>180</v>
      </c>
      <c r="K21" s="137"/>
      <c r="L21" s="136" t="s">
        <v>181</v>
      </c>
      <c r="M21" s="138"/>
      <c r="N21" s="138" t="s">
        <v>182</v>
      </c>
      <c r="O21" s="85" t="s">
        <v>140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281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282</v>
      </c>
      <c r="B2" s="5" t="s">
        <v>283</v>
      </c>
      <c r="C2" s="5" t="s">
        <v>284</v>
      </c>
      <c r="D2" s="5" t="s">
        <v>285</v>
      </c>
      <c r="E2" s="70" t="s">
        <v>286</v>
      </c>
      <c r="F2" s="5" t="s">
        <v>287</v>
      </c>
      <c r="G2" s="5" t="s">
        <v>288</v>
      </c>
      <c r="H2" s="71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8"/>
      <c r="O3" s="8"/>
    </row>
    <row r="4" ht="20" customHeight="1" spans="1:15">
      <c r="A4" s="74">
        <v>1</v>
      </c>
      <c r="B4" s="14" t="s">
        <v>297</v>
      </c>
      <c r="C4" s="14" t="s">
        <v>298</v>
      </c>
      <c r="D4" s="14" t="s">
        <v>117</v>
      </c>
      <c r="E4" s="15" t="s">
        <v>299</v>
      </c>
      <c r="F4" s="28" t="s">
        <v>300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301</v>
      </c>
    </row>
    <row r="5" ht="20" customHeight="1" spans="1:15">
      <c r="A5" s="74">
        <v>2</v>
      </c>
      <c r="B5" s="14" t="s">
        <v>302</v>
      </c>
      <c r="C5" s="14" t="s">
        <v>298</v>
      </c>
      <c r="D5" s="14" t="s">
        <v>303</v>
      </c>
      <c r="E5" s="15" t="s">
        <v>304</v>
      </c>
      <c r="F5" s="28" t="s">
        <v>300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301</v>
      </c>
    </row>
    <row r="6" ht="20" customHeight="1" spans="1:15">
      <c r="A6" s="74">
        <v>3</v>
      </c>
      <c r="B6" s="14" t="s">
        <v>305</v>
      </c>
      <c r="C6" s="14" t="s">
        <v>298</v>
      </c>
      <c r="D6" s="14" t="s">
        <v>118</v>
      </c>
      <c r="E6" s="15" t="s">
        <v>299</v>
      </c>
      <c r="F6" s="28" t="s">
        <v>300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301</v>
      </c>
    </row>
    <row r="7" ht="20" customHeight="1" spans="1:15">
      <c r="A7" s="74">
        <v>4</v>
      </c>
      <c r="B7" s="14" t="s">
        <v>306</v>
      </c>
      <c r="C7" s="14" t="s">
        <v>298</v>
      </c>
      <c r="D7" s="14" t="s">
        <v>307</v>
      </c>
      <c r="E7" s="15" t="s">
        <v>304</v>
      </c>
      <c r="F7" s="28" t="s">
        <v>300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301</v>
      </c>
    </row>
    <row r="8" ht="20" customHeight="1" spans="1:15">
      <c r="A8" s="74">
        <v>5</v>
      </c>
      <c r="B8" s="14" t="s">
        <v>308</v>
      </c>
      <c r="C8" s="14" t="s">
        <v>298</v>
      </c>
      <c r="D8" s="14" t="s">
        <v>309</v>
      </c>
      <c r="E8" s="15" t="s">
        <v>304</v>
      </c>
      <c r="F8" s="28" t="s">
        <v>300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301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310</v>
      </c>
      <c r="B10" s="21"/>
      <c r="C10" s="60"/>
      <c r="D10" s="22"/>
      <c r="E10" s="79"/>
      <c r="F10" s="60"/>
      <c r="G10" s="11"/>
      <c r="H10" s="37"/>
      <c r="I10" s="32"/>
      <c r="J10" s="20" t="s">
        <v>311</v>
      </c>
      <c r="K10" s="21"/>
      <c r="L10" s="21"/>
      <c r="M10" s="22"/>
      <c r="N10" s="21"/>
      <c r="O10" s="24"/>
    </row>
    <row r="11" ht="61" customHeight="1" spans="1:15">
      <c r="A11" s="80" t="s">
        <v>312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