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2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<sst xmlns="http://schemas.openxmlformats.org/spreadsheetml/2006/main" count="788" uniqueCount="335">
  <si>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</si>
  <si>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</si>
  <si>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</si>
  <si>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</si>
  <si>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</si>
  <si>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</si>
  <si>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</si>
  <si>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</si>
  <si>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</si>
  <si>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</si>
  <si>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</si>
  <si>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</si>
  <si>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</si>
  <si>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</si>
  <si>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</si>
  <si>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</si>
  <si>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</si>
  <si>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</si>
  <si>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</si>
  <si>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</si>
  <si>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</si>
  <si>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</si>
  <si>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</si>
  <si>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</si>
  <si>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</si>
  <si>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</si>
  <si>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</si>
  <si>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</si>
  <si>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</si>
  <si>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</si>
  <si>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</si>
  <si>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</si>
  <si>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</si>
  <si>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</si>
  <si>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</si>
  <si>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</si>
  <si>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</si>
  <si>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</si>
  <si>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</si>
  <si>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</si>
  <si>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</si>
  <si>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</si>
  <si>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</si>
  <si>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</si>
  <si>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</si>
  <si>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</si>
  <si>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</si>
  <si>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</si>
  <si>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</si>
  <si>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</si>
  <si>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</si>
  <si>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</si>
  <si>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</si>
  <si>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</si>
  <si>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期货+海外订单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</si>
  <si>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</si>
  <si>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</si>
  <si>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</si>
  <si>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</si>
  <si>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</si>
  <si>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</si>
  <si>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</si>
  <si>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TACCAO82300</t>
  </si>
  <si>
    <t>合同交期</t>
  </si>
  <si>
    <t>产前确认样</t>
  </si>
  <si>
    <t>有</t>
  </si>
  <si>
    <t>无</t>
  </si>
  <si>
    <t>品名</t>
  </si>
  <si>
    <t>女式超轻套头抓绒服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</si>
  <si>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</si>
  <si>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</si>
  <si>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</si>
  <si>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</si>
  <si>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</si>
  <si>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</si>
  <si>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</si>
  <si>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</si>
  <si>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</si>
  <si>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</si>
  <si>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</si>
  <si>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</si>
  <si>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</si>
  <si>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</si>
  <si>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</si>
  <si>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</si>
  <si>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</si>
  <si>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</si>
  <si>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</si>
  <si>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</si>
  <si>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</si>
  <si>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</si>
  <si>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</si>
  <si>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</si>
  <si>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</si>
  <si>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</si>
  <si>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</si>
  <si>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</si>
  <si>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</si>
  <si>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</si>
  <si>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</si>
  <si>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</si>
  <si>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</si>
  <si>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</si>
  <si>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</si>
  <si>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</si>
  <si>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</si>
  <si>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</si>
  <si>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</si>
  <si>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</si>
  <si>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</si>
  <si>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</si>
  <si>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</si>
  <si>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</si>
  <si>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</si>
  <si>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日光橙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</si>
  <si>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</si>
  <si>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橙红色4件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</si>
  <si>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</si>
  <si>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</si>
  <si>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</si>
  <si>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</si>
  <si>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</si>
  <si>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1、前中拉链起拱，歪斜。</t>
  </si>
  <si>
    <t>2、冚脚起扭，不顺直</t>
  </si>
  <si>
    <t>3、大烫气痕，压烫痕迹明显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</si>
  <si>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</si>
  <si>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</si>
  <si>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</si>
  <si>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</si>
  <si>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</si>
  <si>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</si>
  <si>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</si>
  <si>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</si>
  <si>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</si>
  <si>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</si>
  <si>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</si>
  <si>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</si>
  <si>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</si>
  <si>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</si>
  <si>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</si>
  <si>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</si>
  <si>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</si>
  <si>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</si>
  <si>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XS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</si>
  <si>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</si>
  <si>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</si>
  <si>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橙红</t>
  </si>
  <si>
    <t>155/80B</t>
  </si>
  <si>
    <t>155/84B</t>
  </si>
  <si>
    <t>160/88B</t>
  </si>
  <si>
    <t>160/92B</t>
  </si>
  <si>
    <t>165/96B</t>
  </si>
  <si>
    <t>170/100B</t>
  </si>
  <si>
    <t>175/104B</t>
  </si>
  <si>
    <t>洗前</t>
  </si>
  <si>
    <t>洗后</t>
  </si>
  <si>
    <t>后中长</t>
  </si>
  <si>
    <t>±1</t>
  </si>
  <si>
    <t>-0.7</t>
  </si>
  <si>
    <t>+0</t>
  </si>
  <si>
    <t>-1</t>
  </si>
  <si>
    <t>前半开拉链</t>
  </si>
  <si>
    <t>胸围</t>
  </si>
  <si>
    <t>+1</t>
  </si>
  <si>
    <t>+0.5</t>
  </si>
  <si>
    <t>腰围</t>
  </si>
  <si>
    <t>90</t>
  </si>
  <si>
    <t>±0.5</t>
  </si>
  <si>
    <t>下摆 平量</t>
  </si>
  <si>
    <t>100</t>
  </si>
  <si>
    <t>肩宽</t>
  </si>
  <si>
    <t>38</t>
  </si>
  <si>
    <t>±0.3</t>
  </si>
  <si>
    <t>肩点袖长</t>
  </si>
  <si>
    <t>58.5</t>
  </si>
  <si>
    <t>-0.5</t>
  </si>
  <si>
    <t>袖肥</t>
  </si>
  <si>
    <t>16.5</t>
  </si>
  <si>
    <t>-0.3</t>
  </si>
  <si>
    <t>袖肘</t>
  </si>
  <si>
    <t>+0.4</t>
  </si>
  <si>
    <t>袖口松量</t>
  </si>
  <si>
    <t>+0.6</t>
  </si>
  <si>
    <t>+0.3</t>
  </si>
  <si>
    <t>上领围</t>
  </si>
  <si>
    <t>下领围</t>
  </si>
  <si>
    <t>后领高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</si>
  <si>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</si>
  <si>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</si>
  <si>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</si>
  <si>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</si>
  <si>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</si>
  <si>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</si>
  <si>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</si>
  <si>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</si>
  <si>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</si>
  <si>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</si>
  <si>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</si>
  <si>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</si>
  <si>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</si>
  <si>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</si>
  <si>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</si>
  <si>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</si>
  <si>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洗前/洗后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</si>
  <si>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</si>
  <si>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</si>
  <si>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</si>
  <si>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</si>
  <si>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</si>
  <si>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</si>
  <si>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</si>
  <si>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</si>
  <si>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</si>
  <si>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</si>
  <si>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</si>
  <si>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</si>
  <si>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</si>
  <si>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</si>
  <si>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</si>
  <si>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</si>
  <si>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</si>
  <si>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</si>
  <si>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</si>
  <si>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</si>
  <si>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</si>
  <si>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</si>
  <si>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</si>
  <si>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</si>
  <si>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</si>
  <si>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</si>
  <si>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</si>
  <si>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</si>
  <si>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</si>
  <si>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</si>
  <si>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</si>
  <si>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</si>
  <si>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</si>
  <si>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</si>
  <si>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</si>
  <si>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</si>
  <si>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</si>
  <si>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1.领口不圆顺，后领织带起豆角</t>
  </si>
  <si>
    <t>2.肩位左右容皱，袖圈容皱，烫工不良</t>
  </si>
  <si>
    <t>3.下脚冚线止口外露有宽窄，线头没有清理干净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</si>
  <si>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</si>
  <si>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</si>
  <si>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</si>
  <si>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</si>
  <si>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</si>
  <si>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</si>
  <si>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</si>
  <si>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走货10320件，抽查200件，发现5件不良品，已按照以上提出的问题点改正，可以出货</t>
  </si>
  <si>
    <t>服装QC部门</t>
  </si>
  <si>
    <t>检验人</t>
  </si>
  <si>
    <t>刘碧云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</si>
  <si>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</si>
  <si>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</si>
  <si>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</si>
  <si>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</si>
  <si>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</si>
  <si>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</si>
  <si>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</si>
  <si>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</si>
  <si>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</si>
  <si>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</si>
  <si>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</si>
  <si>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</si>
  <si>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</si>
  <si>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</si>
  <si>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</si>
  <si>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</si>
  <si>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抓绒弹力棉毛布</t>
  </si>
  <si>
    <t>TACCAO81229/82300</t>
  </si>
  <si>
    <t>海天</t>
  </si>
  <si>
    <t>YES</t>
  </si>
  <si>
    <t>制表时间：2025/11/1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</si>
  <si>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</si>
  <si>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</si>
  <si>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</si>
  <si>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</si>
  <si>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</si>
  <si>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</si>
  <si>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</si>
  <si>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</si>
  <si>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</si>
  <si>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</si>
  <si>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制表时间：2025/11/3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</si>
  <si>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</si>
  <si>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</si>
  <si>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</si>
  <si>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</si>
  <si>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</si>
  <si>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</si>
  <si>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</si>
  <si>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</si>
  <si>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</si>
  <si>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</si>
  <si>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</si>
  <si>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3#尼龙闭尾反装</t>
  </si>
  <si>
    <t>KER</t>
  </si>
  <si>
    <t>无互染</t>
  </si>
  <si>
    <t>物料6</t>
  </si>
  <si>
    <t>物料7</t>
  </si>
  <si>
    <t>物料8</t>
  </si>
  <si>
    <t>物料9</t>
  </si>
  <si>
    <t>物料10</t>
  </si>
  <si>
    <t>制表时间：2025/11/5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</si>
  <si>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</si>
  <si>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</si>
  <si>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</si>
  <si>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</si>
  <si>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</si>
  <si>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</si>
  <si>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</si>
  <si>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</si>
  <si>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</si>
  <si>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</si>
  <si>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</si>
  <si>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</si>
  <si>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</si>
  <si>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</si>
  <si>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</si>
  <si>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</si>
  <si>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</si>
  <si>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</si>
  <si>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无脱落开裂</t>
  </si>
  <si>
    <t>制表时间：2025/11/7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</si>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</sst>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1"/>
      <name val="Arial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" fillId="9" borderId="76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7" applyNumberFormat="0" applyFill="0" applyAlignment="0" applyProtection="0">
      <alignment vertical="center"/>
    </xf>
    <xf numFmtId="0" fontId="56" fillId="0" borderId="7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0" borderId="79" applyNumberFormat="0" applyAlignment="0" applyProtection="0">
      <alignment vertical="center"/>
    </xf>
    <xf numFmtId="0" fontId="58" fillId="11" borderId="80" applyNumberFormat="0" applyAlignment="0" applyProtection="0">
      <alignment vertical="center"/>
    </xf>
    <xf numFmtId="0" fontId="59" fillId="11" borderId="79" applyNumberFormat="0" applyAlignment="0" applyProtection="0">
      <alignment vertical="center"/>
    </xf>
    <xf numFmtId="0" fontId="60" fillId="12" borderId="81" applyNumberFormat="0" applyAlignment="0" applyProtection="0">
      <alignment vertical="center"/>
    </xf>
    <xf numFmtId="0" fontId="61" fillId="0" borderId="82" applyNumberFormat="0" applyFill="0" applyAlignment="0" applyProtection="0">
      <alignment vertical="center"/>
    </xf>
    <xf numFmtId="0" fontId="62" fillId="0" borderId="83" applyNumberFormat="0" applyFill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19" fillId="0" borderId="0"/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19" fillId="0" borderId="0"/>
    <xf numFmtId="0" fontId="5" fillId="0" borderId="0">
      <alignment vertical="center"/>
    </xf>
    <xf numFmtId="0" fontId="68" fillId="0" borderId="0"/>
    <xf numFmtId="0" fontId="19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5" fillId="0" borderId="0">
      <alignment vertical="center"/>
    </xf>
  </cellStyleXfs>
  <cellXfs count="4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9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9" xfId="53" applyFont="1" applyFill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49" fontId="18" fillId="0" borderId="10" xfId="53" applyNumberFormat="1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horizontal="center" vertical="center"/>
    </xf>
    <xf numFmtId="0" fontId="18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7" xfId="53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49" fontId="28" fillId="0" borderId="2" xfId="51" applyNumberFormat="1" applyFont="1" applyFill="1" applyBorder="1" applyAlignment="1">
      <alignment horizontal="center" vertical="center"/>
    </xf>
    <xf numFmtId="0" fontId="27" fillId="0" borderId="7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9" fillId="0" borderId="2" xfId="55" applyFont="1" applyFill="1" applyBorder="1" applyAlignment="1">
      <alignment horizontal="center"/>
    </xf>
    <xf numFmtId="0" fontId="27" fillId="0" borderId="17" xfId="55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4" fillId="0" borderId="18" xfId="54" applyNumberFormat="1" applyFont="1" applyFill="1" applyBorder="1" applyAlignment="1">
      <alignment horizontal="center" vertical="center"/>
    </xf>
    <xf numFmtId="0" fontId="30" fillId="0" borderId="18" xfId="0" applyNumberFormat="1" applyFont="1" applyFill="1" applyBorder="1" applyAlignment="1">
      <alignment horizontal="center" vertical="center"/>
    </xf>
    <xf numFmtId="178" fontId="30" fillId="0" borderId="18" xfId="0" applyNumberFormat="1" applyFont="1" applyFill="1" applyBorder="1" applyAlignment="1">
      <alignment horizontal="center" vertical="center"/>
    </xf>
    <xf numFmtId="178" fontId="30" fillId="0" borderId="19" xfId="0" applyNumberFormat="1" applyFont="1" applyFill="1" applyBorder="1" applyAlignment="1">
      <alignment horizontal="center" vertical="center"/>
    </xf>
    <xf numFmtId="0" fontId="31" fillId="0" borderId="4" xfId="55" applyFont="1" applyFill="1" applyBorder="1" applyAlignment="1">
      <alignment horizontal="left"/>
    </xf>
    <xf numFmtId="179" fontId="32" fillId="0" borderId="2" xfId="55" applyNumberFormat="1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 vertical="center"/>
    </xf>
    <xf numFmtId="0" fontId="34" fillId="0" borderId="2" xfId="49" applyFont="1" applyFill="1" applyBorder="1" applyAlignment="1">
      <alignment horizontal="center" vertical="center"/>
    </xf>
    <xf numFmtId="49" fontId="24" fillId="0" borderId="19" xfId="54" applyNumberFormat="1" applyFont="1" applyFill="1" applyBorder="1" applyAlignment="1">
      <alignment horizontal="center" vertical="center"/>
    </xf>
    <xf numFmtId="0" fontId="31" fillId="0" borderId="2" xfId="55" applyFont="1" applyFill="1" applyBorder="1" applyAlignment="1">
      <alignment horizontal="left"/>
    </xf>
    <xf numFmtId="49" fontId="33" fillId="0" borderId="4" xfId="6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left"/>
    </xf>
    <xf numFmtId="0" fontId="32" fillId="0" borderId="2" xfId="0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 vertical="center"/>
    </xf>
    <xf numFmtId="179" fontId="28" fillId="0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35" fillId="0" borderId="20" xfId="0" applyNumberFormat="1" applyFont="1" applyFill="1" applyBorder="1" applyAlignment="1">
      <alignment shrinkToFit="1"/>
    </xf>
    <xf numFmtId="0" fontId="30" fillId="0" borderId="21" xfId="0" applyNumberFormat="1" applyFont="1" applyFill="1" applyBorder="1" applyAlignment="1">
      <alignment horizontal="center" vertical="center"/>
    </xf>
    <xf numFmtId="0" fontId="36" fillId="0" borderId="21" xfId="0" applyFont="1" applyFill="1" applyBorder="1" applyAlignment="1">
      <alignment horizontal="center" vertical="center"/>
    </xf>
    <xf numFmtId="0" fontId="18" fillId="0" borderId="22" xfId="53" applyFont="1" applyFill="1" applyBorder="1" applyAlignment="1">
      <alignment horizontal="center"/>
    </xf>
    <xf numFmtId="49" fontId="18" fillId="0" borderId="23" xfId="53" applyNumberFormat="1" applyFont="1" applyFill="1" applyBorder="1" applyAlignment="1">
      <alignment horizontal="center"/>
    </xf>
    <xf numFmtId="49" fontId="24" fillId="0" borderId="23" xfId="54" applyNumberFormat="1" applyFont="1" applyFill="1" applyBorder="1" applyAlignment="1">
      <alignment horizontal="center" vertical="center"/>
    </xf>
    <xf numFmtId="49" fontId="24" fillId="0" borderId="24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0" fontId="37" fillId="0" borderId="0" xfId="53" applyFont="1" applyFill="1" applyAlignment="1"/>
    <xf numFmtId="14" fontId="37" fillId="0" borderId="0" xfId="53" applyNumberFormat="1" applyFont="1" applyFill="1" applyAlignment="1">
      <alignment horizontal="left"/>
    </xf>
    <xf numFmtId="49" fontId="37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8" fillId="0" borderId="25" xfId="52" applyFont="1" applyBorder="1" applyAlignment="1">
      <alignment horizontal="center" vertical="top"/>
    </xf>
    <xf numFmtId="0" fontId="14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14" fillId="0" borderId="27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vertical="center" wrapText="1"/>
    </xf>
    <xf numFmtId="0" fontId="14" fillId="0" borderId="27" xfId="52" applyFont="1" applyFill="1" applyBorder="1" applyAlignment="1">
      <alignment vertical="center"/>
    </xf>
    <xf numFmtId="0" fontId="22" fillId="0" borderId="18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14" fillId="0" borderId="27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14" fillId="0" borderId="29" xfId="52" applyFont="1" applyFill="1" applyBorder="1" applyAlignment="1">
      <alignment vertical="center"/>
    </xf>
    <xf numFmtId="0" fontId="22" fillId="0" borderId="18" xfId="52" applyFont="1" applyFill="1" applyBorder="1" applyAlignment="1">
      <alignment horizontal="left" vertical="center"/>
    </xf>
    <xf numFmtId="0" fontId="14" fillId="0" borderId="18" xfId="52" applyFont="1" applyFill="1" applyBorder="1" applyAlignment="1">
      <alignment vertical="center"/>
    </xf>
    <xf numFmtId="58" fontId="25" fillId="0" borderId="18" xfId="52" applyNumberFormat="1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14" fillId="0" borderId="18" xfId="52" applyFont="1" applyFill="1" applyBorder="1" applyAlignment="1">
      <alignment horizontal="center" vertical="center"/>
    </xf>
    <xf numFmtId="0" fontId="14" fillId="0" borderId="19" xfId="52" applyFont="1" applyFill="1" applyBorder="1" applyAlignment="1">
      <alignment horizontal="center" vertical="center"/>
    </xf>
    <xf numFmtId="0" fontId="14" fillId="0" borderId="29" xfId="52" applyFont="1" applyFill="1" applyBorder="1" applyAlignment="1">
      <alignment horizontal="left" vertical="center"/>
    </xf>
    <xf numFmtId="0" fontId="14" fillId="0" borderId="18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14" fillId="0" borderId="30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14" fillId="0" borderId="23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14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14" fillId="0" borderId="26" xfId="52" applyFont="1" applyFill="1" applyBorder="1" applyAlignment="1">
      <alignment vertical="center"/>
    </xf>
    <xf numFmtId="0" fontId="14" fillId="0" borderId="31" xfId="52" applyFont="1" applyFill="1" applyBorder="1" applyAlignment="1">
      <alignment horizontal="left" vertical="center"/>
    </xf>
    <xf numFmtId="0" fontId="14" fillId="0" borderId="32" xfId="52" applyFont="1" applyFill="1" applyBorder="1" applyAlignment="1">
      <alignment horizontal="left" vertical="center"/>
    </xf>
    <xf numFmtId="0" fontId="14" fillId="0" borderId="33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vertical="center"/>
    </xf>
    <xf numFmtId="0" fontId="25" fillId="0" borderId="34" xfId="52" applyFont="1" applyFill="1" applyBorder="1" applyAlignment="1">
      <alignment horizontal="center" vertical="center"/>
    </xf>
    <xf numFmtId="0" fontId="25" fillId="0" borderId="35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center" vertical="center"/>
    </xf>
    <xf numFmtId="0" fontId="16" fillId="0" borderId="37" xfId="52" applyFont="1" applyFill="1" applyBorder="1" applyAlignment="1">
      <alignment horizontal="left" vertical="center"/>
    </xf>
    <xf numFmtId="0" fontId="16" fillId="0" borderId="35" xfId="52" applyFont="1" applyFill="1" applyBorder="1" applyAlignment="1">
      <alignment horizontal="left" vertical="center"/>
    </xf>
    <xf numFmtId="0" fontId="16" fillId="0" borderId="36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14" fillId="0" borderId="19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 wrapText="1"/>
    </xf>
    <xf numFmtId="0" fontId="25" fillId="0" borderId="18" xfId="52" applyFont="1" applyFill="1" applyBorder="1" applyAlignment="1">
      <alignment horizontal="left" vertical="center" wrapText="1"/>
    </xf>
    <xf numFmtId="0" fontId="25" fillId="0" borderId="19" xfId="52" applyFont="1" applyFill="1" applyBorder="1" applyAlignment="1">
      <alignment horizontal="left" vertical="center" wrapText="1"/>
    </xf>
    <xf numFmtId="0" fontId="14" fillId="0" borderId="30" xfId="52" applyFont="1" applyFill="1" applyBorder="1" applyAlignment="1">
      <alignment horizontal="left" vertical="center"/>
    </xf>
    <xf numFmtId="0" fontId="19" fillId="0" borderId="23" xfId="52" applyFill="1" applyBorder="1" applyAlignment="1">
      <alignment horizontal="center" vertical="center"/>
    </xf>
    <xf numFmtId="0" fontId="19" fillId="0" borderId="24" xfId="52" applyFill="1" applyBorder="1" applyAlignment="1">
      <alignment horizontal="center" vertical="center"/>
    </xf>
    <xf numFmtId="0" fontId="14" fillId="0" borderId="38" xfId="52" applyFont="1" applyFill="1" applyBorder="1" applyAlignment="1">
      <alignment horizontal="center" vertical="center"/>
    </xf>
    <xf numFmtId="0" fontId="14" fillId="0" borderId="39" xfId="52" applyFont="1" applyFill="1" applyBorder="1" applyAlignment="1">
      <alignment horizontal="left" vertical="center"/>
    </xf>
    <xf numFmtId="0" fontId="14" fillId="0" borderId="33" xfId="52" applyFont="1" applyFill="1" applyBorder="1" applyAlignment="1">
      <alignment horizontal="center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 wrapText="1"/>
    </xf>
    <xf numFmtId="0" fontId="19" fillId="0" borderId="36" xfId="52" applyFont="1" applyFill="1" applyBorder="1" applyAlignment="1">
      <alignment horizontal="center" vertical="center"/>
    </xf>
    <xf numFmtId="0" fontId="11" fillId="0" borderId="36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right" vertical="center"/>
    </xf>
    <xf numFmtId="0" fontId="25" fillId="0" borderId="35" xfId="52" applyFont="1" applyFill="1" applyBorder="1" applyAlignment="1">
      <alignment horizontal="right" vertical="center"/>
    </xf>
    <xf numFmtId="0" fontId="25" fillId="0" borderId="40" xfId="52" applyFont="1" applyFill="1" applyBorder="1" applyAlignment="1">
      <alignment horizontal="right" vertical="center"/>
    </xf>
    <xf numFmtId="0" fontId="25" fillId="0" borderId="41" xfId="52" applyFont="1" applyFill="1" applyBorder="1" applyAlignment="1">
      <alignment horizontal="center" vertical="center"/>
    </xf>
    <xf numFmtId="0" fontId="16" fillId="0" borderId="26" xfId="52" applyFont="1" applyFill="1" applyBorder="1" applyAlignment="1">
      <alignment horizontal="left" vertical="center"/>
    </xf>
    <xf numFmtId="0" fontId="16" fillId="0" borderId="27" xfId="52" applyFont="1" applyFill="1" applyBorder="1" applyAlignment="1">
      <alignment horizontal="left" vertical="center"/>
    </xf>
    <xf numFmtId="0" fontId="16" fillId="0" borderId="28" xfId="52" applyFont="1" applyFill="1" applyBorder="1" applyAlignment="1">
      <alignment horizontal="left" vertical="center"/>
    </xf>
    <xf numFmtId="0" fontId="14" fillId="0" borderId="34" xfId="52" applyFont="1" applyFill="1" applyBorder="1" applyAlignment="1">
      <alignment horizontal="left" vertical="center"/>
    </xf>
    <xf numFmtId="0" fontId="14" fillId="0" borderId="40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58" fontId="25" fillId="0" borderId="23" xfId="52" applyNumberFormat="1" applyFont="1" applyFill="1" applyBorder="1" applyAlignment="1">
      <alignment horizontal="center" vertical="center"/>
    </xf>
    <xf numFmtId="0" fontId="14" fillId="0" borderId="23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horizontal="center" vertical="center"/>
    </xf>
    <xf numFmtId="0" fontId="24" fillId="0" borderId="0" xfId="53" applyFont="1" applyFill="1" applyAlignment="1">
      <alignment horizontal="center"/>
    </xf>
    <xf numFmtId="0" fontId="20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horizontal="left" vertical="center"/>
    </xf>
    <xf numFmtId="0" fontId="18" fillId="0" borderId="2" xfId="52" applyFont="1" applyFill="1" applyBorder="1" applyAlignment="1">
      <alignment horizontal="center" vertical="center"/>
    </xf>
    <xf numFmtId="49" fontId="24" fillId="0" borderId="2" xfId="54" applyNumberFormat="1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178" fontId="30" fillId="0" borderId="2" xfId="0" applyNumberFormat="1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49" fontId="33" fillId="3" borderId="2" xfId="60" applyNumberFormat="1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shrinkToFit="1"/>
    </xf>
    <xf numFmtId="0" fontId="36" fillId="0" borderId="2" xfId="0" applyFont="1" applyFill="1" applyBorder="1" applyAlignment="1">
      <alignment horizontal="center" vertical="center"/>
    </xf>
    <xf numFmtId="49" fontId="18" fillId="0" borderId="2" xfId="53" applyNumberFormat="1" applyFont="1" applyFill="1" applyBorder="1" applyAlignment="1">
      <alignment horizontal="center"/>
    </xf>
    <xf numFmtId="14" fontId="37" fillId="0" borderId="0" xfId="53" applyNumberFormat="1" applyFont="1" applyFill="1" applyAlignment="1"/>
    <xf numFmtId="0" fontId="18" fillId="0" borderId="0" xfId="53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1" fillId="0" borderId="42" xfId="52" applyFont="1" applyBorder="1" applyAlignment="1">
      <alignment horizontal="left" vertical="center"/>
    </xf>
    <xf numFmtId="0" fontId="22" fillId="0" borderId="43" xfId="52" applyFont="1" applyBorder="1" applyAlignment="1">
      <alignment horizontal="center" vertical="center"/>
    </xf>
    <xf numFmtId="0" fontId="11" fillId="0" borderId="43" xfId="52" applyFont="1" applyBorder="1" applyAlignment="1">
      <alignment horizontal="center" vertical="center"/>
    </xf>
    <xf numFmtId="0" fontId="16" fillId="0" borderId="43" xfId="52" applyFont="1" applyBorder="1" applyAlignment="1">
      <alignment horizontal="left" vertical="center"/>
    </xf>
    <xf numFmtId="0" fontId="19" fillId="0" borderId="43" xfId="52" applyFont="1" applyBorder="1" applyAlignment="1">
      <alignment horizontal="center" vertical="center"/>
    </xf>
    <xf numFmtId="0" fontId="19" fillId="0" borderId="44" xfId="52" applyFont="1" applyBorder="1" applyAlignment="1">
      <alignment horizontal="center" vertical="center"/>
    </xf>
    <xf numFmtId="0" fontId="16" fillId="0" borderId="26" xfId="52" applyFont="1" applyBorder="1" applyAlignment="1">
      <alignment horizontal="center" vertical="center"/>
    </xf>
    <xf numFmtId="0" fontId="16" fillId="0" borderId="27" xfId="52" applyFont="1" applyBorder="1" applyAlignment="1">
      <alignment horizontal="center" vertical="center"/>
    </xf>
    <xf numFmtId="0" fontId="16" fillId="0" borderId="28" xfId="52" applyFont="1" applyBorder="1" applyAlignment="1">
      <alignment horizontal="center" vertical="center"/>
    </xf>
    <xf numFmtId="0" fontId="11" fillId="0" borderId="26" xfId="52" applyFont="1" applyBorder="1" applyAlignment="1">
      <alignment horizontal="center" vertical="center"/>
    </xf>
    <xf numFmtId="0" fontId="11" fillId="0" borderId="27" xfId="52" applyFont="1" applyBorder="1" applyAlignment="1">
      <alignment horizontal="center" vertical="center"/>
    </xf>
    <xf numFmtId="0" fontId="11" fillId="0" borderId="28" xfId="52" applyFont="1" applyBorder="1" applyAlignment="1">
      <alignment horizontal="center" vertical="center"/>
    </xf>
    <xf numFmtId="0" fontId="16" fillId="0" borderId="29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 wrapText="1"/>
    </xf>
    <xf numFmtId="0" fontId="22" fillId="0" borderId="19" xfId="52" applyFont="1" applyBorder="1" applyAlignment="1">
      <alignment horizontal="left" vertical="center" wrapText="1"/>
    </xf>
    <xf numFmtId="0" fontId="16" fillId="0" borderId="18" xfId="52" applyFont="1" applyBorder="1" applyAlignment="1">
      <alignment horizontal="left" vertical="center"/>
    </xf>
    <xf numFmtId="14" fontId="22" fillId="0" borderId="18" xfId="52" applyNumberFormat="1" applyFont="1" applyBorder="1" applyAlignment="1">
      <alignment horizontal="center" vertical="center"/>
    </xf>
    <xf numFmtId="14" fontId="22" fillId="0" borderId="19" xfId="52" applyNumberFormat="1" applyFont="1" applyBorder="1" applyAlignment="1">
      <alignment horizontal="center" vertical="center"/>
    </xf>
    <xf numFmtId="0" fontId="16" fillId="0" borderId="29" xfId="52" applyFont="1" applyBorder="1" applyAlignment="1">
      <alignment vertical="center"/>
    </xf>
    <xf numFmtId="0" fontId="22" fillId="0" borderId="18" xfId="52" applyNumberFormat="1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6" fillId="0" borderId="18" xfId="52" applyFont="1" applyBorder="1" applyAlignment="1">
      <alignment vertical="center"/>
    </xf>
    <xf numFmtId="0" fontId="22" fillId="0" borderId="45" xfId="52" applyFont="1" applyBorder="1" applyAlignment="1">
      <alignment horizontal="center" vertical="center"/>
    </xf>
    <xf numFmtId="0" fontId="22" fillId="0" borderId="46" xfId="52" applyFont="1" applyBorder="1" applyAlignment="1">
      <alignment horizontal="center" vertical="center"/>
    </xf>
    <xf numFmtId="0" fontId="19" fillId="0" borderId="18" xfId="52" applyFont="1" applyBorder="1" applyAlignment="1">
      <alignment vertical="center"/>
    </xf>
    <xf numFmtId="0" fontId="39" fillId="0" borderId="30" xfId="52" applyFont="1" applyBorder="1" applyAlignment="1">
      <alignment vertical="center"/>
    </xf>
    <xf numFmtId="0" fontId="40" fillId="0" borderId="47" xfId="52" applyFont="1" applyBorder="1" applyAlignment="1">
      <alignment horizontal="center" vertical="center"/>
    </xf>
    <xf numFmtId="0" fontId="22" fillId="0" borderId="41" xfId="52" applyFont="1" applyBorder="1" applyAlignment="1">
      <alignment horizontal="center" vertical="center"/>
    </xf>
    <xf numFmtId="0" fontId="16" fillId="0" borderId="30" xfId="52" applyFont="1" applyBorder="1" applyAlignment="1">
      <alignment horizontal="left" vertical="center"/>
    </xf>
    <xf numFmtId="0" fontId="16" fillId="0" borderId="23" xfId="52" applyFont="1" applyBorder="1" applyAlignment="1">
      <alignment horizontal="left" vertical="center"/>
    </xf>
    <xf numFmtId="14" fontId="22" fillId="0" borderId="23" xfId="52" applyNumberFormat="1" applyFont="1" applyBorder="1" applyAlignment="1">
      <alignment horizontal="center" vertical="center"/>
    </xf>
    <xf numFmtId="14" fontId="22" fillId="0" borderId="24" xfId="52" applyNumberFormat="1" applyFont="1" applyBorder="1" applyAlignment="1">
      <alignment horizontal="center" vertical="center"/>
    </xf>
    <xf numFmtId="0" fontId="22" fillId="0" borderId="23" xfId="52" applyFont="1" applyBorder="1" applyAlignment="1">
      <alignment horizontal="left" vertical="center"/>
    </xf>
    <xf numFmtId="0" fontId="22" fillId="0" borderId="24" xfId="52" applyFont="1" applyBorder="1" applyAlignment="1">
      <alignment horizontal="left" vertical="center"/>
    </xf>
    <xf numFmtId="0" fontId="11" fillId="0" borderId="0" xfId="52" applyFont="1" applyBorder="1" applyAlignment="1">
      <alignment horizontal="left" vertical="center"/>
    </xf>
    <xf numFmtId="0" fontId="16" fillId="0" borderId="26" xfId="52" applyFont="1" applyBorder="1" applyAlignment="1">
      <alignment vertical="center"/>
    </xf>
    <xf numFmtId="0" fontId="19" fillId="0" borderId="27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19" fillId="0" borderId="27" xfId="52" applyFont="1" applyBorder="1" applyAlignment="1">
      <alignment vertical="center"/>
    </xf>
    <xf numFmtId="0" fontId="16" fillId="0" borderId="27" xfId="52" applyFont="1" applyBorder="1" applyAlignment="1">
      <alignment vertical="center"/>
    </xf>
    <xf numFmtId="0" fontId="22" fillId="0" borderId="28" xfId="52" applyFont="1" applyBorder="1" applyAlignment="1">
      <alignment horizontal="left" vertical="center"/>
    </xf>
    <xf numFmtId="0" fontId="19" fillId="0" borderId="18" xfId="52" applyFont="1" applyBorder="1" applyAlignment="1">
      <alignment horizontal="left" vertical="center"/>
    </xf>
    <xf numFmtId="0" fontId="16" fillId="0" borderId="24" xfId="52" applyFont="1" applyBorder="1" applyAlignment="1">
      <alignment horizontal="left" vertical="center"/>
    </xf>
    <xf numFmtId="0" fontId="16" fillId="0" borderId="0" xfId="52" applyFont="1" applyBorder="1" applyAlignment="1">
      <alignment horizontal="left" vertical="center"/>
    </xf>
    <xf numFmtId="0" fontId="25" fillId="0" borderId="39" xfId="52" applyFont="1" applyBorder="1" applyAlignment="1">
      <alignment horizontal="left" vertical="center" wrapText="1"/>
    </xf>
    <xf numFmtId="0" fontId="25" fillId="0" borderId="32" xfId="52" applyFont="1" applyBorder="1" applyAlignment="1">
      <alignment horizontal="left" vertical="center" wrapText="1"/>
    </xf>
    <xf numFmtId="0" fontId="25" fillId="0" borderId="48" xfId="52" applyFont="1" applyBorder="1" applyAlignment="1">
      <alignment horizontal="left" vertical="center" wrapText="1"/>
    </xf>
    <xf numFmtId="0" fontId="14" fillId="0" borderId="27" xfId="52" applyFont="1" applyBorder="1" applyAlignment="1">
      <alignment horizontal="left" vertical="center"/>
    </xf>
    <xf numFmtId="0" fontId="14" fillId="0" borderId="28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5" fillId="0" borderId="35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14" fillId="0" borderId="34" xfId="52" applyFont="1" applyBorder="1" applyAlignment="1">
      <alignment horizontal="left" vertical="center"/>
    </xf>
    <xf numFmtId="0" fontId="14" fillId="0" borderId="35" xfId="52" applyFont="1" applyBorder="1" applyAlignment="1">
      <alignment horizontal="left" vertical="center"/>
    </xf>
    <xf numFmtId="0" fontId="14" fillId="0" borderId="36" xfId="52" applyFont="1" applyBorder="1" applyAlignment="1">
      <alignment horizontal="left" vertical="center"/>
    </xf>
    <xf numFmtId="0" fontId="22" fillId="0" borderId="30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 wrapText="1"/>
    </xf>
    <xf numFmtId="0" fontId="25" fillId="0" borderId="27" xfId="52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6" fillId="0" borderId="29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/>
    </xf>
    <xf numFmtId="0" fontId="16" fillId="0" borderId="30" xfId="52" applyFont="1" applyBorder="1" applyAlignment="1">
      <alignment horizontal="center" vertical="center"/>
    </xf>
    <xf numFmtId="0" fontId="16" fillId="0" borderId="23" xfId="52" applyFont="1" applyBorder="1" applyAlignment="1">
      <alignment horizontal="center" vertical="center"/>
    </xf>
    <xf numFmtId="0" fontId="16" fillId="0" borderId="24" xfId="52" applyFont="1" applyBorder="1" applyAlignment="1">
      <alignment horizontal="center" vertical="center"/>
    </xf>
    <xf numFmtId="0" fontId="16" fillId="0" borderId="29" xfId="52" applyFont="1" applyBorder="1" applyAlignment="1">
      <alignment horizontal="center" vertical="center"/>
    </xf>
    <xf numFmtId="0" fontId="16" fillId="0" borderId="18" xfId="52" applyFont="1" applyBorder="1" applyAlignment="1">
      <alignment horizontal="center" vertical="center"/>
    </xf>
    <xf numFmtId="0" fontId="14" fillId="0" borderId="18" xfId="52" applyFont="1" applyBorder="1" applyAlignment="1">
      <alignment horizontal="left" vertical="center"/>
    </xf>
    <xf numFmtId="0" fontId="14" fillId="0" borderId="19" xfId="52" applyFont="1" applyBorder="1" applyAlignment="1">
      <alignment horizontal="left" vertical="center"/>
    </xf>
    <xf numFmtId="0" fontId="16" fillId="0" borderId="49" xfId="52" applyFont="1" applyFill="1" applyBorder="1" applyAlignment="1">
      <alignment horizontal="left" vertical="center"/>
    </xf>
    <xf numFmtId="0" fontId="16" fillId="0" borderId="50" xfId="52" applyFont="1" applyFill="1" applyBorder="1" applyAlignment="1">
      <alignment horizontal="left" vertical="center"/>
    </xf>
    <xf numFmtId="0" fontId="16" fillId="0" borderId="41" xfId="52" applyFont="1" applyFill="1" applyBorder="1" applyAlignment="1">
      <alignment horizontal="left" vertical="center"/>
    </xf>
    <xf numFmtId="0" fontId="11" fillId="0" borderId="0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16" fillId="0" borderId="37" xfId="52" applyFont="1" applyBorder="1" applyAlignment="1">
      <alignment horizontal="left" vertical="center"/>
    </xf>
    <xf numFmtId="0" fontId="16" fillId="0" borderId="35" xfId="52" applyFont="1" applyBorder="1" applyAlignment="1">
      <alignment horizontal="left" vertical="center"/>
    </xf>
    <xf numFmtId="0" fontId="16" fillId="0" borderId="36" xfId="52" applyFont="1" applyBorder="1" applyAlignment="1">
      <alignment horizontal="left" vertical="center"/>
    </xf>
    <xf numFmtId="0" fontId="11" fillId="0" borderId="51" xfId="52" applyFont="1" applyBorder="1" applyAlignment="1">
      <alignment vertical="center"/>
    </xf>
    <xf numFmtId="0" fontId="22" fillId="0" borderId="52" xfId="52" applyFont="1" applyBorder="1" applyAlignment="1">
      <alignment horizontal="center" vertical="center"/>
    </xf>
    <xf numFmtId="0" fontId="11" fillId="0" borderId="52" xfId="52" applyFont="1" applyBorder="1" applyAlignment="1">
      <alignment vertical="center"/>
    </xf>
    <xf numFmtId="58" fontId="19" fillId="0" borderId="52" xfId="52" applyNumberFormat="1" applyFont="1" applyBorder="1" applyAlignment="1">
      <alignment vertical="center"/>
    </xf>
    <xf numFmtId="0" fontId="11" fillId="0" borderId="52" xfId="52" applyFont="1" applyBorder="1" applyAlignment="1">
      <alignment horizontal="center" vertical="center"/>
    </xf>
    <xf numFmtId="0" fontId="22" fillId="0" borderId="53" xfId="52" applyFont="1" applyBorder="1" applyAlignment="1">
      <alignment horizontal="center" vertical="center"/>
    </xf>
    <xf numFmtId="0" fontId="11" fillId="0" borderId="54" xfId="52" applyFont="1" applyFill="1" applyBorder="1" applyAlignment="1">
      <alignment horizontal="left" vertical="center"/>
    </xf>
    <xf numFmtId="0" fontId="11" fillId="0" borderId="52" xfId="52" applyFont="1" applyFill="1" applyBorder="1" applyAlignment="1">
      <alignment horizontal="left" vertical="center"/>
    </xf>
    <xf numFmtId="0" fontId="11" fillId="0" borderId="55" xfId="52" applyFont="1" applyFill="1" applyBorder="1" applyAlignment="1">
      <alignment horizontal="left" vertical="center"/>
    </xf>
    <xf numFmtId="0" fontId="11" fillId="0" borderId="56" xfId="52" applyFont="1" applyFill="1" applyBorder="1" applyAlignment="1">
      <alignment horizontal="center" vertical="center"/>
    </xf>
    <xf numFmtId="0" fontId="11" fillId="0" borderId="57" xfId="52" applyFont="1" applyFill="1" applyBorder="1" applyAlignment="1">
      <alignment horizontal="center" vertical="center"/>
    </xf>
    <xf numFmtId="0" fontId="11" fillId="0" borderId="58" xfId="52" applyFont="1" applyFill="1" applyBorder="1" applyAlignment="1">
      <alignment horizontal="center" vertical="center"/>
    </xf>
    <xf numFmtId="0" fontId="11" fillId="0" borderId="30" xfId="52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horizontal="center" vertical="center"/>
    </xf>
    <xf numFmtId="0" fontId="11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59" xfId="52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left" vertical="center"/>
    </xf>
    <xf numFmtId="0" fontId="24" fillId="0" borderId="61" xfId="53" applyFont="1" applyFill="1" applyBorder="1" applyAlignment="1" applyProtection="1">
      <alignment horizontal="center" vertical="center"/>
    </xf>
    <xf numFmtId="0" fontId="0" fillId="0" borderId="62" xfId="0" applyFont="1" applyFill="1" applyBorder="1" applyAlignment="1">
      <alignment horizontal="left" vertical="center"/>
    </xf>
    <xf numFmtId="178" fontId="30" fillId="0" borderId="3" xfId="0" applyNumberFormat="1" applyFont="1" applyFill="1" applyBorder="1" applyAlignment="1">
      <alignment horizontal="center" vertical="center"/>
    </xf>
    <xf numFmtId="0" fontId="22" fillId="4" borderId="63" xfId="0" applyFont="1" applyFill="1" applyBorder="1" applyAlignment="1">
      <alignment horizontal="center" vertical="center"/>
    </xf>
    <xf numFmtId="0" fontId="28" fillId="4" borderId="64" xfId="0" applyFont="1" applyFill="1" applyBorder="1" applyAlignment="1">
      <alignment horizontal="center" vertical="center"/>
    </xf>
    <xf numFmtId="0" fontId="30" fillId="0" borderId="19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29" fillId="0" borderId="0" xfId="51" applyNumberFormat="1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41" fillId="0" borderId="25" xfId="52" applyFont="1" applyBorder="1" applyAlignment="1">
      <alignment horizontal="center" vertical="top"/>
    </xf>
    <xf numFmtId="0" fontId="16" fillId="0" borderId="65" xfId="52" applyFont="1" applyBorder="1" applyAlignment="1">
      <alignment horizontal="left" vertical="center"/>
    </xf>
    <xf numFmtId="0" fontId="16" fillId="0" borderId="25" xfId="52" applyFont="1" applyBorder="1" applyAlignment="1">
      <alignment horizontal="left" vertical="center"/>
    </xf>
    <xf numFmtId="0" fontId="16" fillId="0" borderId="38" xfId="52" applyFont="1" applyBorder="1" applyAlignment="1">
      <alignment horizontal="left" vertical="center"/>
    </xf>
    <xf numFmtId="0" fontId="16" fillId="0" borderId="66" xfId="52" applyFont="1" applyBorder="1" applyAlignment="1">
      <alignment horizontal="left" vertical="center"/>
    </xf>
    <xf numFmtId="0" fontId="11" fillId="0" borderId="54" xfId="52" applyFont="1" applyBorder="1" applyAlignment="1">
      <alignment horizontal="left" vertical="center"/>
    </xf>
    <xf numFmtId="0" fontId="11" fillId="0" borderId="52" xfId="52" applyFont="1" applyBorder="1" applyAlignment="1">
      <alignment horizontal="left" vertical="center"/>
    </xf>
    <xf numFmtId="0" fontId="11" fillId="0" borderId="55" xfId="52" applyFont="1" applyBorder="1" applyAlignment="1">
      <alignment horizontal="left" vertical="center"/>
    </xf>
    <xf numFmtId="0" fontId="16" fillId="0" borderId="56" xfId="52" applyFont="1" applyBorder="1" applyAlignment="1">
      <alignment vertical="center"/>
    </xf>
    <xf numFmtId="0" fontId="19" fillId="0" borderId="57" xfId="52" applyFont="1" applyBorder="1" applyAlignment="1">
      <alignment horizontal="left" vertical="center"/>
    </xf>
    <xf numFmtId="0" fontId="22" fillId="0" borderId="57" xfId="52" applyFont="1" applyBorder="1" applyAlignment="1">
      <alignment horizontal="left" vertical="center"/>
    </xf>
    <xf numFmtId="0" fontId="19" fillId="0" borderId="57" xfId="52" applyFont="1" applyBorder="1" applyAlignment="1">
      <alignment vertical="center"/>
    </xf>
    <xf numFmtId="0" fontId="16" fillId="0" borderId="57" xfId="52" applyFont="1" applyBorder="1" applyAlignment="1">
      <alignment vertical="center"/>
    </xf>
    <xf numFmtId="0" fontId="22" fillId="0" borderId="58" xfId="52" applyFont="1" applyBorder="1" applyAlignment="1">
      <alignment horizontal="left" vertical="center"/>
    </xf>
    <xf numFmtId="0" fontId="16" fillId="0" borderId="56" xfId="52" applyFont="1" applyBorder="1" applyAlignment="1">
      <alignment horizontal="center" vertical="center"/>
    </xf>
    <xf numFmtId="0" fontId="22" fillId="0" borderId="57" xfId="52" applyFont="1" applyBorder="1" applyAlignment="1">
      <alignment horizontal="center" vertical="center"/>
    </xf>
    <xf numFmtId="0" fontId="16" fillId="0" borderId="57" xfId="52" applyFont="1" applyBorder="1" applyAlignment="1">
      <alignment horizontal="center" vertical="center"/>
    </xf>
    <xf numFmtId="0" fontId="19" fillId="0" borderId="57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16" fillId="0" borderId="0" xfId="52" applyFont="1" applyBorder="1" applyAlignment="1">
      <alignment vertical="center"/>
    </xf>
    <xf numFmtId="0" fontId="16" fillId="0" borderId="49" xfId="52" applyFont="1" applyBorder="1" applyAlignment="1">
      <alignment horizontal="left" vertical="center" wrapText="1"/>
    </xf>
    <xf numFmtId="0" fontId="16" fillId="0" borderId="50" xfId="52" applyFont="1" applyBorder="1" applyAlignment="1">
      <alignment horizontal="left" vertical="center" wrapText="1"/>
    </xf>
    <xf numFmtId="0" fontId="16" fillId="0" borderId="41" xfId="52" applyFont="1" applyBorder="1" applyAlignment="1">
      <alignment horizontal="left" vertical="center" wrapText="1"/>
    </xf>
    <xf numFmtId="0" fontId="16" fillId="0" borderId="56" xfId="52" applyFont="1" applyBorder="1" applyAlignment="1">
      <alignment horizontal="left" vertical="center"/>
    </xf>
    <xf numFmtId="0" fontId="16" fillId="0" borderId="57" xfId="52" applyFont="1" applyBorder="1" applyAlignment="1">
      <alignment horizontal="left" vertical="center"/>
    </xf>
    <xf numFmtId="0" fontId="16" fillId="0" borderId="58" xfId="52" applyFont="1" applyBorder="1" applyAlignment="1">
      <alignment horizontal="left" vertical="center"/>
    </xf>
    <xf numFmtId="0" fontId="42" fillId="0" borderId="67" xfId="52" applyFont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9" fontId="22" fillId="0" borderId="18" xfId="52" applyNumberFormat="1" applyFont="1" applyBorder="1" applyAlignment="1">
      <alignment horizontal="center" vertical="center"/>
    </xf>
    <xf numFmtId="0" fontId="43" fillId="0" borderId="19" xfId="52" applyFont="1" applyBorder="1" applyAlignment="1">
      <alignment horizontal="left" vertical="center"/>
    </xf>
    <xf numFmtId="0" fontId="25" fillId="0" borderId="19" xfId="52" applyFont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 shrinkToFit="1"/>
    </xf>
    <xf numFmtId="0" fontId="11" fillId="0" borderId="54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9" fontId="22" fillId="0" borderId="32" xfId="52" applyNumberFormat="1" applyFont="1" applyBorder="1" applyAlignment="1">
      <alignment horizontal="left" vertical="center"/>
    </xf>
    <xf numFmtId="9" fontId="22" fillId="0" borderId="33" xfId="52" applyNumberFormat="1" applyFont="1" applyBorder="1" applyAlignment="1">
      <alignment horizontal="left" vertical="center"/>
    </xf>
    <xf numFmtId="9" fontId="22" fillId="0" borderId="49" xfId="52" applyNumberFormat="1" applyFont="1" applyBorder="1" applyAlignment="1">
      <alignment horizontal="left" vertical="center"/>
    </xf>
    <xf numFmtId="9" fontId="22" fillId="0" borderId="50" xfId="52" applyNumberFormat="1" applyFont="1" applyBorder="1" applyAlignment="1">
      <alignment horizontal="left" vertical="center"/>
    </xf>
    <xf numFmtId="9" fontId="22" fillId="0" borderId="41" xfId="52" applyNumberFormat="1" applyFont="1" applyBorder="1" applyAlignment="1">
      <alignment horizontal="left" vertical="center"/>
    </xf>
    <xf numFmtId="0" fontId="14" fillId="0" borderId="56" xfId="52" applyFont="1" applyFill="1" applyBorder="1" applyAlignment="1">
      <alignment horizontal="left" vertical="center"/>
    </xf>
    <xf numFmtId="0" fontId="14" fillId="0" borderId="57" xfId="52" applyFont="1" applyFill="1" applyBorder="1" applyAlignment="1">
      <alignment horizontal="left" vertical="center"/>
    </xf>
    <xf numFmtId="0" fontId="14" fillId="0" borderId="58" xfId="52" applyFont="1" applyFill="1" applyBorder="1" applyAlignment="1">
      <alignment horizontal="left" vertical="center"/>
    </xf>
    <xf numFmtId="0" fontId="14" fillId="0" borderId="47" xfId="52" applyFont="1" applyFill="1" applyBorder="1" applyAlignment="1">
      <alignment horizontal="left" vertical="center"/>
    </xf>
    <xf numFmtId="0" fontId="14" fillId="0" borderId="50" xfId="52" applyFont="1" applyFill="1" applyBorder="1" applyAlignment="1">
      <alignment horizontal="left" vertical="center"/>
    </xf>
    <xf numFmtId="0" fontId="14" fillId="0" borderId="41" xfId="52" applyFont="1" applyFill="1" applyBorder="1" applyAlignment="1">
      <alignment horizontal="left" vertical="center"/>
    </xf>
    <xf numFmtId="0" fontId="11" fillId="0" borderId="38" xfId="52" applyFont="1" applyFill="1" applyBorder="1" applyAlignment="1">
      <alignment horizontal="left" vertical="center"/>
    </xf>
    <xf numFmtId="0" fontId="22" fillId="0" borderId="68" xfId="52" applyFont="1" applyFill="1" applyBorder="1" applyAlignment="1">
      <alignment horizontal="left" vertical="center"/>
    </xf>
    <xf numFmtId="0" fontId="22" fillId="0" borderId="69" xfId="52" applyFont="1" applyFill="1" applyBorder="1" applyAlignment="1">
      <alignment horizontal="left" vertical="center"/>
    </xf>
    <xf numFmtId="0" fontId="22" fillId="0" borderId="70" xfId="52" applyFont="1" applyFill="1" applyBorder="1" applyAlignment="1">
      <alignment horizontal="left" vertical="center"/>
    </xf>
    <xf numFmtId="0" fontId="11" fillId="0" borderId="42" xfId="52" applyFont="1" applyBorder="1" applyAlignment="1">
      <alignment vertical="center"/>
    </xf>
    <xf numFmtId="0" fontId="44" fillId="0" borderId="52" xfId="52" applyFont="1" applyBorder="1" applyAlignment="1">
      <alignment horizontal="center" vertical="center"/>
    </xf>
    <xf numFmtId="0" fontId="11" fillId="0" borderId="43" xfId="52" applyFont="1" applyBorder="1" applyAlignment="1">
      <alignment vertical="center"/>
    </xf>
    <xf numFmtId="0" fontId="22" fillId="0" borderId="71" xfId="52" applyFont="1" applyBorder="1" applyAlignment="1">
      <alignment vertical="center"/>
    </xf>
    <xf numFmtId="0" fontId="11" fillId="0" borderId="71" xfId="52" applyFont="1" applyBorder="1" applyAlignment="1">
      <alignment vertical="center"/>
    </xf>
    <xf numFmtId="58" fontId="19" fillId="0" borderId="43" xfId="52" applyNumberFormat="1" applyFont="1" applyBorder="1" applyAlignment="1">
      <alignment vertical="center"/>
    </xf>
    <xf numFmtId="0" fontId="11" fillId="0" borderId="38" xfId="52" applyFont="1" applyBorder="1" applyAlignment="1">
      <alignment horizontal="center" vertical="center"/>
    </xf>
    <xf numFmtId="0" fontId="11" fillId="0" borderId="72" xfId="52" applyFont="1" applyBorder="1" applyAlignment="1">
      <alignment horizontal="center" vertical="center"/>
    </xf>
    <xf numFmtId="0" fontId="22" fillId="0" borderId="71" xfId="52" applyFont="1" applyBorder="1" applyAlignment="1">
      <alignment horizontal="center" vertical="center"/>
    </xf>
    <xf numFmtId="0" fontId="22" fillId="0" borderId="66" xfId="52" applyFont="1" applyBorder="1" applyAlignment="1">
      <alignment horizontal="center" vertical="center"/>
    </xf>
    <xf numFmtId="0" fontId="22" fillId="0" borderId="73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66" xfId="52" applyFont="1" applyFill="1" applyBorder="1" applyAlignment="1">
      <alignment horizontal="left" vertical="center"/>
    </xf>
    <xf numFmtId="0" fontId="45" fillId="0" borderId="11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6" fillId="0" borderId="16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5" borderId="5" xfId="0" applyFont="1" applyFill="1" applyBorder="1" applyAlignment="1">
      <alignment horizontal="center" vertical="center"/>
    </xf>
    <xf numFmtId="0" fontId="46" fillId="5" borderId="7" xfId="0" applyFont="1" applyFill="1" applyBorder="1" applyAlignment="1">
      <alignment horizontal="center" vertical="center"/>
    </xf>
    <xf numFmtId="0" fontId="46" fillId="0" borderId="74" xfId="0" applyFont="1" applyBorder="1" applyAlignment="1">
      <alignment horizontal="center" vertical="center"/>
    </xf>
    <xf numFmtId="0" fontId="46" fillId="5" borderId="2" xfId="0" applyFont="1" applyFill="1" applyBorder="1"/>
    <xf numFmtId="0" fontId="46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75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6" fillId="7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220980</xdr:colOff>
      <xdr:row>2</xdr:row>
      <xdr:rowOff>89535</xdr:rowOff>
    </xdr:from>
    <xdr:to>
      <xdr:col>8</xdr:col>
      <xdr:colOff>1106805</xdr:colOff>
      <xdr:row>5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45930" y="670560"/>
          <a:ext cx="885825" cy="558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8.xml"/><Relationship Id="rId8" Type="http://schemas.openxmlformats.org/officeDocument/2006/relationships/ctrlProp" Target="../ctrlProps/ctrlProp177.xml"/><Relationship Id="rId7" Type="http://schemas.openxmlformats.org/officeDocument/2006/relationships/ctrlProp" Target="../ctrlProps/ctrlProp176.xml"/><Relationship Id="rId6" Type="http://schemas.openxmlformats.org/officeDocument/2006/relationships/ctrlProp" Target="../ctrlProps/ctrlProp175.xml"/><Relationship Id="rId5" Type="http://schemas.openxmlformats.org/officeDocument/2006/relationships/ctrlProp" Target="../ctrlProps/ctrlProp174.xml"/><Relationship Id="rId41" Type="http://schemas.openxmlformats.org/officeDocument/2006/relationships/ctrlProp" Target="../ctrlProps/ctrlProp210.xml"/><Relationship Id="rId40" Type="http://schemas.openxmlformats.org/officeDocument/2006/relationships/ctrlProp" Target="../ctrlProps/ctrlProp209.xml"/><Relationship Id="rId4" Type="http://schemas.openxmlformats.org/officeDocument/2006/relationships/ctrlProp" Target="../ctrlProps/ctrlProp173.xml"/><Relationship Id="rId39" Type="http://schemas.openxmlformats.org/officeDocument/2006/relationships/ctrlProp" Target="../ctrlProps/ctrlProp208.xml"/><Relationship Id="rId38" Type="http://schemas.openxmlformats.org/officeDocument/2006/relationships/ctrlProp" Target="../ctrlProps/ctrlProp207.xml"/><Relationship Id="rId37" Type="http://schemas.openxmlformats.org/officeDocument/2006/relationships/ctrlProp" Target="../ctrlProps/ctrlProp206.xml"/><Relationship Id="rId36" Type="http://schemas.openxmlformats.org/officeDocument/2006/relationships/ctrlProp" Target="../ctrlProps/ctrlProp205.xml"/><Relationship Id="rId35" Type="http://schemas.openxmlformats.org/officeDocument/2006/relationships/ctrlProp" Target="../ctrlProps/ctrlProp204.xml"/><Relationship Id="rId34" Type="http://schemas.openxmlformats.org/officeDocument/2006/relationships/ctrlProp" Target="../ctrlProps/ctrlProp203.xml"/><Relationship Id="rId33" Type="http://schemas.openxmlformats.org/officeDocument/2006/relationships/ctrlProp" Target="../ctrlProps/ctrlProp202.xml"/><Relationship Id="rId32" Type="http://schemas.openxmlformats.org/officeDocument/2006/relationships/ctrlProp" Target="../ctrlProps/ctrlProp201.xml"/><Relationship Id="rId31" Type="http://schemas.openxmlformats.org/officeDocument/2006/relationships/ctrlProp" Target="../ctrlProps/ctrlProp200.xml"/><Relationship Id="rId30" Type="http://schemas.openxmlformats.org/officeDocument/2006/relationships/ctrlProp" Target="../ctrlProps/ctrlProp199.xml"/><Relationship Id="rId3" Type="http://schemas.openxmlformats.org/officeDocument/2006/relationships/ctrlProp" Target="../ctrlProps/ctrlProp172.xml"/><Relationship Id="rId29" Type="http://schemas.openxmlformats.org/officeDocument/2006/relationships/ctrlProp" Target="../ctrlProps/ctrlProp198.xml"/><Relationship Id="rId28" Type="http://schemas.openxmlformats.org/officeDocument/2006/relationships/ctrlProp" Target="../ctrlProps/ctrlProp197.xml"/><Relationship Id="rId27" Type="http://schemas.openxmlformats.org/officeDocument/2006/relationships/ctrlProp" Target="../ctrlProps/ctrlProp196.xml"/><Relationship Id="rId26" Type="http://schemas.openxmlformats.org/officeDocument/2006/relationships/ctrlProp" Target="../ctrlProps/ctrlProp195.xml"/><Relationship Id="rId25" Type="http://schemas.openxmlformats.org/officeDocument/2006/relationships/ctrlProp" Target="../ctrlProps/ctrlProp194.xml"/><Relationship Id="rId24" Type="http://schemas.openxmlformats.org/officeDocument/2006/relationships/ctrlProp" Target="../ctrlProps/ctrlProp193.xml"/><Relationship Id="rId23" Type="http://schemas.openxmlformats.org/officeDocument/2006/relationships/ctrlProp" Target="../ctrlProps/ctrlProp192.xml"/><Relationship Id="rId22" Type="http://schemas.openxmlformats.org/officeDocument/2006/relationships/ctrlProp" Target="../ctrlProps/ctrlProp191.xml"/><Relationship Id="rId21" Type="http://schemas.openxmlformats.org/officeDocument/2006/relationships/ctrlProp" Target="../ctrlProps/ctrlProp190.xml"/><Relationship Id="rId20" Type="http://schemas.openxmlformats.org/officeDocument/2006/relationships/ctrlProp" Target="../ctrlProps/ctrlProp18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8.xml"/><Relationship Id="rId18" Type="http://schemas.openxmlformats.org/officeDocument/2006/relationships/ctrlProp" Target="../ctrlProps/ctrlProp187.xml"/><Relationship Id="rId17" Type="http://schemas.openxmlformats.org/officeDocument/2006/relationships/ctrlProp" Target="../ctrlProps/ctrlProp186.xml"/><Relationship Id="rId16" Type="http://schemas.openxmlformats.org/officeDocument/2006/relationships/ctrlProp" Target="../ctrlProps/ctrlProp185.xml"/><Relationship Id="rId15" Type="http://schemas.openxmlformats.org/officeDocument/2006/relationships/ctrlProp" Target="../ctrlProps/ctrlProp184.xml"/><Relationship Id="rId14" Type="http://schemas.openxmlformats.org/officeDocument/2006/relationships/ctrlProp" Target="../ctrlProps/ctrlProp183.xml"/><Relationship Id="rId13" Type="http://schemas.openxmlformats.org/officeDocument/2006/relationships/ctrlProp" Target="../ctrlProps/ctrlProp182.xml"/><Relationship Id="rId12" Type="http://schemas.openxmlformats.org/officeDocument/2006/relationships/ctrlProp" Target="../ctrlProps/ctrlProp181.xml"/><Relationship Id="rId11" Type="http://schemas.openxmlformats.org/officeDocument/2006/relationships/ctrlProp" Target="../ctrlProps/ctrlProp180.xml"/><Relationship Id="rId10" Type="http://schemas.openxmlformats.org/officeDocument/2006/relationships/ctrlProp" Target="../ctrlProps/ctrlProp17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6" customWidth="1"/>
    <col min="3" max="3" width="10.125" customWidth="1"/>
  </cols>
  <sheetData>
    <row r="1" ht="21" customHeight="1" spans="1:2">
      <c r="A1" s="447"/>
      <c r="B1" s="448" t="s">
        <v>0</v>
      </c>
    </row>
    <row r="2" spans="1:2">
      <c r="A2" s="12">
        <v>1</v>
      </c>
      <c r="B2" s="449" t="s">
        <v>1</v>
      </c>
    </row>
    <row r="3" spans="1:2">
      <c r="A3" s="12">
        <v>2</v>
      </c>
      <c r="B3" s="449" t="s">
        <v>2</v>
      </c>
    </row>
    <row r="4" spans="1:2">
      <c r="A4" s="12">
        <v>3</v>
      </c>
      <c r="B4" s="449" t="s">
        <v>3</v>
      </c>
    </row>
    <row r="5" spans="1:2">
      <c r="A5" s="12">
        <v>4</v>
      </c>
      <c r="B5" s="449" t="s">
        <v>4</v>
      </c>
    </row>
    <row r="6" spans="1:2">
      <c r="A6" s="12">
        <v>5</v>
      </c>
      <c r="B6" s="449" t="s">
        <v>5</v>
      </c>
    </row>
    <row r="7" spans="1:2">
      <c r="A7" s="12">
        <v>6</v>
      </c>
      <c r="B7" s="449" t="s">
        <v>6</v>
      </c>
    </row>
    <row r="8" s="445" customFormat="1" ht="15" customHeight="1" spans="1:2">
      <c r="A8" s="450">
        <v>7</v>
      </c>
      <c r="B8" s="451" t="s">
        <v>7</v>
      </c>
    </row>
    <row r="9" ht="18.95" customHeight="1" spans="1:2">
      <c r="A9" s="447"/>
      <c r="B9" s="452" t="s">
        <v>8</v>
      </c>
    </row>
    <row r="10" ht="15.95" customHeight="1" spans="1:2">
      <c r="A10" s="12">
        <v>1</v>
      </c>
      <c r="B10" s="453" t="s">
        <v>9</v>
      </c>
    </row>
    <row r="11" spans="1:2">
      <c r="A11" s="12">
        <v>2</v>
      </c>
      <c r="B11" s="449" t="s">
        <v>10</v>
      </c>
    </row>
    <row r="12" spans="1:2">
      <c r="A12" s="12">
        <v>3</v>
      </c>
      <c r="B12" s="451" t="s">
        <v>11</v>
      </c>
    </row>
    <row r="13" spans="1:2">
      <c r="A13" s="12">
        <v>4</v>
      </c>
      <c r="B13" s="449" t="s">
        <v>12</v>
      </c>
    </row>
    <row r="14" spans="1:2">
      <c r="A14" s="12">
        <v>5</v>
      </c>
      <c r="B14" s="449" t="s">
        <v>13</v>
      </c>
    </row>
    <row r="15" spans="1:2">
      <c r="A15" s="12">
        <v>6</v>
      </c>
      <c r="B15" s="449" t="s">
        <v>14</v>
      </c>
    </row>
    <row r="16" spans="1:2">
      <c r="A16" s="12">
        <v>7</v>
      </c>
      <c r="B16" s="449" t="s">
        <v>15</v>
      </c>
    </row>
    <row r="17" spans="1:2">
      <c r="A17" s="12">
        <v>8</v>
      </c>
      <c r="B17" s="449" t="s">
        <v>16</v>
      </c>
    </row>
    <row r="18" spans="1:2">
      <c r="A18" s="12">
        <v>9</v>
      </c>
      <c r="B18" s="449" t="s">
        <v>17</v>
      </c>
    </row>
    <row r="19" spans="1:2">
      <c r="A19" s="12"/>
      <c r="B19" s="449"/>
    </row>
    <row r="20" ht="20.25" spans="1:2">
      <c r="A20" s="447"/>
      <c r="B20" s="448" t="s">
        <v>18</v>
      </c>
    </row>
    <row r="21" spans="1:2">
      <c r="A21" s="12">
        <v>1</v>
      </c>
      <c r="B21" s="454" t="s">
        <v>19</v>
      </c>
    </row>
    <row r="22" spans="1:2">
      <c r="A22" s="12">
        <v>2</v>
      </c>
      <c r="B22" s="449" t="s">
        <v>20</v>
      </c>
    </row>
    <row r="23" spans="1:2">
      <c r="A23" s="12">
        <v>3</v>
      </c>
      <c r="B23" s="449" t="s">
        <v>21</v>
      </c>
    </row>
    <row r="24" spans="1:2">
      <c r="A24" s="12">
        <v>4</v>
      </c>
      <c r="B24" s="449" t="s">
        <v>22</v>
      </c>
    </row>
    <row r="25" spans="1:2">
      <c r="A25" s="12">
        <v>5</v>
      </c>
      <c r="B25" s="449" t="s">
        <v>23</v>
      </c>
    </row>
    <row r="26" spans="1:2">
      <c r="A26" s="12">
        <v>6</v>
      </c>
      <c r="B26" s="449" t="s">
        <v>24</v>
      </c>
    </row>
    <row r="27" spans="1:2">
      <c r="A27" s="12">
        <v>7</v>
      </c>
      <c r="B27" s="449" t="s">
        <v>25</v>
      </c>
    </row>
    <row r="28" spans="1:2">
      <c r="A28" s="12"/>
      <c r="B28" s="449"/>
    </row>
    <row r="29" ht="20.25" spans="1:2">
      <c r="A29" s="447"/>
      <c r="B29" s="448" t="s">
        <v>26</v>
      </c>
    </row>
    <row r="30" spans="1:2">
      <c r="A30" s="12">
        <v>1</v>
      </c>
      <c r="B30" s="454" t="s">
        <v>27</v>
      </c>
    </row>
    <row r="31" spans="1:2">
      <c r="A31" s="12">
        <v>2</v>
      </c>
      <c r="B31" s="449" t="s">
        <v>28</v>
      </c>
    </row>
    <row r="32" spans="1:2">
      <c r="A32" s="12">
        <v>3</v>
      </c>
      <c r="B32" s="449" t="s">
        <v>29</v>
      </c>
    </row>
    <row r="33" ht="28.5" spans="1:2">
      <c r="A33" s="12">
        <v>4</v>
      </c>
      <c r="B33" s="449" t="s">
        <v>30</v>
      </c>
    </row>
    <row r="34" spans="1:2">
      <c r="A34" s="12">
        <v>5</v>
      </c>
      <c r="B34" s="449" t="s">
        <v>31</v>
      </c>
    </row>
    <row r="35" spans="1:2">
      <c r="A35" s="12">
        <v>6</v>
      </c>
      <c r="B35" s="449" t="s">
        <v>32</v>
      </c>
    </row>
    <row r="36" spans="1:2">
      <c r="A36" s="12">
        <v>7</v>
      </c>
      <c r="B36" s="449" t="s">
        <v>33</v>
      </c>
    </row>
    <row r="37" spans="1:2">
      <c r="A37" s="12"/>
      <c r="B37" s="449"/>
    </row>
    <row r="39" spans="1:2">
      <c r="A39" s="455" t="s">
        <v>34</v>
      </c>
      <c r="B39" s="45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4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256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4" t="s">
        <v>279</v>
      </c>
      <c r="H2" s="4"/>
      <c r="I2" s="4" t="s">
        <v>280</v>
      </c>
      <c r="J2" s="4"/>
      <c r="K2" s="6" t="s">
        <v>281</v>
      </c>
      <c r="L2" s="55" t="s">
        <v>282</v>
      </c>
      <c r="M2" s="7" t="s">
        <v>283</v>
      </c>
    </row>
    <row r="3" s="1" customFormat="1" ht="16.5" spans="1:13">
      <c r="A3" s="4"/>
      <c r="B3" s="8"/>
      <c r="C3" s="8"/>
      <c r="D3" s="8"/>
      <c r="E3" s="8"/>
      <c r="F3" s="8"/>
      <c r="G3" s="4" t="s">
        <v>284</v>
      </c>
      <c r="H3" s="4" t="s">
        <v>285</v>
      </c>
      <c r="I3" s="4" t="s">
        <v>284</v>
      </c>
      <c r="J3" s="4" t="s">
        <v>285</v>
      </c>
      <c r="K3" s="9"/>
      <c r="L3" s="56"/>
      <c r="M3" s="10"/>
    </row>
    <row r="4" ht="22" customHeight="1" spans="1:13">
      <c r="A4" s="57">
        <v>1</v>
      </c>
      <c r="B4" s="27" t="s">
        <v>273</v>
      </c>
      <c r="C4" s="28">
        <v>251017039</v>
      </c>
      <c r="D4" s="28" t="s">
        <v>271</v>
      </c>
      <c r="E4" s="29" t="s">
        <v>146</v>
      </c>
      <c r="F4" s="30" t="s">
        <v>272</v>
      </c>
      <c r="G4" s="58">
        <v>-0.02</v>
      </c>
      <c r="H4" s="59">
        <v>-0.01</v>
      </c>
      <c r="I4" s="58">
        <v>-0.02</v>
      </c>
      <c r="J4" s="59">
        <v>-0.01</v>
      </c>
      <c r="K4" s="60"/>
      <c r="L4" s="11"/>
      <c r="M4" s="11"/>
    </row>
    <row r="5" ht="22" customHeight="1" spans="1:13">
      <c r="A5" s="57"/>
      <c r="B5" s="27"/>
      <c r="C5" s="14"/>
      <c r="D5" s="28"/>
      <c r="E5" s="14"/>
      <c r="F5" s="15"/>
      <c r="G5" s="59"/>
      <c r="H5" s="59"/>
      <c r="I5" s="59"/>
      <c r="J5" s="59"/>
      <c r="K5" s="60"/>
      <c r="L5" s="11"/>
      <c r="M5" s="11"/>
    </row>
    <row r="6" ht="22" customHeight="1" spans="1:13">
      <c r="A6" s="57"/>
      <c r="B6" s="27"/>
      <c r="C6" s="14"/>
      <c r="D6" s="28"/>
      <c r="E6" s="14"/>
      <c r="F6" s="15"/>
      <c r="G6" s="59"/>
      <c r="H6" s="59"/>
      <c r="I6" s="59"/>
      <c r="J6" s="59"/>
      <c r="K6" s="60"/>
      <c r="L6" s="11"/>
      <c r="M6" s="11"/>
    </row>
    <row r="7" ht="22" customHeight="1" spans="1:13">
      <c r="A7" s="57"/>
      <c r="B7" s="27"/>
      <c r="C7" s="14"/>
      <c r="D7" s="28"/>
      <c r="E7" s="14"/>
      <c r="F7" s="15"/>
      <c r="G7" s="59"/>
      <c r="H7" s="59"/>
      <c r="I7" s="59"/>
      <c r="J7" s="59"/>
      <c r="K7" s="60"/>
      <c r="L7" s="11"/>
      <c r="M7" s="11"/>
    </row>
    <row r="8" ht="22" customHeight="1" spans="1:13">
      <c r="A8" s="57"/>
      <c r="B8" s="27"/>
      <c r="C8" s="14"/>
      <c r="D8" s="28"/>
      <c r="E8" s="14"/>
      <c r="F8" s="15"/>
      <c r="G8" s="59"/>
      <c r="H8" s="59"/>
      <c r="I8" s="59"/>
      <c r="J8" s="59"/>
      <c r="K8" s="60"/>
      <c r="L8" s="12"/>
      <c r="M8" s="12"/>
    </row>
    <row r="9" ht="22" customHeight="1" spans="1:13">
      <c r="A9" s="57"/>
      <c r="B9" s="61"/>
      <c r="C9" s="62"/>
      <c r="D9" s="62"/>
      <c r="E9" s="62"/>
      <c r="F9" s="63"/>
      <c r="G9" s="60"/>
      <c r="H9" s="64"/>
      <c r="I9" s="64"/>
      <c r="J9" s="64"/>
      <c r="K9" s="60"/>
      <c r="L9" s="12"/>
      <c r="M9" s="12"/>
    </row>
    <row r="10" s="2" customFormat="1" ht="18.75" spans="1:13">
      <c r="A10" s="19" t="s">
        <v>286</v>
      </c>
      <c r="B10" s="20"/>
      <c r="C10" s="20"/>
      <c r="D10" s="62"/>
      <c r="E10" s="21"/>
      <c r="F10" s="63"/>
      <c r="G10" s="34"/>
      <c r="H10" s="19" t="s">
        <v>276</v>
      </c>
      <c r="I10" s="20"/>
      <c r="J10" s="20"/>
      <c r="K10" s="21"/>
      <c r="L10" s="65"/>
      <c r="M10" s="23"/>
    </row>
    <row r="11" ht="84" customHeight="1" spans="1:13">
      <c r="A11" s="66" t="s">
        <v>287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8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B4" sqref="B4:F4"/>
    </sheetView>
  </sheetViews>
  <sheetFormatPr defaultColWidth="9" defaultRowHeight="14.25"/>
  <cols>
    <col min="1" max="2" width="8.625" customWidth="1"/>
    <col min="3" max="3" width="13.5" customWidth="1"/>
    <col min="4" max="4" width="17.62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289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40" t="s">
        <v>290</v>
      </c>
      <c r="H2" s="41"/>
      <c r="I2" s="42"/>
      <c r="J2" s="40" t="s">
        <v>291</v>
      </c>
      <c r="K2" s="41"/>
      <c r="L2" s="42"/>
      <c r="M2" s="40" t="s">
        <v>292</v>
      </c>
      <c r="N2" s="41"/>
      <c r="O2" s="42"/>
      <c r="P2" s="40" t="s">
        <v>293</v>
      </c>
      <c r="Q2" s="41"/>
      <c r="R2" s="42"/>
      <c r="S2" s="41" t="s">
        <v>294</v>
      </c>
      <c r="T2" s="41"/>
      <c r="U2" s="42"/>
      <c r="V2" s="36" t="s">
        <v>295</v>
      </c>
      <c r="W2" s="36" t="s">
        <v>270</v>
      </c>
    </row>
    <row r="3" s="1" customFormat="1" ht="16.5" spans="1:23">
      <c r="A3" s="8"/>
      <c r="B3" s="43"/>
      <c r="C3" s="43"/>
      <c r="D3" s="43"/>
      <c r="E3" s="43"/>
      <c r="F3" s="43"/>
      <c r="G3" s="4" t="s">
        <v>296</v>
      </c>
      <c r="H3" s="4" t="s">
        <v>67</v>
      </c>
      <c r="I3" s="4" t="s">
        <v>261</v>
      </c>
      <c r="J3" s="4" t="s">
        <v>296</v>
      </c>
      <c r="K3" s="4" t="s">
        <v>67</v>
      </c>
      <c r="L3" s="4" t="s">
        <v>261</v>
      </c>
      <c r="M3" s="4" t="s">
        <v>296</v>
      </c>
      <c r="N3" s="4" t="s">
        <v>67</v>
      </c>
      <c r="O3" s="4" t="s">
        <v>261</v>
      </c>
      <c r="P3" s="4" t="s">
        <v>296</v>
      </c>
      <c r="Q3" s="4" t="s">
        <v>67</v>
      </c>
      <c r="R3" s="4" t="s">
        <v>261</v>
      </c>
      <c r="S3" s="4" t="s">
        <v>296</v>
      </c>
      <c r="T3" s="4" t="s">
        <v>67</v>
      </c>
      <c r="U3" s="4" t="s">
        <v>261</v>
      </c>
      <c r="V3" s="44"/>
      <c r="W3" s="44"/>
    </row>
    <row r="4" ht="20" customHeight="1" spans="1:23">
      <c r="A4" s="26" t="s">
        <v>297</v>
      </c>
      <c r="B4" s="27" t="s">
        <v>273</v>
      </c>
      <c r="C4" s="28">
        <v>251017039</v>
      </c>
      <c r="D4" s="28" t="s">
        <v>271</v>
      </c>
      <c r="E4" s="29" t="s">
        <v>146</v>
      </c>
      <c r="F4" s="30" t="s">
        <v>272</v>
      </c>
      <c r="G4" s="45" t="s">
        <v>298</v>
      </c>
      <c r="H4" s="45"/>
      <c r="I4" s="45" t="s">
        <v>299</v>
      </c>
      <c r="J4" s="45"/>
      <c r="K4" s="46"/>
      <c r="L4" s="46"/>
      <c r="M4" s="11"/>
      <c r="N4" s="11"/>
      <c r="O4" s="11"/>
      <c r="P4" s="11"/>
      <c r="Q4" s="11"/>
      <c r="R4" s="11"/>
      <c r="S4" s="11"/>
      <c r="T4" s="11"/>
      <c r="U4" s="11"/>
      <c r="V4" s="11" t="s">
        <v>300</v>
      </c>
      <c r="W4" s="11"/>
    </row>
    <row r="5" ht="20" customHeight="1" spans="1:23">
      <c r="A5" s="26"/>
      <c r="B5" s="32"/>
      <c r="C5" s="14"/>
      <c r="D5" s="28"/>
      <c r="E5" s="14"/>
      <c r="F5" s="15"/>
      <c r="G5" s="47" t="s">
        <v>301</v>
      </c>
      <c r="H5" s="48"/>
      <c r="I5" s="49"/>
      <c r="J5" s="47" t="s">
        <v>302</v>
      </c>
      <c r="K5" s="48"/>
      <c r="L5" s="49"/>
      <c r="M5" s="40" t="s">
        <v>303</v>
      </c>
      <c r="N5" s="41"/>
      <c r="O5" s="42"/>
      <c r="P5" s="40" t="s">
        <v>304</v>
      </c>
      <c r="Q5" s="41"/>
      <c r="R5" s="42"/>
      <c r="S5" s="41" t="s">
        <v>305</v>
      </c>
      <c r="T5" s="41"/>
      <c r="U5" s="42"/>
      <c r="V5" s="11"/>
      <c r="W5" s="11"/>
    </row>
    <row r="6" ht="20" customHeight="1" spans="1:23">
      <c r="A6" s="26"/>
      <c r="B6" s="32"/>
      <c r="C6" s="14"/>
      <c r="D6" s="28"/>
      <c r="E6" s="14"/>
      <c r="F6" s="15"/>
      <c r="G6" s="50" t="s">
        <v>296</v>
      </c>
      <c r="H6" s="50" t="s">
        <v>67</v>
      </c>
      <c r="I6" s="50" t="s">
        <v>261</v>
      </c>
      <c r="J6" s="50" t="s">
        <v>296</v>
      </c>
      <c r="K6" s="50" t="s">
        <v>67</v>
      </c>
      <c r="L6" s="50" t="s">
        <v>261</v>
      </c>
      <c r="M6" s="4" t="s">
        <v>296</v>
      </c>
      <c r="N6" s="4" t="s">
        <v>67</v>
      </c>
      <c r="O6" s="4" t="s">
        <v>261</v>
      </c>
      <c r="P6" s="4" t="s">
        <v>296</v>
      </c>
      <c r="Q6" s="4" t="s">
        <v>67</v>
      </c>
      <c r="R6" s="4" t="s">
        <v>261</v>
      </c>
      <c r="S6" s="4" t="s">
        <v>296</v>
      </c>
      <c r="T6" s="4" t="s">
        <v>67</v>
      </c>
      <c r="U6" s="4" t="s">
        <v>261</v>
      </c>
      <c r="V6" s="11"/>
      <c r="W6" s="11"/>
    </row>
    <row r="7" spans="1:23">
      <c r="A7" s="26"/>
      <c r="B7" s="32"/>
      <c r="C7" s="14"/>
      <c r="D7" s="28"/>
      <c r="E7" s="14"/>
      <c r="F7" s="15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6"/>
      <c r="B8" s="32"/>
      <c r="C8" s="51"/>
      <c r="D8" s="51"/>
      <c r="E8" s="51"/>
      <c r="F8" s="5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26"/>
      <c r="B9" s="32"/>
      <c r="C9" s="51"/>
      <c r="D9" s="51"/>
      <c r="E9" s="51"/>
      <c r="F9" s="5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2" customFormat="1" ht="33" customHeight="1" spans="1:23">
      <c r="A10" s="19" t="s">
        <v>306</v>
      </c>
      <c r="B10" s="20"/>
      <c r="C10" s="20"/>
      <c r="D10" s="20"/>
      <c r="E10" s="21"/>
      <c r="F10" s="22"/>
      <c r="G10" s="34"/>
      <c r="H10" s="39"/>
      <c r="I10" s="39"/>
      <c r="J10" s="19" t="s">
        <v>276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1"/>
      <c r="V10" s="20"/>
      <c r="W10" s="23"/>
    </row>
    <row r="11" ht="80" customHeight="1" spans="1:23">
      <c r="A11" s="53" t="s">
        <v>307</v>
      </c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309</v>
      </c>
      <c r="B2" s="36" t="s">
        <v>257</v>
      </c>
      <c r="C2" s="36" t="s">
        <v>258</v>
      </c>
      <c r="D2" s="36" t="s">
        <v>259</v>
      </c>
      <c r="E2" s="36" t="s">
        <v>260</v>
      </c>
      <c r="F2" s="36" t="s">
        <v>261</v>
      </c>
      <c r="G2" s="35" t="s">
        <v>310</v>
      </c>
      <c r="H2" s="35" t="s">
        <v>311</v>
      </c>
      <c r="I2" s="35" t="s">
        <v>312</v>
      </c>
      <c r="J2" s="35" t="s">
        <v>311</v>
      </c>
      <c r="K2" s="35" t="s">
        <v>313</v>
      </c>
      <c r="L2" s="35" t="s">
        <v>311</v>
      </c>
      <c r="M2" s="36" t="s">
        <v>295</v>
      </c>
      <c r="N2" s="36" t="s">
        <v>270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7" t="s">
        <v>309</v>
      </c>
      <c r="B4" s="38" t="s">
        <v>314</v>
      </c>
      <c r="C4" s="38" t="s">
        <v>296</v>
      </c>
      <c r="D4" s="38" t="s">
        <v>259</v>
      </c>
      <c r="E4" s="36" t="s">
        <v>260</v>
      </c>
      <c r="F4" s="36" t="s">
        <v>261</v>
      </c>
      <c r="G4" s="35" t="s">
        <v>310</v>
      </c>
      <c r="H4" s="35" t="s">
        <v>311</v>
      </c>
      <c r="I4" s="35" t="s">
        <v>312</v>
      </c>
      <c r="J4" s="35" t="s">
        <v>311</v>
      </c>
      <c r="K4" s="35" t="s">
        <v>313</v>
      </c>
      <c r="L4" s="35" t="s">
        <v>311</v>
      </c>
      <c r="M4" s="36" t="s">
        <v>295</v>
      </c>
      <c r="N4" s="36" t="s">
        <v>270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9" t="s">
        <v>315</v>
      </c>
      <c r="B11" s="20"/>
      <c r="C11" s="20"/>
      <c r="D11" s="21"/>
      <c r="E11" s="22"/>
      <c r="F11" s="39"/>
      <c r="G11" s="34"/>
      <c r="H11" s="39"/>
      <c r="I11" s="19" t="s">
        <v>316</v>
      </c>
      <c r="J11" s="20"/>
      <c r="K11" s="20"/>
      <c r="L11" s="20"/>
      <c r="M11" s="20"/>
      <c r="N11" s="23"/>
    </row>
    <row r="12" ht="16.5" spans="1:14">
      <c r="A12" s="24" t="s">
        <v>317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125" zoomScaleNormal="125" workbookViewId="0">
      <selection activeCell="G19" sqref="G1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289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4" t="s">
        <v>319</v>
      </c>
      <c r="H2" s="4" t="s">
        <v>320</v>
      </c>
      <c r="I2" s="4" t="s">
        <v>321</v>
      </c>
      <c r="J2" s="4" t="s">
        <v>322</v>
      </c>
      <c r="K2" s="5" t="s">
        <v>295</v>
      </c>
      <c r="L2" s="5" t="s">
        <v>270</v>
      </c>
    </row>
    <row r="3" ht="18.75" spans="1:12">
      <c r="A3" s="26" t="s">
        <v>297</v>
      </c>
      <c r="B3" s="27" t="s">
        <v>273</v>
      </c>
      <c r="C3" s="28">
        <v>251017039</v>
      </c>
      <c r="D3" s="28" t="s">
        <v>271</v>
      </c>
      <c r="E3" s="29" t="s">
        <v>146</v>
      </c>
      <c r="F3" s="30" t="s">
        <v>272</v>
      </c>
      <c r="G3" s="11" t="s">
        <v>323</v>
      </c>
      <c r="H3" s="11" t="s">
        <v>324</v>
      </c>
      <c r="I3" s="11"/>
      <c r="J3" s="11"/>
      <c r="K3" s="31" t="s">
        <v>325</v>
      </c>
      <c r="L3" s="11" t="s">
        <v>274</v>
      </c>
    </row>
    <row r="4" spans="1:12">
      <c r="A4" s="26"/>
      <c r="B4" s="32"/>
      <c r="C4" s="14"/>
      <c r="D4" s="28"/>
      <c r="E4" s="14"/>
      <c r="F4" s="33"/>
      <c r="G4" s="11"/>
      <c r="H4" s="11"/>
      <c r="I4" s="11"/>
      <c r="J4" s="11"/>
      <c r="K4" s="31" t="s">
        <v>325</v>
      </c>
      <c r="L4" s="11" t="s">
        <v>274</v>
      </c>
    </row>
    <row r="5" spans="1:12">
      <c r="A5" s="26"/>
      <c r="B5" s="32"/>
      <c r="C5" s="14"/>
      <c r="D5" s="28"/>
      <c r="E5" s="14"/>
      <c r="F5" s="33"/>
      <c r="G5" s="11"/>
      <c r="H5" s="11"/>
      <c r="I5" s="11"/>
      <c r="J5" s="11"/>
      <c r="K5" s="31" t="s">
        <v>325</v>
      </c>
      <c r="L5" s="11" t="s">
        <v>274</v>
      </c>
    </row>
    <row r="6" spans="1:12">
      <c r="A6" s="26"/>
      <c r="B6" s="32"/>
      <c r="C6" s="14"/>
      <c r="D6" s="28"/>
      <c r="E6" s="14"/>
      <c r="F6" s="33"/>
      <c r="G6" s="11"/>
      <c r="H6" s="11"/>
      <c r="I6" s="11"/>
      <c r="J6" s="11"/>
      <c r="K6" s="31" t="s">
        <v>325</v>
      </c>
      <c r="L6" s="11" t="s">
        <v>274</v>
      </c>
    </row>
    <row r="7" spans="1:1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="2" customFormat="1" ht="18.75" spans="1:12">
      <c r="A8" s="19" t="s">
        <v>326</v>
      </c>
      <c r="B8" s="20"/>
      <c r="C8" s="20"/>
      <c r="D8" s="20"/>
      <c r="E8" s="21"/>
      <c r="F8" s="22"/>
      <c r="G8" s="34"/>
      <c r="H8" s="19" t="s">
        <v>327</v>
      </c>
      <c r="I8" s="20"/>
      <c r="J8" s="20"/>
      <c r="K8" s="20"/>
      <c r="L8" s="23"/>
    </row>
    <row r="9" ht="16.5" spans="1:12">
      <c r="A9" s="24" t="s">
        <v>328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329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256</v>
      </c>
      <c r="B2" s="5" t="s">
        <v>261</v>
      </c>
      <c r="C2" s="5" t="s">
        <v>296</v>
      </c>
      <c r="D2" s="5" t="s">
        <v>259</v>
      </c>
      <c r="E2" s="5" t="s">
        <v>260</v>
      </c>
      <c r="F2" s="4" t="s">
        <v>330</v>
      </c>
      <c r="G2" s="4" t="s">
        <v>280</v>
      </c>
      <c r="H2" s="6" t="s">
        <v>281</v>
      </c>
      <c r="I2" s="7" t="s">
        <v>283</v>
      </c>
    </row>
    <row r="3" s="1" customFormat="1" ht="16.5" spans="1:9">
      <c r="A3" s="4"/>
      <c r="B3" s="8"/>
      <c r="C3" s="8"/>
      <c r="D3" s="8"/>
      <c r="E3" s="8"/>
      <c r="F3" s="4" t="s">
        <v>331</v>
      </c>
      <c r="G3" s="4" t="s">
        <v>284</v>
      </c>
      <c r="H3" s="9"/>
      <c r="I3" s="10"/>
    </row>
    <row r="4" spans="1:9">
      <c r="A4" s="11"/>
      <c r="B4" s="12"/>
      <c r="C4" s="13"/>
      <c r="D4" s="14"/>
      <c r="E4" s="15"/>
      <c r="F4" s="16"/>
      <c r="G4" s="16"/>
      <c r="H4" s="11"/>
      <c r="I4" s="11"/>
    </row>
    <row r="5" spans="1:9">
      <c r="A5" s="11"/>
      <c r="B5" s="12"/>
      <c r="C5" s="13"/>
      <c r="D5" s="14"/>
      <c r="E5" s="15"/>
      <c r="F5" s="17"/>
      <c r="G5" s="16"/>
      <c r="H5" s="11"/>
      <c r="I5" s="11"/>
    </row>
    <row r="6" spans="1:9">
      <c r="A6" s="11"/>
      <c r="B6" s="12"/>
      <c r="C6" s="13"/>
      <c r="D6" s="14"/>
      <c r="E6" s="15"/>
      <c r="F6" s="16"/>
      <c r="G6" s="16"/>
      <c r="H6" s="11"/>
      <c r="I6" s="11"/>
    </row>
    <row r="7" spans="1:9">
      <c r="A7" s="11"/>
      <c r="B7" s="12"/>
      <c r="C7" s="13"/>
      <c r="D7" s="14"/>
      <c r="E7" s="15"/>
      <c r="F7" s="18"/>
      <c r="G7" s="16"/>
      <c r="H7" s="11"/>
      <c r="I7" s="11"/>
    </row>
    <row r="8" spans="1:9">
      <c r="A8" s="11"/>
      <c r="B8" s="12"/>
      <c r="C8" s="13"/>
      <c r="D8" s="14"/>
      <c r="E8" s="15"/>
      <c r="F8" s="16"/>
      <c r="G8" s="16"/>
      <c r="H8" s="11"/>
      <c r="I8" s="11"/>
    </row>
    <row r="9" spans="1:9">
      <c r="A9" s="11"/>
      <c r="B9" s="12"/>
      <c r="C9" s="13"/>
      <c r="D9" s="14"/>
      <c r="E9" s="15"/>
      <c r="F9" s="16"/>
      <c r="G9" s="16"/>
      <c r="H9" s="12"/>
      <c r="I9" s="11"/>
    </row>
    <row r="10" spans="1:9">
      <c r="A10" s="11"/>
      <c r="B10" s="12"/>
      <c r="C10" s="13"/>
      <c r="D10" s="14"/>
      <c r="E10" s="15"/>
      <c r="F10" s="18"/>
      <c r="G10" s="16"/>
      <c r="H10" s="12"/>
      <c r="I10" s="11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9" t="s">
        <v>332</v>
      </c>
      <c r="B12" s="20"/>
      <c r="C12" s="20"/>
      <c r="D12" s="21"/>
      <c r="E12" s="22"/>
      <c r="F12" s="19" t="s">
        <v>333</v>
      </c>
      <c r="G12" s="20"/>
      <c r="H12" s="21"/>
      <c r="I12" s="23"/>
    </row>
    <row r="13" ht="16.5" spans="1:9">
      <c r="A13" s="24" t="s">
        <v>334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5" t="s">
        <v>35</v>
      </c>
      <c r="C2" s="426"/>
      <c r="D2" s="426"/>
      <c r="E2" s="426"/>
      <c r="F2" s="426"/>
      <c r="G2" s="426"/>
      <c r="H2" s="426"/>
      <c r="I2" s="427"/>
    </row>
    <row r="3" ht="27.95" customHeight="1" spans="2:9">
      <c r="B3" s="428"/>
      <c r="C3" s="429"/>
      <c r="D3" s="430" t="s">
        <v>36</v>
      </c>
      <c r="E3" s="431"/>
      <c r="F3" s="432" t="s">
        <v>37</v>
      </c>
      <c r="G3" s="433"/>
      <c r="H3" s="430" t="s">
        <v>38</v>
      </c>
      <c r="I3" s="434"/>
    </row>
    <row r="4" ht="27.95" customHeight="1" spans="2:9">
      <c r="B4" s="428" t="s">
        <v>39</v>
      </c>
      <c r="C4" s="429" t="s">
        <v>40</v>
      </c>
      <c r="D4" s="429" t="s">
        <v>41</v>
      </c>
      <c r="E4" s="429" t="s">
        <v>42</v>
      </c>
      <c r="F4" s="435" t="s">
        <v>41</v>
      </c>
      <c r="G4" s="435" t="s">
        <v>42</v>
      </c>
      <c r="H4" s="429" t="s">
        <v>41</v>
      </c>
      <c r="I4" s="436" t="s">
        <v>42</v>
      </c>
    </row>
    <row r="5" ht="27.95" customHeight="1" spans="2:9">
      <c r="B5" s="437" t="s">
        <v>43</v>
      </c>
      <c r="C5" s="12">
        <v>13</v>
      </c>
      <c r="D5" s="12">
        <v>0</v>
      </c>
      <c r="E5" s="12">
        <v>1</v>
      </c>
      <c r="F5" s="438">
        <v>0</v>
      </c>
      <c r="G5" s="438">
        <v>1</v>
      </c>
      <c r="H5" s="12">
        <v>1</v>
      </c>
      <c r="I5" s="439">
        <v>2</v>
      </c>
    </row>
    <row r="6" ht="27.95" customHeight="1" spans="2:9">
      <c r="B6" s="437" t="s">
        <v>44</v>
      </c>
      <c r="C6" s="12">
        <v>20</v>
      </c>
      <c r="D6" s="12">
        <v>0</v>
      </c>
      <c r="E6" s="12">
        <v>1</v>
      </c>
      <c r="F6" s="438">
        <v>1</v>
      </c>
      <c r="G6" s="438">
        <v>2</v>
      </c>
      <c r="H6" s="12">
        <v>2</v>
      </c>
      <c r="I6" s="439">
        <v>3</v>
      </c>
    </row>
    <row r="7" ht="27.95" customHeight="1" spans="2:9">
      <c r="B7" s="437" t="s">
        <v>45</v>
      </c>
      <c r="C7" s="12">
        <v>32</v>
      </c>
      <c r="D7" s="12">
        <v>0</v>
      </c>
      <c r="E7" s="12">
        <v>1</v>
      </c>
      <c r="F7" s="438">
        <v>2</v>
      </c>
      <c r="G7" s="438">
        <v>3</v>
      </c>
      <c r="H7" s="12">
        <v>3</v>
      </c>
      <c r="I7" s="439">
        <v>4</v>
      </c>
    </row>
    <row r="8" ht="27.95" customHeight="1" spans="2:9">
      <c r="B8" s="437" t="s">
        <v>46</v>
      </c>
      <c r="C8" s="12">
        <v>50</v>
      </c>
      <c r="D8" s="12">
        <v>1</v>
      </c>
      <c r="E8" s="12">
        <v>2</v>
      </c>
      <c r="F8" s="438">
        <v>3</v>
      </c>
      <c r="G8" s="438">
        <v>4</v>
      </c>
      <c r="H8" s="12">
        <v>5</v>
      </c>
      <c r="I8" s="439">
        <v>6</v>
      </c>
    </row>
    <row r="9" ht="27.95" customHeight="1" spans="2:9">
      <c r="B9" s="437" t="s">
        <v>47</v>
      </c>
      <c r="C9" s="12">
        <v>80</v>
      </c>
      <c r="D9" s="12">
        <v>2</v>
      </c>
      <c r="E9" s="12">
        <v>3</v>
      </c>
      <c r="F9" s="438">
        <v>5</v>
      </c>
      <c r="G9" s="438">
        <v>6</v>
      </c>
      <c r="H9" s="12">
        <v>7</v>
      </c>
      <c r="I9" s="439">
        <v>8</v>
      </c>
    </row>
    <row r="10" ht="27.95" customHeight="1" spans="2:9">
      <c r="B10" s="437" t="s">
        <v>48</v>
      </c>
      <c r="C10" s="12">
        <v>125</v>
      </c>
      <c r="D10" s="12">
        <v>3</v>
      </c>
      <c r="E10" s="12">
        <v>4</v>
      </c>
      <c r="F10" s="438">
        <v>7</v>
      </c>
      <c r="G10" s="438">
        <v>8</v>
      </c>
      <c r="H10" s="12">
        <v>10</v>
      </c>
      <c r="I10" s="439">
        <v>11</v>
      </c>
    </row>
    <row r="11" ht="27.95" customHeight="1" spans="2:9">
      <c r="B11" s="437" t="s">
        <v>49</v>
      </c>
      <c r="C11" s="12">
        <v>200</v>
      </c>
      <c r="D11" s="12">
        <v>5</v>
      </c>
      <c r="E11" s="12">
        <v>6</v>
      </c>
      <c r="F11" s="438">
        <v>10</v>
      </c>
      <c r="G11" s="438">
        <v>11</v>
      </c>
      <c r="H11" s="12">
        <v>14</v>
      </c>
      <c r="I11" s="439">
        <v>15</v>
      </c>
    </row>
    <row r="12" ht="27.95" customHeight="1" spans="2:9">
      <c r="B12" s="440" t="s">
        <v>50</v>
      </c>
      <c r="C12" s="441">
        <v>315</v>
      </c>
      <c r="D12" s="441">
        <v>7</v>
      </c>
      <c r="E12" s="441">
        <v>8</v>
      </c>
      <c r="F12" s="442">
        <v>14</v>
      </c>
      <c r="G12" s="442">
        <v>15</v>
      </c>
      <c r="H12" s="441">
        <v>21</v>
      </c>
      <c r="I12" s="443">
        <v>22</v>
      </c>
    </row>
    <row r="14" spans="2:9">
      <c r="B14" s="444" t="s">
        <v>51</v>
      </c>
      <c r="C14" s="444"/>
      <c r="D14" s="44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P39" sqref="P39"/>
    </sheetView>
  </sheetViews>
  <sheetFormatPr defaultColWidth="10.375" defaultRowHeight="16.5" customHeight="1"/>
  <cols>
    <col min="1" max="1" width="11.125" style="248" customWidth="1"/>
    <col min="2" max="9" width="10.375" style="248"/>
    <col min="10" max="10" width="8.875" style="248" customWidth="1"/>
    <col min="11" max="11" width="12" style="248" customWidth="1"/>
    <col min="12" max="16384" width="10.375" style="248"/>
  </cols>
  <sheetData>
    <row r="1" ht="21" spans="1:11">
      <c r="A1" s="359" t="s">
        <v>52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</row>
    <row r="2" ht="15" spans="1:11">
      <c r="A2" s="249" t="s">
        <v>53</v>
      </c>
      <c r="B2" s="250" t="s">
        <v>54</v>
      </c>
      <c r="C2" s="250"/>
      <c r="D2" s="251" t="s">
        <v>55</v>
      </c>
      <c r="E2" s="251"/>
      <c r="F2" s="250" t="s">
        <v>56</v>
      </c>
      <c r="G2" s="250"/>
      <c r="H2" s="252" t="s">
        <v>57</v>
      </c>
      <c r="I2" s="253" t="s">
        <v>56</v>
      </c>
      <c r="J2" s="253"/>
      <c r="K2" s="254"/>
    </row>
    <row r="3" ht="14.25" spans="1:11">
      <c r="A3" s="255" t="s">
        <v>58</v>
      </c>
      <c r="B3" s="256"/>
      <c r="C3" s="257"/>
      <c r="D3" s="258" t="s">
        <v>59</v>
      </c>
      <c r="E3" s="259"/>
      <c r="F3" s="259"/>
      <c r="G3" s="260"/>
      <c r="H3" s="258" t="s">
        <v>60</v>
      </c>
      <c r="I3" s="259"/>
      <c r="J3" s="259"/>
      <c r="K3" s="260"/>
    </row>
    <row r="4" ht="18" customHeight="1" spans="1:11">
      <c r="A4" s="261" t="s">
        <v>61</v>
      </c>
      <c r="B4" s="262" t="s">
        <v>62</v>
      </c>
      <c r="C4" s="263"/>
      <c r="D4" s="261" t="s">
        <v>63</v>
      </c>
      <c r="E4" s="264"/>
      <c r="F4" s="265">
        <v>45991</v>
      </c>
      <c r="G4" s="266"/>
      <c r="H4" s="261" t="s">
        <v>64</v>
      </c>
      <c r="I4" s="264"/>
      <c r="J4" s="157" t="s">
        <v>65</v>
      </c>
      <c r="K4" s="158" t="s">
        <v>66</v>
      </c>
    </row>
    <row r="5" ht="14.25" spans="1:11">
      <c r="A5" s="267" t="s">
        <v>67</v>
      </c>
      <c r="B5" s="157" t="s">
        <v>68</v>
      </c>
      <c r="C5" s="158"/>
      <c r="D5" s="261" t="s">
        <v>69</v>
      </c>
      <c r="E5" s="264"/>
      <c r="F5" s="265">
        <v>45972</v>
      </c>
      <c r="G5" s="266"/>
      <c r="H5" s="261" t="s">
        <v>70</v>
      </c>
      <c r="I5" s="264"/>
      <c r="J5" s="157" t="s">
        <v>65</v>
      </c>
      <c r="K5" s="158" t="s">
        <v>66</v>
      </c>
    </row>
    <row r="6" ht="14.25" spans="1:11">
      <c r="A6" s="261" t="s">
        <v>71</v>
      </c>
      <c r="B6" s="268">
        <v>1</v>
      </c>
      <c r="C6" s="269">
        <v>6</v>
      </c>
      <c r="D6" s="267" t="s">
        <v>72</v>
      </c>
      <c r="E6" s="270"/>
      <c r="F6" s="265">
        <v>45981</v>
      </c>
      <c r="G6" s="266"/>
      <c r="H6" s="261" t="s">
        <v>73</v>
      </c>
      <c r="I6" s="264"/>
      <c r="J6" s="157" t="s">
        <v>65</v>
      </c>
      <c r="K6" s="158" t="s">
        <v>66</v>
      </c>
    </row>
    <row r="7" ht="14.25" spans="1:11">
      <c r="A7" s="261" t="s">
        <v>74</v>
      </c>
      <c r="B7" s="271">
        <v>1419</v>
      </c>
      <c r="C7" s="272"/>
      <c r="D7" s="267" t="s">
        <v>75</v>
      </c>
      <c r="E7" s="273"/>
      <c r="F7" s="265">
        <v>45983</v>
      </c>
      <c r="G7" s="266"/>
      <c r="H7" s="261" t="s">
        <v>76</v>
      </c>
      <c r="I7" s="264"/>
      <c r="J7" s="157" t="s">
        <v>65</v>
      </c>
      <c r="K7" s="158" t="s">
        <v>66</v>
      </c>
    </row>
    <row r="8" ht="15" spans="1:11">
      <c r="A8" s="274" t="s">
        <v>77</v>
      </c>
      <c r="B8" s="275"/>
      <c r="C8" s="276"/>
      <c r="D8" s="277" t="s">
        <v>78</v>
      </c>
      <c r="E8" s="278"/>
      <c r="F8" s="279">
        <v>45986</v>
      </c>
      <c r="G8" s="280"/>
      <c r="H8" s="277" t="s">
        <v>79</v>
      </c>
      <c r="I8" s="278"/>
      <c r="J8" s="281" t="s">
        <v>65</v>
      </c>
      <c r="K8" s="282" t="s">
        <v>66</v>
      </c>
    </row>
    <row r="9" ht="15" spans="1:11">
      <c r="A9" s="360" t="s">
        <v>80</v>
      </c>
      <c r="B9" s="361"/>
      <c r="C9" s="361"/>
      <c r="D9" s="362"/>
      <c r="E9" s="362"/>
      <c r="F9" s="362"/>
      <c r="G9" s="362"/>
      <c r="H9" s="362"/>
      <c r="I9" s="362"/>
      <c r="J9" s="362"/>
      <c r="K9" s="363"/>
    </row>
    <row r="10" ht="15" spans="1:11">
      <c r="A10" s="364" t="s">
        <v>81</v>
      </c>
      <c r="B10" s="365"/>
      <c r="C10" s="365"/>
      <c r="D10" s="365"/>
      <c r="E10" s="365"/>
      <c r="F10" s="365"/>
      <c r="G10" s="365"/>
      <c r="H10" s="365"/>
      <c r="I10" s="365"/>
      <c r="J10" s="365"/>
      <c r="K10" s="366"/>
    </row>
    <row r="11" ht="14.25" spans="1:11">
      <c r="A11" s="367" t="s">
        <v>82</v>
      </c>
      <c r="B11" s="368" t="s">
        <v>83</v>
      </c>
      <c r="C11" s="369" t="s">
        <v>84</v>
      </c>
      <c r="D11" s="370"/>
      <c r="E11" s="371" t="s">
        <v>85</v>
      </c>
      <c r="F11" s="368" t="s">
        <v>83</v>
      </c>
      <c r="G11" s="369" t="s">
        <v>84</v>
      </c>
      <c r="H11" s="369" t="s">
        <v>86</v>
      </c>
      <c r="I11" s="371" t="s">
        <v>87</v>
      </c>
      <c r="J11" s="368" t="s">
        <v>83</v>
      </c>
      <c r="K11" s="372" t="s">
        <v>84</v>
      </c>
    </row>
    <row r="12" ht="14.25" spans="1:11">
      <c r="A12" s="267" t="s">
        <v>88</v>
      </c>
      <c r="B12" s="290" t="s">
        <v>83</v>
      </c>
      <c r="C12" s="157" t="s">
        <v>84</v>
      </c>
      <c r="D12" s="273"/>
      <c r="E12" s="270" t="s">
        <v>89</v>
      </c>
      <c r="F12" s="290" t="s">
        <v>83</v>
      </c>
      <c r="G12" s="157" t="s">
        <v>84</v>
      </c>
      <c r="H12" s="157" t="s">
        <v>86</v>
      </c>
      <c r="I12" s="270" t="s">
        <v>90</v>
      </c>
      <c r="J12" s="290" t="s">
        <v>83</v>
      </c>
      <c r="K12" s="158" t="s">
        <v>84</v>
      </c>
    </row>
    <row r="13" ht="14.25" spans="1:11">
      <c r="A13" s="267" t="s">
        <v>91</v>
      </c>
      <c r="B13" s="290" t="s">
        <v>83</v>
      </c>
      <c r="C13" s="157" t="s">
        <v>84</v>
      </c>
      <c r="D13" s="273"/>
      <c r="E13" s="270" t="s">
        <v>92</v>
      </c>
      <c r="F13" s="157" t="s">
        <v>93</v>
      </c>
      <c r="G13" s="157" t="s">
        <v>94</v>
      </c>
      <c r="H13" s="157" t="s">
        <v>86</v>
      </c>
      <c r="I13" s="270" t="s">
        <v>95</v>
      </c>
      <c r="J13" s="290" t="s">
        <v>83</v>
      </c>
      <c r="K13" s="158" t="s">
        <v>84</v>
      </c>
    </row>
    <row r="14" ht="15" spans="1:11">
      <c r="A14" s="277" t="s">
        <v>96</v>
      </c>
      <c r="B14" s="278"/>
      <c r="C14" s="278"/>
      <c r="D14" s="278"/>
      <c r="E14" s="278"/>
      <c r="F14" s="278"/>
      <c r="G14" s="278"/>
      <c r="H14" s="278"/>
      <c r="I14" s="278"/>
      <c r="J14" s="278"/>
      <c r="K14" s="291"/>
    </row>
    <row r="15" ht="15" spans="1:11">
      <c r="A15" s="364" t="s">
        <v>97</v>
      </c>
      <c r="B15" s="365"/>
      <c r="C15" s="365"/>
      <c r="D15" s="365"/>
      <c r="E15" s="365"/>
      <c r="F15" s="365"/>
      <c r="G15" s="365"/>
      <c r="H15" s="365"/>
      <c r="I15" s="365"/>
      <c r="J15" s="365"/>
      <c r="K15" s="366"/>
    </row>
    <row r="16" ht="14.25" spans="1:11">
      <c r="A16" s="373" t="s">
        <v>98</v>
      </c>
      <c r="B16" s="369" t="s">
        <v>93</v>
      </c>
      <c r="C16" s="369" t="s">
        <v>94</v>
      </c>
      <c r="D16" s="374"/>
      <c r="E16" s="375" t="s">
        <v>99</v>
      </c>
      <c r="F16" s="369" t="s">
        <v>93</v>
      </c>
      <c r="G16" s="369" t="s">
        <v>94</v>
      </c>
      <c r="H16" s="376"/>
      <c r="I16" s="375" t="s">
        <v>100</v>
      </c>
      <c r="J16" s="369" t="s">
        <v>93</v>
      </c>
      <c r="K16" s="372" t="s">
        <v>94</v>
      </c>
    </row>
    <row r="17" customHeight="1" spans="1:22">
      <c r="A17" s="314" t="s">
        <v>101</v>
      </c>
      <c r="B17" s="157" t="s">
        <v>93</v>
      </c>
      <c r="C17" s="157" t="s">
        <v>94</v>
      </c>
      <c r="D17" s="377"/>
      <c r="E17" s="315" t="s">
        <v>102</v>
      </c>
      <c r="F17" s="157" t="s">
        <v>93</v>
      </c>
      <c r="G17" s="157" t="s">
        <v>94</v>
      </c>
      <c r="H17" s="378"/>
      <c r="I17" s="315" t="s">
        <v>103</v>
      </c>
      <c r="J17" s="157" t="s">
        <v>93</v>
      </c>
      <c r="K17" s="158" t="s">
        <v>94</v>
      </c>
      <c r="L17" s="379"/>
      <c r="M17" s="379"/>
      <c r="N17" s="379"/>
      <c r="O17" s="379"/>
      <c r="P17" s="379"/>
      <c r="Q17" s="379"/>
      <c r="R17" s="379"/>
      <c r="S17" s="379"/>
      <c r="T17" s="379"/>
      <c r="U17" s="379"/>
      <c r="V17" s="379"/>
    </row>
    <row r="18" ht="18" customHeight="1" spans="1:22">
      <c r="A18" s="380" t="s">
        <v>104</v>
      </c>
      <c r="B18" s="381"/>
      <c r="C18" s="381"/>
      <c r="D18" s="381"/>
      <c r="E18" s="381"/>
      <c r="F18" s="381"/>
      <c r="G18" s="381"/>
      <c r="H18" s="381"/>
      <c r="I18" s="381"/>
      <c r="J18" s="381"/>
      <c r="K18" s="382"/>
    </row>
    <row r="19" s="358" customFormat="1" ht="18" customHeight="1" spans="1:22">
      <c r="A19" s="364" t="s">
        <v>105</v>
      </c>
      <c r="B19" s="365"/>
      <c r="C19" s="365"/>
      <c r="D19" s="365"/>
      <c r="E19" s="365"/>
      <c r="F19" s="365"/>
      <c r="G19" s="365"/>
      <c r="H19" s="365"/>
      <c r="I19" s="365"/>
      <c r="J19" s="365"/>
      <c r="K19" s="366"/>
    </row>
    <row r="20" customHeight="1" spans="1:22">
      <c r="A20" s="383" t="s">
        <v>106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5"/>
    </row>
    <row r="21" ht="21.75" customHeight="1" spans="1:22">
      <c r="A21" s="386" t="s">
        <v>107</v>
      </c>
      <c r="B21" s="387"/>
      <c r="C21" s="387" t="s">
        <v>108</v>
      </c>
      <c r="D21" s="387" t="s">
        <v>109</v>
      </c>
      <c r="E21" s="387" t="s">
        <v>110</v>
      </c>
      <c r="F21" s="387" t="s">
        <v>111</v>
      </c>
      <c r="G21" s="387" t="s">
        <v>112</v>
      </c>
      <c r="H21" s="387"/>
      <c r="I21" s="387"/>
      <c r="J21" s="315"/>
      <c r="K21" s="317" t="s">
        <v>113</v>
      </c>
    </row>
    <row r="22" ht="23" customHeight="1" spans="1:22">
      <c r="A22" s="388" t="s">
        <v>114</v>
      </c>
      <c r="B22" s="389"/>
      <c r="C22" s="389">
        <v>1</v>
      </c>
      <c r="D22" s="389">
        <v>1</v>
      </c>
      <c r="E22" s="389">
        <v>1</v>
      </c>
      <c r="F22" s="389">
        <v>1</v>
      </c>
      <c r="G22" s="389">
        <v>1</v>
      </c>
      <c r="H22" s="389"/>
      <c r="I22" s="389"/>
      <c r="J22" s="389"/>
      <c r="K22" s="390"/>
    </row>
    <row r="23" ht="23" customHeight="1" spans="1:22">
      <c r="A23" s="388"/>
      <c r="B23" s="389"/>
      <c r="C23" s="389"/>
      <c r="D23" s="389"/>
      <c r="E23" s="389"/>
      <c r="F23" s="389"/>
      <c r="G23" s="389"/>
      <c r="H23" s="389"/>
      <c r="I23" s="389"/>
      <c r="J23" s="389"/>
      <c r="K23" s="391"/>
    </row>
    <row r="24" ht="23" customHeight="1" spans="1:22">
      <c r="A24" s="388"/>
      <c r="B24" s="389"/>
      <c r="C24" s="389"/>
      <c r="D24" s="389"/>
      <c r="E24" s="389"/>
      <c r="F24" s="389"/>
      <c r="G24" s="389"/>
      <c r="H24" s="389"/>
      <c r="I24" s="389"/>
      <c r="J24" s="389"/>
      <c r="K24" s="391"/>
    </row>
    <row r="25" ht="23" customHeight="1" spans="1:22">
      <c r="A25" s="388"/>
      <c r="B25" s="389"/>
      <c r="C25" s="389"/>
      <c r="D25" s="389"/>
      <c r="E25" s="389"/>
      <c r="F25" s="389"/>
      <c r="G25" s="389"/>
      <c r="H25" s="389"/>
      <c r="I25" s="389"/>
      <c r="J25" s="389"/>
      <c r="K25" s="391"/>
    </row>
    <row r="26" ht="23" customHeight="1" spans="1:22">
      <c r="A26" s="392"/>
      <c r="B26" s="389"/>
      <c r="C26" s="389"/>
      <c r="D26" s="389"/>
      <c r="E26" s="389"/>
      <c r="F26" s="389"/>
      <c r="G26" s="389"/>
      <c r="H26" s="389"/>
      <c r="I26" s="389"/>
      <c r="J26" s="389"/>
      <c r="K26" s="391"/>
    </row>
    <row r="27" ht="18" customHeight="1" spans="1:22">
      <c r="A27" s="393" t="s">
        <v>115</v>
      </c>
      <c r="B27" s="394"/>
      <c r="C27" s="394"/>
      <c r="D27" s="394"/>
      <c r="E27" s="394"/>
      <c r="F27" s="394"/>
      <c r="G27" s="394"/>
      <c r="H27" s="394"/>
      <c r="I27" s="394"/>
      <c r="J27" s="394"/>
      <c r="K27" s="395"/>
    </row>
    <row r="28" ht="18.75" customHeight="1" spans="1:22">
      <c r="A28" s="396" t="s">
        <v>116</v>
      </c>
      <c r="B28" s="397"/>
      <c r="C28" s="397"/>
      <c r="D28" s="397"/>
      <c r="E28" s="397"/>
      <c r="F28" s="397"/>
      <c r="G28" s="397"/>
      <c r="H28" s="397"/>
      <c r="I28" s="397"/>
      <c r="J28" s="397"/>
      <c r="K28" s="398"/>
    </row>
    <row r="29" ht="18.75" customHeight="1" spans="1:22">
      <c r="A29" s="399"/>
      <c r="B29" s="400"/>
      <c r="C29" s="400"/>
      <c r="D29" s="400"/>
      <c r="E29" s="400"/>
      <c r="F29" s="400"/>
      <c r="G29" s="400"/>
      <c r="H29" s="400"/>
      <c r="I29" s="400"/>
      <c r="J29" s="400"/>
      <c r="K29" s="401"/>
    </row>
    <row r="30" ht="18" customHeight="1" spans="1:22">
      <c r="A30" s="393" t="s">
        <v>117</v>
      </c>
      <c r="B30" s="394"/>
      <c r="C30" s="394"/>
      <c r="D30" s="394"/>
      <c r="E30" s="394"/>
      <c r="F30" s="394"/>
      <c r="G30" s="394"/>
      <c r="H30" s="394"/>
      <c r="I30" s="394"/>
      <c r="J30" s="394"/>
      <c r="K30" s="395"/>
    </row>
    <row r="31" ht="14.25" spans="1:22">
      <c r="A31" s="402" t="s">
        <v>118</v>
      </c>
      <c r="B31" s="403"/>
      <c r="C31" s="403"/>
      <c r="D31" s="403"/>
      <c r="E31" s="403"/>
      <c r="F31" s="403"/>
      <c r="G31" s="403"/>
      <c r="H31" s="403"/>
      <c r="I31" s="403"/>
      <c r="J31" s="403"/>
      <c r="K31" s="404"/>
    </row>
    <row r="32" ht="15" spans="1:22">
      <c r="A32" s="169" t="s">
        <v>119</v>
      </c>
      <c r="B32" s="170"/>
      <c r="C32" s="157" t="s">
        <v>65</v>
      </c>
      <c r="D32" s="157" t="s">
        <v>66</v>
      </c>
      <c r="E32" s="405" t="s">
        <v>120</v>
      </c>
      <c r="F32" s="406"/>
      <c r="G32" s="406"/>
      <c r="H32" s="406"/>
      <c r="I32" s="406"/>
      <c r="J32" s="406"/>
      <c r="K32" s="407"/>
    </row>
    <row r="33" ht="15" spans="1:11">
      <c r="A33" s="408" t="s">
        <v>121</v>
      </c>
      <c r="B33" s="408"/>
      <c r="C33" s="408"/>
      <c r="D33" s="408"/>
      <c r="E33" s="408"/>
      <c r="F33" s="408"/>
      <c r="G33" s="408"/>
      <c r="H33" s="408"/>
      <c r="I33" s="408"/>
      <c r="J33" s="408"/>
      <c r="K33" s="408"/>
    </row>
    <row r="34" ht="21" customHeight="1" spans="1:11">
      <c r="A34" s="409" t="s">
        <v>122</v>
      </c>
      <c r="B34" s="410"/>
      <c r="C34" s="410"/>
      <c r="D34" s="410"/>
      <c r="E34" s="410"/>
      <c r="F34" s="410"/>
      <c r="G34" s="410"/>
      <c r="H34" s="410"/>
      <c r="I34" s="410"/>
      <c r="J34" s="410"/>
      <c r="K34" s="411"/>
    </row>
    <row r="35" ht="21" customHeight="1" spans="1:11">
      <c r="A35" s="325" t="s">
        <v>123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7"/>
    </row>
    <row r="36" ht="21" customHeight="1" spans="1:11">
      <c r="A36" s="325" t="s">
        <v>124</v>
      </c>
      <c r="B36" s="326"/>
      <c r="C36" s="326"/>
      <c r="D36" s="326"/>
      <c r="E36" s="326"/>
      <c r="F36" s="326"/>
      <c r="G36" s="326"/>
      <c r="H36" s="326"/>
      <c r="I36" s="326"/>
      <c r="J36" s="326"/>
      <c r="K36" s="327"/>
    </row>
    <row r="37" ht="21" customHeight="1" spans="1:11">
      <c r="A37" s="325"/>
      <c r="B37" s="326"/>
      <c r="C37" s="326"/>
      <c r="D37" s="326"/>
      <c r="E37" s="326"/>
      <c r="F37" s="326"/>
      <c r="G37" s="326"/>
      <c r="H37" s="326"/>
      <c r="I37" s="326"/>
      <c r="J37" s="326"/>
      <c r="K37" s="327"/>
    </row>
    <row r="38" ht="21" customHeight="1" spans="1:11">
      <c r="A38" s="325"/>
      <c r="B38" s="326"/>
      <c r="C38" s="326"/>
      <c r="D38" s="326"/>
      <c r="E38" s="326"/>
      <c r="F38" s="326"/>
      <c r="G38" s="326"/>
      <c r="H38" s="326"/>
      <c r="I38" s="326"/>
      <c r="J38" s="326"/>
      <c r="K38" s="327"/>
    </row>
    <row r="39" ht="21" customHeight="1" spans="1:11">
      <c r="A39" s="325"/>
      <c r="B39" s="326"/>
      <c r="C39" s="326"/>
      <c r="D39" s="326"/>
      <c r="E39" s="326"/>
      <c r="F39" s="326"/>
      <c r="G39" s="326"/>
      <c r="H39" s="326"/>
      <c r="I39" s="326"/>
      <c r="J39" s="326"/>
      <c r="K39" s="327"/>
    </row>
    <row r="40" ht="21" customHeight="1" spans="1:11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27"/>
    </row>
    <row r="41" ht="15" spans="1:11">
      <c r="A41" s="318" t="s">
        <v>125</v>
      </c>
      <c r="B41" s="319"/>
      <c r="C41" s="319"/>
      <c r="D41" s="319"/>
      <c r="E41" s="319"/>
      <c r="F41" s="319"/>
      <c r="G41" s="319"/>
      <c r="H41" s="319"/>
      <c r="I41" s="319"/>
      <c r="J41" s="319"/>
      <c r="K41" s="320"/>
    </row>
    <row r="42" ht="15" spans="1:11">
      <c r="A42" s="364" t="s">
        <v>126</v>
      </c>
      <c r="B42" s="365"/>
      <c r="C42" s="365"/>
      <c r="D42" s="365"/>
      <c r="E42" s="365"/>
      <c r="F42" s="365"/>
      <c r="G42" s="365"/>
      <c r="H42" s="365"/>
      <c r="I42" s="365"/>
      <c r="J42" s="365"/>
      <c r="K42" s="366"/>
    </row>
    <row r="43" ht="14.25" spans="1:11">
      <c r="A43" s="373" t="s">
        <v>127</v>
      </c>
      <c r="B43" s="369" t="s">
        <v>93</v>
      </c>
      <c r="C43" s="369" t="s">
        <v>94</v>
      </c>
      <c r="D43" s="369" t="s">
        <v>86</v>
      </c>
      <c r="E43" s="375" t="s">
        <v>128</v>
      </c>
      <c r="F43" s="369" t="s">
        <v>93</v>
      </c>
      <c r="G43" s="369" t="s">
        <v>94</v>
      </c>
      <c r="H43" s="369" t="s">
        <v>86</v>
      </c>
      <c r="I43" s="375" t="s">
        <v>129</v>
      </c>
      <c r="J43" s="369" t="s">
        <v>93</v>
      </c>
      <c r="K43" s="372" t="s">
        <v>94</v>
      </c>
    </row>
    <row r="44" ht="14.25" spans="1:11">
      <c r="A44" s="314" t="s">
        <v>85</v>
      </c>
      <c r="B44" s="157" t="s">
        <v>93</v>
      </c>
      <c r="C44" s="157" t="s">
        <v>94</v>
      </c>
      <c r="D44" s="157" t="s">
        <v>86</v>
      </c>
      <c r="E44" s="315" t="s">
        <v>92</v>
      </c>
      <c r="F44" s="157" t="s">
        <v>93</v>
      </c>
      <c r="G44" s="157" t="s">
        <v>94</v>
      </c>
      <c r="H44" s="157" t="s">
        <v>86</v>
      </c>
      <c r="I44" s="315" t="s">
        <v>103</v>
      </c>
      <c r="J44" s="157" t="s">
        <v>93</v>
      </c>
      <c r="K44" s="158" t="s">
        <v>94</v>
      </c>
    </row>
    <row r="45" ht="15" spans="1:11">
      <c r="A45" s="277" t="s">
        <v>96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91"/>
    </row>
    <row r="46" ht="15" spans="1:11">
      <c r="A46" s="408" t="s">
        <v>130</v>
      </c>
      <c r="B46" s="408"/>
      <c r="C46" s="408"/>
      <c r="D46" s="408"/>
      <c r="E46" s="408"/>
      <c r="F46" s="408"/>
      <c r="G46" s="408"/>
      <c r="H46" s="408"/>
      <c r="I46" s="408"/>
      <c r="J46" s="408"/>
      <c r="K46" s="408"/>
    </row>
    <row r="47" ht="15" spans="1:11">
      <c r="A47" s="409"/>
      <c r="B47" s="410"/>
      <c r="C47" s="410"/>
      <c r="D47" s="410"/>
      <c r="E47" s="410"/>
      <c r="F47" s="410"/>
      <c r="G47" s="410"/>
      <c r="H47" s="410"/>
      <c r="I47" s="410"/>
      <c r="J47" s="410"/>
      <c r="K47" s="411"/>
    </row>
    <row r="48" ht="15" spans="1:11">
      <c r="A48" s="412" t="s">
        <v>131</v>
      </c>
      <c r="B48" s="413" t="s">
        <v>132</v>
      </c>
      <c r="C48" s="413"/>
      <c r="D48" s="414" t="s">
        <v>133</v>
      </c>
      <c r="E48" s="415" t="s">
        <v>134</v>
      </c>
      <c r="F48" s="416" t="s">
        <v>135</v>
      </c>
      <c r="G48" s="417">
        <v>45973</v>
      </c>
      <c r="H48" s="418" t="s">
        <v>136</v>
      </c>
      <c r="I48" s="419"/>
      <c r="J48" s="420" t="s">
        <v>137</v>
      </c>
      <c r="K48" s="421"/>
    </row>
    <row r="49" ht="15" spans="1:11">
      <c r="A49" s="408" t="s">
        <v>138</v>
      </c>
      <c r="B49" s="408"/>
      <c r="C49" s="408"/>
      <c r="D49" s="408"/>
      <c r="E49" s="408"/>
      <c r="F49" s="408"/>
      <c r="G49" s="408"/>
      <c r="H49" s="408"/>
      <c r="I49" s="408"/>
      <c r="J49" s="408"/>
      <c r="K49" s="408"/>
    </row>
    <row r="50" ht="15" spans="1:11">
      <c r="A50" s="422" t="s">
        <v>139</v>
      </c>
      <c r="B50" s="423"/>
      <c r="C50" s="423"/>
      <c r="D50" s="423"/>
      <c r="E50" s="423"/>
      <c r="F50" s="423"/>
      <c r="G50" s="423"/>
      <c r="H50" s="423"/>
      <c r="I50" s="423"/>
      <c r="J50" s="423"/>
      <c r="K50" s="424"/>
    </row>
    <row r="51" ht="15" spans="1:11">
      <c r="A51" s="412" t="s">
        <v>131</v>
      </c>
      <c r="B51" s="413" t="s">
        <v>132</v>
      </c>
      <c r="C51" s="413"/>
      <c r="D51" s="414" t="s">
        <v>133</v>
      </c>
      <c r="E51" s="415" t="s">
        <v>134</v>
      </c>
      <c r="F51" s="416" t="s">
        <v>135</v>
      </c>
      <c r="G51" s="417">
        <v>45973</v>
      </c>
      <c r="H51" s="418" t="s">
        <v>136</v>
      </c>
      <c r="I51" s="419"/>
      <c r="J51" s="420" t="s">
        <v>137</v>
      </c>
      <c r="K51" s="42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tabSelected="1" workbookViewId="0">
      <selection activeCell="P11" sqref="P11"/>
    </sheetView>
  </sheetViews>
  <sheetFormatPr defaultColWidth="9" defaultRowHeight="14.25"/>
  <cols>
    <col min="1" max="1" width="15.625" style="85" customWidth="1"/>
    <col min="2" max="2" width="9" style="85" customWidth="1"/>
    <col min="3" max="4" width="8.5" style="86" customWidth="1"/>
    <col min="5" max="7" width="8.5" style="85" customWidth="1"/>
    <col min="8" max="8" width="10.25" style="85" customWidth="1"/>
    <col min="9" max="9" width="6.5" style="85" customWidth="1"/>
    <col min="10" max="10" width="2.75" style="85" customWidth="1"/>
    <col min="11" max="11" width="9.15833333333333" style="85" customWidth="1"/>
    <col min="12" max="12" width="10.75" style="85" customWidth="1"/>
    <col min="13" max="16" width="9.75" style="85" customWidth="1"/>
    <col min="17" max="17" width="9.75" style="247" customWidth="1"/>
    <col min="18" max="255" width="9" style="85"/>
    <col min="256" max="16384" width="9" style="88"/>
  </cols>
  <sheetData>
    <row r="1" s="85" customFormat="1" ht="29" customHeight="1" spans="1:258">
      <c r="A1" s="230" t="s">
        <v>140</v>
      </c>
      <c r="B1" s="230"/>
      <c r="C1" s="232"/>
      <c r="D1" s="232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346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  <c r="IX1" s="88"/>
    </row>
    <row r="2" s="85" customFormat="1" ht="20" customHeight="1" spans="1:258">
      <c r="A2" s="94" t="s">
        <v>61</v>
      </c>
      <c r="B2" s="95" t="str">
        <f>首期!B4</f>
        <v>TACCAO82300</v>
      </c>
      <c r="C2" s="96"/>
      <c r="D2" s="97"/>
      <c r="E2" s="98" t="s">
        <v>67</v>
      </c>
      <c r="F2" s="99" t="str">
        <f>首期!B5</f>
        <v>女式超轻套头抓绒服</v>
      </c>
      <c r="G2" s="99"/>
      <c r="H2" s="99"/>
      <c r="I2" s="99"/>
      <c r="J2" s="100"/>
      <c r="K2" s="101" t="s">
        <v>57</v>
      </c>
      <c r="L2" s="102" t="s">
        <v>56</v>
      </c>
      <c r="M2" s="102"/>
      <c r="N2" s="102"/>
      <c r="O2" s="102"/>
      <c r="P2" s="347"/>
      <c r="Q2" s="34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  <c r="IX2" s="88"/>
    </row>
    <row r="3" s="85" customFormat="1" ht="15" spans="1:258">
      <c r="A3" s="104" t="s">
        <v>141</v>
      </c>
      <c r="B3" s="105" t="s">
        <v>142</v>
      </c>
      <c r="C3" s="106"/>
      <c r="D3" s="105"/>
      <c r="E3" s="105"/>
      <c r="F3" s="105"/>
      <c r="G3" s="105"/>
      <c r="H3" s="105"/>
      <c r="I3" s="105"/>
      <c r="J3" s="107"/>
      <c r="K3" s="108"/>
      <c r="L3" s="108"/>
      <c r="M3" s="108"/>
      <c r="N3" s="108"/>
      <c r="O3" s="108"/>
      <c r="P3" s="349"/>
      <c r="Q3" s="350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  <c r="IX3" s="88"/>
    </row>
    <row r="4" s="85" customFormat="1" ht="16.5" spans="1:258">
      <c r="A4" s="104"/>
      <c r="B4" s="110" t="s">
        <v>143</v>
      </c>
      <c r="C4" s="110" t="s">
        <v>108</v>
      </c>
      <c r="D4" s="111" t="s">
        <v>109</v>
      </c>
      <c r="E4" s="110" t="s">
        <v>110</v>
      </c>
      <c r="F4" s="110" t="s">
        <v>111</v>
      </c>
      <c r="G4" s="110" t="s">
        <v>112</v>
      </c>
      <c r="H4" s="110" t="s">
        <v>144</v>
      </c>
      <c r="I4" s="112" t="s">
        <v>145</v>
      </c>
      <c r="J4" s="107"/>
      <c r="K4" s="351"/>
      <c r="L4" s="352" t="s">
        <v>146</v>
      </c>
      <c r="M4" s="352" t="s">
        <v>109</v>
      </c>
      <c r="N4" s="352" t="s">
        <v>109</v>
      </c>
      <c r="O4" s="352"/>
      <c r="P4" s="352"/>
      <c r="Q4" s="353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88"/>
    </row>
    <row r="5" s="85" customFormat="1" ht="16.5" spans="1:258">
      <c r="A5" s="104"/>
      <c r="B5" s="117" t="s">
        <v>147</v>
      </c>
      <c r="C5" s="117" t="s">
        <v>148</v>
      </c>
      <c r="D5" s="111" t="s">
        <v>149</v>
      </c>
      <c r="E5" s="117" t="s">
        <v>150</v>
      </c>
      <c r="F5" s="117" t="s">
        <v>151</v>
      </c>
      <c r="G5" s="117" t="s">
        <v>152</v>
      </c>
      <c r="H5" s="117" t="s">
        <v>153</v>
      </c>
      <c r="I5" s="112"/>
      <c r="J5" s="118"/>
      <c r="K5" s="119"/>
      <c r="L5" s="120" t="s">
        <v>110</v>
      </c>
      <c r="M5" s="121" t="s">
        <v>154</v>
      </c>
      <c r="N5" s="121" t="s">
        <v>155</v>
      </c>
      <c r="O5" s="121"/>
      <c r="P5" s="121"/>
      <c r="Q5" s="354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  <c r="IX5" s="88"/>
    </row>
    <row r="6" s="85" customFormat="1" ht="20" customHeight="1" spans="1:258">
      <c r="A6" s="123" t="s">
        <v>156</v>
      </c>
      <c r="B6" s="124">
        <f>C6-1</f>
        <v>56</v>
      </c>
      <c r="C6" s="124">
        <f>D6-2</f>
        <v>57</v>
      </c>
      <c r="D6" s="125">
        <v>59</v>
      </c>
      <c r="E6" s="124">
        <f>D6+2</f>
        <v>61</v>
      </c>
      <c r="F6" s="124">
        <f>E6+2</f>
        <v>63</v>
      </c>
      <c r="G6" s="124">
        <f>F6+1</f>
        <v>64</v>
      </c>
      <c r="H6" s="124">
        <f>G6+1</f>
        <v>65</v>
      </c>
      <c r="I6" s="126" t="s">
        <v>157</v>
      </c>
      <c r="J6" s="118"/>
      <c r="K6" s="119"/>
      <c r="L6" s="119" t="s">
        <v>158</v>
      </c>
      <c r="M6" s="119" t="s">
        <v>159</v>
      </c>
      <c r="N6" s="119" t="s">
        <v>160</v>
      </c>
      <c r="O6" s="119"/>
      <c r="P6" s="119"/>
      <c r="Q6" s="127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  <c r="IX6" s="88"/>
    </row>
    <row r="7" s="85" customFormat="1" ht="20" customHeight="1" spans="1:258">
      <c r="A7" s="123" t="s">
        <v>161</v>
      </c>
      <c r="B7" s="124">
        <f>C7</f>
        <v>15.5</v>
      </c>
      <c r="C7" s="124">
        <f>D7-1.5</f>
        <v>15.5</v>
      </c>
      <c r="D7" s="125">
        <v>17</v>
      </c>
      <c r="E7" s="124">
        <f>D7</f>
        <v>17</v>
      </c>
      <c r="F7" s="124">
        <f>E7+2</f>
        <v>19</v>
      </c>
      <c r="G7" s="124">
        <f>F7</f>
        <v>19</v>
      </c>
      <c r="H7" s="124">
        <f>G7+1</f>
        <v>20</v>
      </c>
      <c r="I7" s="126" t="s">
        <v>157</v>
      </c>
      <c r="J7" s="118"/>
      <c r="K7" s="119"/>
      <c r="L7" s="119"/>
      <c r="M7" s="119" t="s">
        <v>159</v>
      </c>
      <c r="N7" s="119" t="s">
        <v>159</v>
      </c>
      <c r="O7" s="119"/>
      <c r="P7" s="119"/>
      <c r="Q7" s="127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  <c r="IX7" s="88"/>
    </row>
    <row r="8" s="85" customFormat="1" ht="20" customHeight="1" spans="1:258">
      <c r="A8" s="128" t="s">
        <v>162</v>
      </c>
      <c r="B8" s="124">
        <f t="shared" ref="B8:B10" si="0">C8-4</f>
        <v>86</v>
      </c>
      <c r="C8" s="124">
        <f t="shared" ref="C8:C10" si="1">D8-4</f>
        <v>90</v>
      </c>
      <c r="D8" s="125">
        <v>94</v>
      </c>
      <c r="E8" s="124">
        <f t="shared" ref="E8:E10" si="2">D8+4</f>
        <v>98</v>
      </c>
      <c r="F8" s="124">
        <f>E8+4</f>
        <v>102</v>
      </c>
      <c r="G8" s="124">
        <f t="shared" ref="G8:G10" si="3">F8+6</f>
        <v>108</v>
      </c>
      <c r="H8" s="124">
        <f>G8+6</f>
        <v>114</v>
      </c>
      <c r="I8" s="126" t="s">
        <v>157</v>
      </c>
      <c r="J8" s="118"/>
      <c r="K8" s="119"/>
      <c r="L8" s="119" t="s">
        <v>163</v>
      </c>
      <c r="M8" s="119" t="s">
        <v>164</v>
      </c>
      <c r="N8" s="119" t="s">
        <v>163</v>
      </c>
      <c r="O8" s="119"/>
      <c r="P8" s="119"/>
      <c r="Q8" s="127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</row>
    <row r="9" s="85" customFormat="1" ht="20" customHeight="1" spans="1:258">
      <c r="A9" s="128" t="s">
        <v>165</v>
      </c>
      <c r="B9" s="124">
        <f t="shared" si="0"/>
        <v>82</v>
      </c>
      <c r="C9" s="124">
        <f t="shared" si="1"/>
        <v>86</v>
      </c>
      <c r="D9" s="129" t="s">
        <v>166</v>
      </c>
      <c r="E9" s="124">
        <f t="shared" si="2"/>
        <v>94</v>
      </c>
      <c r="F9" s="124">
        <f>E9+5</f>
        <v>99</v>
      </c>
      <c r="G9" s="124">
        <f t="shared" si="3"/>
        <v>105</v>
      </c>
      <c r="H9" s="124">
        <f>G9+7</f>
        <v>112</v>
      </c>
      <c r="I9" s="126" t="s">
        <v>167</v>
      </c>
      <c r="J9" s="118"/>
      <c r="K9" s="119"/>
      <c r="L9" s="119" t="s">
        <v>159</v>
      </c>
      <c r="M9" s="119" t="s">
        <v>159</v>
      </c>
      <c r="N9" s="119" t="s">
        <v>163</v>
      </c>
      <c r="O9" s="119"/>
      <c r="P9" s="119"/>
      <c r="Q9" s="127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  <c r="IX9" s="88"/>
    </row>
    <row r="10" s="85" customFormat="1" ht="20" customHeight="1" spans="1:258">
      <c r="A10" s="128" t="s">
        <v>168</v>
      </c>
      <c r="B10" s="124">
        <f t="shared" si="0"/>
        <v>92</v>
      </c>
      <c r="C10" s="124">
        <f t="shared" si="1"/>
        <v>96</v>
      </c>
      <c r="D10" s="129" t="s">
        <v>169</v>
      </c>
      <c r="E10" s="124">
        <f t="shared" si="2"/>
        <v>104</v>
      </c>
      <c r="F10" s="124">
        <f>E10+5</f>
        <v>109</v>
      </c>
      <c r="G10" s="124">
        <f t="shared" si="3"/>
        <v>115</v>
      </c>
      <c r="H10" s="124">
        <f>G10+7</f>
        <v>122</v>
      </c>
      <c r="I10" s="126" t="s">
        <v>167</v>
      </c>
      <c r="J10" s="118"/>
      <c r="K10" s="119"/>
      <c r="L10" s="119" t="s">
        <v>159</v>
      </c>
      <c r="M10" s="119" t="s">
        <v>163</v>
      </c>
      <c r="N10" s="119" t="s">
        <v>159</v>
      </c>
      <c r="O10" s="119"/>
      <c r="P10" s="119"/>
      <c r="Q10" s="127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</row>
    <row r="11" s="85" customFormat="1" ht="20" customHeight="1" spans="1:258">
      <c r="A11" s="128" t="s">
        <v>170</v>
      </c>
      <c r="B11" s="124">
        <f>C11-1</f>
        <v>36</v>
      </c>
      <c r="C11" s="124">
        <f t="shared" ref="C11:C17" si="4">D11-1</f>
        <v>37</v>
      </c>
      <c r="D11" s="129" t="s">
        <v>171</v>
      </c>
      <c r="E11" s="124">
        <f t="shared" ref="E11:E17" si="5">D11+1</f>
        <v>39</v>
      </c>
      <c r="F11" s="124">
        <f t="shared" ref="F11:F17" si="6">E11+1</f>
        <v>40</v>
      </c>
      <c r="G11" s="124">
        <f>F11+1.2</f>
        <v>41.2</v>
      </c>
      <c r="H11" s="124">
        <f>G11+1.2</f>
        <v>42.4</v>
      </c>
      <c r="I11" s="126" t="s">
        <v>172</v>
      </c>
      <c r="J11" s="118"/>
      <c r="K11" s="119"/>
      <c r="L11" s="119" t="s">
        <v>163</v>
      </c>
      <c r="M11" s="119" t="s">
        <v>164</v>
      </c>
      <c r="N11" s="119" t="s">
        <v>159</v>
      </c>
      <c r="O11" s="119"/>
      <c r="P11" s="119"/>
      <c r="Q11" s="127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  <c r="IX11" s="88"/>
    </row>
    <row r="12" s="85" customFormat="1" ht="20" customHeight="1" spans="1:258">
      <c r="A12" s="128" t="s">
        <v>173</v>
      </c>
      <c r="B12" s="124">
        <f>C12-0.5</f>
        <v>57</v>
      </c>
      <c r="C12" s="124">
        <f t="shared" si="4"/>
        <v>57.5</v>
      </c>
      <c r="D12" s="129" t="s">
        <v>174</v>
      </c>
      <c r="E12" s="124">
        <f t="shared" si="5"/>
        <v>59.5</v>
      </c>
      <c r="F12" s="124">
        <f t="shared" si="6"/>
        <v>60.5</v>
      </c>
      <c r="G12" s="124">
        <f>F12+0.5</f>
        <v>61</v>
      </c>
      <c r="H12" s="124">
        <f>G12+0.5</f>
        <v>61.5</v>
      </c>
      <c r="I12" s="126" t="s">
        <v>167</v>
      </c>
      <c r="J12" s="118"/>
      <c r="K12" s="119"/>
      <c r="L12" s="119" t="s">
        <v>175</v>
      </c>
      <c r="M12" s="119" t="s">
        <v>175</v>
      </c>
      <c r="N12" s="119" t="s">
        <v>160</v>
      </c>
      <c r="O12" s="119"/>
      <c r="P12" s="119"/>
      <c r="Q12" s="127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  <c r="IX12" s="88"/>
    </row>
    <row r="13" s="85" customFormat="1" ht="20" customHeight="1" spans="1:258">
      <c r="A13" s="128" t="s">
        <v>176</v>
      </c>
      <c r="B13" s="124">
        <f>C13-0.8</f>
        <v>14.9</v>
      </c>
      <c r="C13" s="124">
        <f>D13-0.8</f>
        <v>15.7</v>
      </c>
      <c r="D13" s="129" t="s">
        <v>177</v>
      </c>
      <c r="E13" s="124">
        <f>D13+0.8</f>
        <v>17.3</v>
      </c>
      <c r="F13" s="124">
        <f>E13+0.8</f>
        <v>18.1</v>
      </c>
      <c r="G13" s="124">
        <f>F13+1.1</f>
        <v>19.2</v>
      </c>
      <c r="H13" s="124">
        <f>G13+1.1</f>
        <v>20.3</v>
      </c>
      <c r="I13" s="126">
        <v>0</v>
      </c>
      <c r="J13" s="118"/>
      <c r="K13" s="119"/>
      <c r="L13" s="119" t="s">
        <v>175</v>
      </c>
      <c r="M13" s="119" t="s">
        <v>178</v>
      </c>
      <c r="N13" s="119" t="s">
        <v>159</v>
      </c>
      <c r="O13" s="119"/>
      <c r="P13" s="119"/>
      <c r="Q13" s="127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  <c r="IX13" s="88"/>
    </row>
    <row r="14" s="85" customFormat="1" ht="20" customHeight="1" spans="1:258">
      <c r="A14" s="130" t="s">
        <v>179</v>
      </c>
      <c r="B14" s="131">
        <f>C14-0.6</f>
        <v>12.3</v>
      </c>
      <c r="C14" s="131">
        <f>D14-0.6</f>
        <v>12.9</v>
      </c>
      <c r="D14" s="132">
        <v>13.5</v>
      </c>
      <c r="E14" s="131">
        <f>D14+0.6</f>
        <v>14.1</v>
      </c>
      <c r="F14" s="131">
        <f>E14+0.6</f>
        <v>14.7</v>
      </c>
      <c r="G14" s="131">
        <f>F14+1</f>
        <v>15.7</v>
      </c>
      <c r="H14" s="131">
        <f>G14+1.3</f>
        <v>17</v>
      </c>
      <c r="I14" s="133"/>
      <c r="J14" s="118"/>
      <c r="K14" s="119"/>
      <c r="L14" s="119" t="s">
        <v>180</v>
      </c>
      <c r="M14" s="119" t="s">
        <v>159</v>
      </c>
      <c r="N14" s="119" t="s">
        <v>159</v>
      </c>
      <c r="O14" s="119"/>
      <c r="P14" s="119"/>
      <c r="Q14" s="127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  <c r="IX14" s="88"/>
    </row>
    <row r="15" s="85" customFormat="1" ht="20" customHeight="1" spans="1:258">
      <c r="A15" s="128" t="s">
        <v>181</v>
      </c>
      <c r="B15" s="131">
        <f>C15-0.4</f>
        <v>10.2</v>
      </c>
      <c r="C15" s="131">
        <f>D15-0.4</f>
        <v>10.6</v>
      </c>
      <c r="D15" s="132">
        <v>11</v>
      </c>
      <c r="E15" s="131">
        <f>D15+0.4</f>
        <v>11.4</v>
      </c>
      <c r="F15" s="131">
        <f>E15+0.4</f>
        <v>11.8</v>
      </c>
      <c r="G15" s="131">
        <f>F15+0.6</f>
        <v>12.4</v>
      </c>
      <c r="H15" s="131">
        <f>G15+0.95</f>
        <v>13.35</v>
      </c>
      <c r="I15" s="133"/>
      <c r="J15" s="118"/>
      <c r="K15" s="119"/>
      <c r="L15" s="119" t="s">
        <v>182</v>
      </c>
      <c r="M15" s="119" t="s">
        <v>183</v>
      </c>
      <c r="N15" s="119" t="s">
        <v>183</v>
      </c>
      <c r="O15" s="119"/>
      <c r="P15" s="119"/>
      <c r="Q15" s="127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  <c r="IX15" s="88"/>
    </row>
    <row r="16" s="85" customFormat="1" ht="20" customHeight="1" spans="1:258">
      <c r="A16" s="128" t="s">
        <v>184</v>
      </c>
      <c r="B16" s="124">
        <f>C16-1</f>
        <v>39</v>
      </c>
      <c r="C16" s="124">
        <f t="shared" si="4"/>
        <v>40</v>
      </c>
      <c r="D16" s="125">
        <v>41</v>
      </c>
      <c r="E16" s="124">
        <f t="shared" si="5"/>
        <v>42</v>
      </c>
      <c r="F16" s="124">
        <f t="shared" si="6"/>
        <v>43</v>
      </c>
      <c r="G16" s="124">
        <f>F16+1.5</f>
        <v>44.5</v>
      </c>
      <c r="H16" s="124">
        <f>G16+1.5</f>
        <v>46</v>
      </c>
      <c r="I16" s="133"/>
      <c r="J16" s="118"/>
      <c r="K16" s="119"/>
      <c r="L16" s="119" t="s">
        <v>163</v>
      </c>
      <c r="M16" s="119" t="s">
        <v>160</v>
      </c>
      <c r="N16" s="119" t="s">
        <v>160</v>
      </c>
      <c r="O16" s="119"/>
      <c r="P16" s="119"/>
      <c r="Q16" s="127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  <c r="IX16" s="88"/>
    </row>
    <row r="17" s="85" customFormat="1" ht="20" customHeight="1" spans="1:258">
      <c r="A17" s="128" t="s">
        <v>185</v>
      </c>
      <c r="B17" s="124">
        <f>C17-1</f>
        <v>42</v>
      </c>
      <c r="C17" s="124">
        <f t="shared" si="4"/>
        <v>43</v>
      </c>
      <c r="D17" s="125">
        <v>44</v>
      </c>
      <c r="E17" s="124">
        <f t="shared" si="5"/>
        <v>45</v>
      </c>
      <c r="F17" s="124">
        <f t="shared" si="6"/>
        <v>46</v>
      </c>
      <c r="G17" s="124">
        <f>F17+1.5</f>
        <v>47.5</v>
      </c>
      <c r="H17" s="124">
        <f>G17+1.5</f>
        <v>49</v>
      </c>
      <c r="I17" s="134"/>
      <c r="J17" s="118"/>
      <c r="K17" s="119"/>
      <c r="L17" s="119"/>
      <c r="M17" s="119" t="s">
        <v>159</v>
      </c>
      <c r="N17" s="119" t="s">
        <v>159</v>
      </c>
      <c r="O17" s="119"/>
      <c r="P17" s="119"/>
      <c r="Q17" s="127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  <c r="IX17" s="88"/>
    </row>
    <row r="18" s="85" customFormat="1" ht="20" customHeight="1" spans="1:258">
      <c r="A18" s="128" t="s">
        <v>186</v>
      </c>
      <c r="B18" s="124">
        <f>D18</f>
        <v>3.7</v>
      </c>
      <c r="C18" s="124">
        <f>D18</f>
        <v>3.7</v>
      </c>
      <c r="D18" s="125">
        <v>3.7</v>
      </c>
      <c r="E18" s="124">
        <f>D18</f>
        <v>3.7</v>
      </c>
      <c r="F18" s="124">
        <f>D18</f>
        <v>3.7</v>
      </c>
      <c r="G18" s="124">
        <f>D18</f>
        <v>3.7</v>
      </c>
      <c r="H18" s="124">
        <f>D18</f>
        <v>3.7</v>
      </c>
      <c r="I18" s="135"/>
      <c r="J18" s="118"/>
      <c r="K18" s="119"/>
      <c r="L18" s="119"/>
      <c r="M18" s="119" t="s">
        <v>159</v>
      </c>
      <c r="N18" s="119" t="s">
        <v>159</v>
      </c>
      <c r="O18" s="119"/>
      <c r="P18" s="119"/>
      <c r="Q18" s="127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  <c r="IX18" s="88"/>
    </row>
    <row r="19" s="85" customFormat="1" ht="20" customHeight="1" spans="1:258">
      <c r="A19" s="136"/>
      <c r="B19" s="137"/>
      <c r="C19" s="137"/>
      <c r="D19" s="137"/>
      <c r="E19" s="138"/>
      <c r="F19" s="137"/>
      <c r="G19" s="137"/>
      <c r="H19" s="137"/>
      <c r="I19" s="137"/>
      <c r="J19" s="139"/>
      <c r="K19" s="140"/>
      <c r="L19" s="140" t="s">
        <v>187</v>
      </c>
      <c r="M19" s="141"/>
      <c r="N19" s="140"/>
      <c r="O19" s="140"/>
      <c r="P19" s="141"/>
      <c r="Q19" s="142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  <c r="IX19" s="88"/>
    </row>
    <row r="20" s="85" customFormat="1" ht="16.5" spans="1:258">
      <c r="A20" s="355"/>
      <c r="B20" s="355"/>
      <c r="C20" s="356"/>
      <c r="D20" s="356"/>
      <c r="E20" s="357"/>
      <c r="F20" s="356"/>
      <c r="G20" s="356"/>
      <c r="H20" s="356"/>
      <c r="I20" s="356"/>
      <c r="Q20" s="346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  <c r="IX20" s="88"/>
    </row>
    <row r="21" s="85" customFormat="1" spans="1:258">
      <c r="A21" s="143" t="s">
        <v>188</v>
      </c>
      <c r="B21" s="143"/>
      <c r="C21" s="144"/>
      <c r="D21" s="144"/>
      <c r="Q21" s="346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  <c r="IX21" s="88"/>
    </row>
    <row r="22" s="85" customFormat="1" spans="1:258">
      <c r="C22" s="86"/>
      <c r="D22" s="86"/>
      <c r="K22" s="145" t="s">
        <v>189</v>
      </c>
      <c r="L22" s="146">
        <v>45973</v>
      </c>
      <c r="M22" s="145" t="s">
        <v>190</v>
      </c>
      <c r="N22" s="145" t="s">
        <v>134</v>
      </c>
      <c r="O22" s="145" t="s">
        <v>191</v>
      </c>
      <c r="P22" s="85" t="s">
        <v>137</v>
      </c>
      <c r="Q22" s="346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  <c r="IW22" s="88"/>
      <c r="IX22" s="8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3" workbookViewId="0">
      <selection activeCell="A32" sqref="A32:K34"/>
    </sheetView>
  </sheetViews>
  <sheetFormatPr defaultColWidth="10" defaultRowHeight="16.5" customHeight="1"/>
  <cols>
    <col min="1" max="1" width="10.875" style="248" customWidth="1"/>
    <col min="2" max="16384" width="10" style="248"/>
  </cols>
  <sheetData>
    <row r="1" ht="22.5" customHeight="1" spans="1:16">
      <c r="A1" s="151" t="s">
        <v>192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7.25" customHeight="1" spans="1:16">
      <c r="A2" s="249" t="s">
        <v>53</v>
      </c>
      <c r="B2" s="250"/>
      <c r="C2" s="250"/>
      <c r="D2" s="251" t="s">
        <v>55</v>
      </c>
      <c r="E2" s="251"/>
      <c r="F2" s="250" t="s">
        <v>56</v>
      </c>
      <c r="G2" s="250"/>
      <c r="H2" s="252" t="s">
        <v>57</v>
      </c>
      <c r="I2" s="253" t="s">
        <v>56</v>
      </c>
      <c r="J2" s="253"/>
      <c r="K2" s="254"/>
    </row>
    <row r="3" customHeight="1" spans="1:16">
      <c r="A3" s="255" t="s">
        <v>58</v>
      </c>
      <c r="B3" s="256"/>
      <c r="C3" s="257"/>
      <c r="D3" s="258" t="s">
        <v>59</v>
      </c>
      <c r="E3" s="259"/>
      <c r="F3" s="259"/>
      <c r="G3" s="260"/>
      <c r="H3" s="258" t="s">
        <v>60</v>
      </c>
      <c r="I3" s="259"/>
      <c r="J3" s="259"/>
      <c r="K3" s="260"/>
    </row>
    <row r="4" customHeight="1" spans="1:16">
      <c r="A4" s="261" t="s">
        <v>61</v>
      </c>
      <c r="B4" s="262"/>
      <c r="C4" s="263"/>
      <c r="D4" s="261" t="s">
        <v>63</v>
      </c>
      <c r="E4" s="264"/>
      <c r="F4" s="265"/>
      <c r="G4" s="266"/>
      <c r="H4" s="261" t="s">
        <v>64</v>
      </c>
      <c r="I4" s="264"/>
      <c r="J4" s="157" t="s">
        <v>65</v>
      </c>
      <c r="K4" s="158" t="s">
        <v>66</v>
      </c>
    </row>
    <row r="5" customHeight="1" spans="1:16">
      <c r="A5" s="267" t="s">
        <v>67</v>
      </c>
      <c r="B5" s="157"/>
      <c r="C5" s="158"/>
      <c r="D5" s="261" t="s">
        <v>69</v>
      </c>
      <c r="E5" s="264"/>
      <c r="F5" s="265"/>
      <c r="G5" s="266"/>
      <c r="H5" s="261" t="s">
        <v>70</v>
      </c>
      <c r="I5" s="264"/>
      <c r="J5" s="157" t="s">
        <v>65</v>
      </c>
      <c r="K5" s="158" t="s">
        <v>66</v>
      </c>
    </row>
    <row r="6" customHeight="1" spans="1:16">
      <c r="A6" s="261" t="s">
        <v>71</v>
      </c>
      <c r="B6" s="268"/>
      <c r="C6" s="269"/>
      <c r="D6" s="267" t="s">
        <v>72</v>
      </c>
      <c r="E6" s="270"/>
      <c r="F6" s="265"/>
      <c r="G6" s="266"/>
      <c r="H6" s="261" t="s">
        <v>73</v>
      </c>
      <c r="I6" s="264"/>
      <c r="J6" s="157" t="s">
        <v>65</v>
      </c>
      <c r="K6" s="158" t="s">
        <v>66</v>
      </c>
    </row>
    <row r="7" customHeight="1" spans="1:16">
      <c r="A7" s="261" t="s">
        <v>74</v>
      </c>
      <c r="B7" s="271"/>
      <c r="C7" s="272"/>
      <c r="D7" s="267" t="s">
        <v>75</v>
      </c>
      <c r="E7" s="273"/>
      <c r="F7" s="265"/>
      <c r="G7" s="266"/>
      <c r="H7" s="261" t="s">
        <v>76</v>
      </c>
      <c r="I7" s="264"/>
      <c r="J7" s="157" t="s">
        <v>65</v>
      </c>
      <c r="K7" s="158" t="s">
        <v>66</v>
      </c>
    </row>
    <row r="8" customHeight="1" spans="1:16">
      <c r="A8" s="274" t="s">
        <v>77</v>
      </c>
      <c r="B8" s="275"/>
      <c r="C8" s="276"/>
      <c r="D8" s="277" t="s">
        <v>78</v>
      </c>
      <c r="E8" s="278"/>
      <c r="F8" s="279"/>
      <c r="G8" s="280"/>
      <c r="H8" s="277" t="s">
        <v>79</v>
      </c>
      <c r="I8" s="278"/>
      <c r="J8" s="281" t="s">
        <v>65</v>
      </c>
      <c r="K8" s="282" t="s">
        <v>66</v>
      </c>
      <c r="P8" s="179" t="s">
        <v>193</v>
      </c>
    </row>
    <row r="9" customHeight="1" spans="1:16">
      <c r="A9" s="283" t="s">
        <v>194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customHeight="1" spans="1:16">
      <c r="A10" s="284" t="s">
        <v>82</v>
      </c>
      <c r="B10" s="285" t="s">
        <v>83</v>
      </c>
      <c r="C10" s="286" t="s">
        <v>84</v>
      </c>
      <c r="D10" s="287"/>
      <c r="E10" s="288" t="s">
        <v>87</v>
      </c>
      <c r="F10" s="285" t="s">
        <v>83</v>
      </c>
      <c r="G10" s="286" t="s">
        <v>84</v>
      </c>
      <c r="H10" s="285"/>
      <c r="I10" s="288" t="s">
        <v>85</v>
      </c>
      <c r="J10" s="285" t="s">
        <v>83</v>
      </c>
      <c r="K10" s="289" t="s">
        <v>84</v>
      </c>
    </row>
    <row r="11" customHeight="1" spans="1:16">
      <c r="A11" s="267" t="s">
        <v>88</v>
      </c>
      <c r="B11" s="290" t="s">
        <v>83</v>
      </c>
      <c r="C11" s="157" t="s">
        <v>84</v>
      </c>
      <c r="D11" s="273"/>
      <c r="E11" s="270" t="s">
        <v>90</v>
      </c>
      <c r="F11" s="290" t="s">
        <v>83</v>
      </c>
      <c r="G11" s="157" t="s">
        <v>84</v>
      </c>
      <c r="H11" s="290"/>
      <c r="I11" s="270" t="s">
        <v>95</v>
      </c>
      <c r="J11" s="290" t="s">
        <v>83</v>
      </c>
      <c r="K11" s="158" t="s">
        <v>84</v>
      </c>
    </row>
    <row r="12" customHeight="1" spans="1:16">
      <c r="A12" s="277" t="s">
        <v>120</v>
      </c>
      <c r="B12" s="278"/>
      <c r="C12" s="278"/>
      <c r="D12" s="278"/>
      <c r="E12" s="278"/>
      <c r="F12" s="278"/>
      <c r="G12" s="278"/>
      <c r="H12" s="278"/>
      <c r="I12" s="278"/>
      <c r="J12" s="278"/>
      <c r="K12" s="291"/>
    </row>
    <row r="13" customHeight="1" spans="1:16">
      <c r="A13" s="292" t="s">
        <v>195</v>
      </c>
      <c r="B13" s="292"/>
      <c r="C13" s="292"/>
      <c r="D13" s="292"/>
      <c r="E13" s="292"/>
      <c r="F13" s="292"/>
      <c r="G13" s="292"/>
      <c r="H13" s="292"/>
      <c r="I13" s="292"/>
      <c r="J13" s="292"/>
      <c r="K13" s="292"/>
    </row>
    <row r="14" customHeight="1" spans="1:16">
      <c r="A14" s="293" t="s">
        <v>196</v>
      </c>
      <c r="B14" s="294"/>
      <c r="C14" s="294"/>
      <c r="D14" s="294"/>
      <c r="E14" s="294"/>
      <c r="F14" s="294"/>
      <c r="G14" s="294"/>
      <c r="H14" s="295"/>
      <c r="I14" s="296"/>
      <c r="J14" s="296"/>
      <c r="K14" s="297"/>
    </row>
    <row r="15" customHeight="1" spans="1:16">
      <c r="A15" s="298"/>
      <c r="B15" s="299"/>
      <c r="C15" s="299"/>
      <c r="D15" s="300"/>
      <c r="E15" s="301"/>
      <c r="F15" s="299"/>
      <c r="G15" s="299"/>
      <c r="H15" s="300"/>
      <c r="I15" s="302"/>
      <c r="J15" s="303"/>
      <c r="K15" s="304"/>
    </row>
    <row r="16" customHeight="1" spans="1:16">
      <c r="A16" s="305"/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customHeight="1" spans="1:11">
      <c r="A17" s="292" t="s">
        <v>197</v>
      </c>
      <c r="B17" s="292"/>
      <c r="C17" s="292"/>
      <c r="D17" s="292"/>
      <c r="E17" s="292"/>
      <c r="F17" s="292"/>
      <c r="G17" s="292"/>
      <c r="H17" s="292"/>
      <c r="I17" s="292"/>
      <c r="J17" s="292"/>
      <c r="K17" s="292"/>
    </row>
    <row r="18" customHeight="1" spans="1:11">
      <c r="A18" s="306" t="s">
        <v>198</v>
      </c>
      <c r="B18" s="307"/>
      <c r="C18" s="307"/>
      <c r="D18" s="307"/>
      <c r="E18" s="307"/>
      <c r="F18" s="307"/>
      <c r="G18" s="307"/>
      <c r="H18" s="307"/>
      <c r="I18" s="296"/>
      <c r="J18" s="296"/>
      <c r="K18" s="297"/>
    </row>
    <row r="19" customHeight="1" spans="1:11">
      <c r="A19" s="298"/>
      <c r="B19" s="299"/>
      <c r="C19" s="299"/>
      <c r="D19" s="300"/>
      <c r="E19" s="301"/>
      <c r="F19" s="299"/>
      <c r="G19" s="299"/>
      <c r="H19" s="300"/>
      <c r="I19" s="302"/>
      <c r="J19" s="303"/>
      <c r="K19" s="304"/>
    </row>
    <row r="20" customHeight="1" spans="1:11">
      <c r="A20" s="305"/>
      <c r="B20" s="281"/>
      <c r="C20" s="281"/>
      <c r="D20" s="281"/>
      <c r="E20" s="281"/>
      <c r="F20" s="281"/>
      <c r="G20" s="281"/>
      <c r="H20" s="281"/>
      <c r="I20" s="281"/>
      <c r="J20" s="281"/>
      <c r="K20" s="282"/>
    </row>
    <row r="21" customHeight="1" spans="1:11">
      <c r="A21" s="308" t="s">
        <v>117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</row>
    <row r="22" customHeight="1" spans="1:11">
      <c r="A22" s="152" t="s">
        <v>118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96"/>
    </row>
    <row r="23" customHeight="1" spans="1:11">
      <c r="A23" s="169" t="s">
        <v>119</v>
      </c>
      <c r="B23" s="170"/>
      <c r="C23" s="157" t="s">
        <v>65</v>
      </c>
      <c r="D23" s="157" t="s">
        <v>66</v>
      </c>
      <c r="E23" s="167"/>
      <c r="F23" s="167"/>
      <c r="G23" s="167"/>
      <c r="H23" s="167"/>
      <c r="I23" s="167"/>
      <c r="J23" s="167"/>
      <c r="K23" s="168"/>
    </row>
    <row r="24" customHeight="1" spans="1:11">
      <c r="A24" s="309" t="s">
        <v>199</v>
      </c>
      <c r="B24" s="163"/>
      <c r="C24" s="163"/>
      <c r="D24" s="163"/>
      <c r="E24" s="163"/>
      <c r="F24" s="163"/>
      <c r="G24" s="163"/>
      <c r="H24" s="163"/>
      <c r="I24" s="163"/>
      <c r="J24" s="163"/>
      <c r="K24" s="310"/>
    </row>
    <row r="25" customHeight="1" spans="1:11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13"/>
    </row>
    <row r="26" customHeight="1" spans="1:11">
      <c r="A26" s="283" t="s">
        <v>126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customHeight="1" spans="1:11">
      <c r="A27" s="255" t="s">
        <v>127</v>
      </c>
      <c r="B27" s="286" t="s">
        <v>93</v>
      </c>
      <c r="C27" s="286" t="s">
        <v>94</v>
      </c>
      <c r="D27" s="286" t="s">
        <v>86</v>
      </c>
      <c r="E27" s="256" t="s">
        <v>128</v>
      </c>
      <c r="F27" s="286" t="s">
        <v>93</v>
      </c>
      <c r="G27" s="286" t="s">
        <v>94</v>
      </c>
      <c r="H27" s="286" t="s">
        <v>86</v>
      </c>
      <c r="I27" s="256" t="s">
        <v>129</v>
      </c>
      <c r="J27" s="286" t="s">
        <v>93</v>
      </c>
      <c r="K27" s="289" t="s">
        <v>94</v>
      </c>
    </row>
    <row r="28" customHeight="1" spans="1:11">
      <c r="A28" s="314" t="s">
        <v>85</v>
      </c>
      <c r="B28" s="157" t="s">
        <v>93</v>
      </c>
      <c r="C28" s="157" t="s">
        <v>94</v>
      </c>
      <c r="D28" s="157" t="s">
        <v>86</v>
      </c>
      <c r="E28" s="315" t="s">
        <v>92</v>
      </c>
      <c r="F28" s="157" t="s">
        <v>93</v>
      </c>
      <c r="G28" s="157" t="s">
        <v>94</v>
      </c>
      <c r="H28" s="157" t="s">
        <v>86</v>
      </c>
      <c r="I28" s="315" t="s">
        <v>103</v>
      </c>
      <c r="J28" s="157" t="s">
        <v>93</v>
      </c>
      <c r="K28" s="158" t="s">
        <v>94</v>
      </c>
    </row>
    <row r="29" customHeight="1" spans="1:11">
      <c r="A29" s="261" t="s">
        <v>96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7"/>
    </row>
    <row r="30" customHeight="1" spans="1:11">
      <c r="A30" s="318"/>
      <c r="B30" s="319"/>
      <c r="C30" s="319"/>
      <c r="D30" s="319"/>
      <c r="E30" s="319"/>
      <c r="F30" s="319"/>
      <c r="G30" s="319"/>
      <c r="H30" s="319"/>
      <c r="I30" s="319"/>
      <c r="J30" s="319"/>
      <c r="K30" s="320"/>
    </row>
    <row r="31" customHeight="1" spans="1:11">
      <c r="A31" s="321" t="s">
        <v>200</v>
      </c>
      <c r="B31" s="321"/>
      <c r="C31" s="321"/>
      <c r="D31" s="321"/>
      <c r="E31" s="321"/>
      <c r="F31" s="321"/>
      <c r="G31" s="321"/>
      <c r="H31" s="321"/>
      <c r="I31" s="321"/>
      <c r="J31" s="321"/>
      <c r="K31" s="321"/>
    </row>
    <row r="32" ht="21" customHeight="1" spans="1:11">
      <c r="A32" s="322"/>
      <c r="B32" s="323"/>
      <c r="C32" s="323"/>
      <c r="D32" s="323"/>
      <c r="E32" s="323"/>
      <c r="F32" s="323"/>
      <c r="G32" s="323"/>
      <c r="H32" s="323"/>
      <c r="I32" s="323"/>
      <c r="J32" s="323"/>
      <c r="K32" s="324"/>
    </row>
    <row r="33" ht="21" customHeight="1" spans="1:11">
      <c r="A33" s="325"/>
      <c r="B33" s="326"/>
      <c r="C33" s="326"/>
      <c r="D33" s="326"/>
      <c r="E33" s="326"/>
      <c r="F33" s="326"/>
      <c r="G33" s="326"/>
      <c r="H33" s="326"/>
      <c r="I33" s="326"/>
      <c r="J33" s="326"/>
      <c r="K33" s="327"/>
    </row>
    <row r="34" ht="21" customHeight="1" spans="1:11">
      <c r="A34" s="325"/>
      <c r="B34" s="326"/>
      <c r="C34" s="326"/>
      <c r="D34" s="326"/>
      <c r="E34" s="326"/>
      <c r="F34" s="326"/>
      <c r="G34" s="326"/>
      <c r="H34" s="326"/>
      <c r="I34" s="326"/>
      <c r="J34" s="326"/>
      <c r="K34" s="327"/>
    </row>
    <row r="35" ht="21" customHeight="1" spans="1:11">
      <c r="A35" s="325"/>
      <c r="B35" s="326"/>
      <c r="C35" s="326"/>
      <c r="D35" s="326"/>
      <c r="E35" s="326"/>
      <c r="F35" s="326"/>
      <c r="G35" s="326"/>
      <c r="H35" s="326"/>
      <c r="I35" s="326"/>
      <c r="J35" s="326"/>
      <c r="K35" s="327"/>
    </row>
    <row r="36" ht="21" customHeight="1" spans="1:11">
      <c r="A36" s="325"/>
      <c r="B36" s="326"/>
      <c r="C36" s="326"/>
      <c r="D36" s="326"/>
      <c r="E36" s="326"/>
      <c r="F36" s="326"/>
      <c r="G36" s="326"/>
      <c r="H36" s="326"/>
      <c r="I36" s="326"/>
      <c r="J36" s="326"/>
      <c r="K36" s="327"/>
    </row>
    <row r="37" ht="21" customHeight="1" spans="1:11">
      <c r="A37" s="325"/>
      <c r="B37" s="326"/>
      <c r="C37" s="326"/>
      <c r="D37" s="326"/>
      <c r="E37" s="326"/>
      <c r="F37" s="326"/>
      <c r="G37" s="326"/>
      <c r="H37" s="326"/>
      <c r="I37" s="326"/>
      <c r="J37" s="326"/>
      <c r="K37" s="327"/>
    </row>
    <row r="38" ht="21" customHeight="1" spans="1:11">
      <c r="A38" s="325"/>
      <c r="B38" s="326"/>
      <c r="C38" s="326"/>
      <c r="D38" s="326"/>
      <c r="E38" s="326"/>
      <c r="F38" s="326"/>
      <c r="G38" s="326"/>
      <c r="H38" s="326"/>
      <c r="I38" s="326"/>
      <c r="J38" s="326"/>
      <c r="K38" s="327"/>
    </row>
    <row r="39" ht="21" customHeight="1" spans="1:11">
      <c r="A39" s="325"/>
      <c r="B39" s="326"/>
      <c r="C39" s="326"/>
      <c r="D39" s="326"/>
      <c r="E39" s="326"/>
      <c r="F39" s="326"/>
      <c r="G39" s="326"/>
      <c r="H39" s="326"/>
      <c r="I39" s="326"/>
      <c r="J39" s="326"/>
      <c r="K39" s="327"/>
    </row>
    <row r="40" ht="21" customHeight="1" spans="1:11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27"/>
    </row>
    <row r="41" ht="21" customHeight="1" spans="1:11">
      <c r="A41" s="325"/>
      <c r="B41" s="326"/>
      <c r="C41" s="326"/>
      <c r="D41" s="326"/>
      <c r="E41" s="326"/>
      <c r="F41" s="326"/>
      <c r="G41" s="326"/>
      <c r="H41" s="326"/>
      <c r="I41" s="326"/>
      <c r="J41" s="326"/>
      <c r="K41" s="327"/>
    </row>
    <row r="42" ht="21" customHeight="1" spans="1:11">
      <c r="A42" s="325"/>
      <c r="B42" s="326"/>
      <c r="C42" s="326"/>
      <c r="D42" s="326"/>
      <c r="E42" s="326"/>
      <c r="F42" s="326"/>
      <c r="G42" s="326"/>
      <c r="H42" s="326"/>
      <c r="I42" s="326"/>
      <c r="J42" s="326"/>
      <c r="K42" s="327"/>
    </row>
    <row r="43" ht="17.25" customHeight="1" spans="1:11">
      <c r="A43" s="318" t="s">
        <v>125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20"/>
    </row>
    <row r="44" customHeight="1" spans="1:11">
      <c r="A44" s="321" t="s">
        <v>201</v>
      </c>
      <c r="B44" s="321"/>
      <c r="C44" s="321"/>
      <c r="D44" s="321"/>
      <c r="E44" s="321"/>
      <c r="F44" s="321"/>
      <c r="G44" s="321"/>
      <c r="H44" s="321"/>
      <c r="I44" s="321"/>
      <c r="J44" s="321"/>
      <c r="K44" s="321"/>
    </row>
    <row r="45" ht="18" customHeight="1" spans="1:11">
      <c r="A45" s="328" t="s">
        <v>120</v>
      </c>
      <c r="B45" s="329"/>
      <c r="C45" s="329"/>
      <c r="D45" s="329"/>
      <c r="E45" s="329"/>
      <c r="F45" s="329"/>
      <c r="G45" s="329"/>
      <c r="H45" s="329"/>
      <c r="I45" s="329"/>
      <c r="J45" s="329"/>
      <c r="K45" s="330"/>
    </row>
    <row r="46" ht="18" customHeight="1" spans="1:11">
      <c r="A46" s="328" t="s">
        <v>202</v>
      </c>
      <c r="B46" s="329"/>
      <c r="C46" s="329"/>
      <c r="D46" s="329"/>
      <c r="E46" s="329"/>
      <c r="F46" s="329"/>
      <c r="G46" s="329"/>
      <c r="H46" s="329"/>
      <c r="I46" s="329"/>
      <c r="J46" s="329"/>
      <c r="K46" s="330"/>
    </row>
    <row r="47" ht="18" customHeight="1" spans="1:11">
      <c r="A47" s="311"/>
      <c r="B47" s="312"/>
      <c r="C47" s="312"/>
      <c r="D47" s="312"/>
      <c r="E47" s="312"/>
      <c r="F47" s="312"/>
      <c r="G47" s="312"/>
      <c r="H47" s="312"/>
      <c r="I47" s="312"/>
      <c r="J47" s="312"/>
      <c r="K47" s="313"/>
    </row>
    <row r="48" ht="21" customHeight="1" spans="1:11">
      <c r="A48" s="331" t="s">
        <v>131</v>
      </c>
      <c r="B48" s="332" t="s">
        <v>132</v>
      </c>
      <c r="C48" s="332"/>
      <c r="D48" s="333" t="s">
        <v>133</v>
      </c>
      <c r="E48" s="333"/>
      <c r="F48" s="333" t="s">
        <v>135</v>
      </c>
      <c r="G48" s="334"/>
      <c r="H48" s="335" t="s">
        <v>136</v>
      </c>
      <c r="I48" s="335"/>
      <c r="J48" s="332" t="s">
        <v>137</v>
      </c>
      <c r="K48" s="336"/>
    </row>
    <row r="49" customHeight="1" spans="1:11">
      <c r="A49" s="337" t="s">
        <v>138</v>
      </c>
      <c r="B49" s="338"/>
      <c r="C49" s="338"/>
      <c r="D49" s="338"/>
      <c r="E49" s="338"/>
      <c r="F49" s="338"/>
      <c r="G49" s="338"/>
      <c r="H49" s="338"/>
      <c r="I49" s="338"/>
      <c r="J49" s="338"/>
      <c r="K49" s="339"/>
    </row>
    <row r="50" customHeight="1" spans="1:11">
      <c r="A50" s="340"/>
      <c r="B50" s="341"/>
      <c r="C50" s="341"/>
      <c r="D50" s="341"/>
      <c r="E50" s="341"/>
      <c r="F50" s="341"/>
      <c r="G50" s="341"/>
      <c r="H50" s="341"/>
      <c r="I50" s="341"/>
      <c r="J50" s="341"/>
      <c r="K50" s="342"/>
    </row>
    <row r="51" customHeight="1" spans="1:11">
      <c r="A51" s="343"/>
      <c r="B51" s="344"/>
      <c r="C51" s="344"/>
      <c r="D51" s="344"/>
      <c r="E51" s="344"/>
      <c r="F51" s="344"/>
      <c r="G51" s="344"/>
      <c r="H51" s="344"/>
      <c r="I51" s="344"/>
      <c r="J51" s="344"/>
      <c r="K51" s="345"/>
    </row>
    <row r="52" ht="21" customHeight="1" spans="1:11">
      <c r="A52" s="331" t="s">
        <v>131</v>
      </c>
      <c r="B52" s="332" t="s">
        <v>132</v>
      </c>
      <c r="C52" s="332"/>
      <c r="D52" s="333" t="s">
        <v>133</v>
      </c>
      <c r="E52" s="333"/>
      <c r="F52" s="333" t="s">
        <v>135</v>
      </c>
      <c r="G52" s="334"/>
      <c r="H52" s="335" t="s">
        <v>136</v>
      </c>
      <c r="I52" s="335"/>
      <c r="J52" s="332" t="s">
        <v>137</v>
      </c>
      <c r="K52" s="33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"/>
  <sheetViews>
    <sheetView workbookViewId="0">
      <selection activeCell="F23" sqref="F23"/>
    </sheetView>
  </sheetViews>
  <sheetFormatPr defaultColWidth="9" defaultRowHeight="14.25"/>
  <cols>
    <col min="1" max="1" width="13.625" style="85" customWidth="1"/>
    <col min="2" max="2" width="8.5" style="85" customWidth="1"/>
    <col min="3" max="3" width="8.5" style="86" customWidth="1"/>
    <col min="4" max="8" width="8.5" style="85" customWidth="1"/>
    <col min="9" max="9" width="6.875" style="85" customWidth="1"/>
    <col min="10" max="10" width="9.125" style="85" customWidth="1"/>
    <col min="11" max="13" width="12.625" style="85" customWidth="1"/>
    <col min="14" max="16" width="12.625" style="229" customWidth="1"/>
    <col min="17" max="247" width="9" style="85"/>
    <col min="248" max="16384" width="9" style="88"/>
  </cols>
  <sheetData>
    <row r="1" s="85" customFormat="1" ht="29" customHeight="1" spans="1:250">
      <c r="A1" s="230" t="s">
        <v>140</v>
      </c>
      <c r="B1" s="231"/>
      <c r="C1" s="232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3"/>
      <c r="O1" s="233"/>
      <c r="P1" s="233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</row>
    <row r="2" s="85" customFormat="1" ht="20" customHeight="1" spans="1:250">
      <c r="A2" s="94"/>
      <c r="B2" s="95"/>
      <c r="C2" s="96"/>
      <c r="D2" s="97"/>
      <c r="E2" s="98"/>
      <c r="F2" s="99"/>
      <c r="G2" s="99"/>
      <c r="H2" s="99"/>
      <c r="I2" s="99"/>
      <c r="J2" s="107"/>
      <c r="K2" s="234" t="s">
        <v>57</v>
      </c>
      <c r="L2" s="235" t="s">
        <v>56</v>
      </c>
      <c r="M2" s="235"/>
      <c r="N2" s="235"/>
      <c r="O2" s="235"/>
      <c r="P2" s="235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</row>
    <row r="3" s="85" customFormat="1" ht="16.5" spans="1:250">
      <c r="A3" s="104"/>
      <c r="B3" s="105"/>
      <c r="C3" s="106"/>
      <c r="D3" s="105"/>
      <c r="E3" s="105"/>
      <c r="F3" s="105"/>
      <c r="G3" s="105"/>
      <c r="H3" s="105"/>
      <c r="I3" s="105"/>
      <c r="J3" s="107"/>
      <c r="K3" s="114" t="s">
        <v>108</v>
      </c>
      <c r="L3" s="114" t="s">
        <v>109</v>
      </c>
      <c r="M3" s="114" t="s">
        <v>110</v>
      </c>
      <c r="N3" s="114" t="s">
        <v>111</v>
      </c>
      <c r="O3" s="114" t="s">
        <v>112</v>
      </c>
      <c r="P3" s="114" t="s">
        <v>144</v>
      </c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</row>
    <row r="4" s="85" customFormat="1" ht="16.5" spans="1:250">
      <c r="A4" s="104"/>
      <c r="B4" s="113"/>
      <c r="C4" s="114"/>
      <c r="D4" s="115"/>
      <c r="E4" s="114"/>
      <c r="F4" s="114"/>
      <c r="G4" s="114"/>
      <c r="H4" s="114"/>
      <c r="I4" s="112"/>
      <c r="J4" s="107"/>
      <c r="K4" s="236"/>
      <c r="L4" s="237"/>
      <c r="M4" s="238"/>
      <c r="N4" s="238"/>
      <c r="O4" s="238"/>
      <c r="P4" s="237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</row>
    <row r="5" s="85" customFormat="1" ht="20" customHeight="1" spans="1:250">
      <c r="A5" s="104"/>
      <c r="B5" s="113"/>
      <c r="C5" s="114"/>
      <c r="D5" s="115"/>
      <c r="E5" s="114"/>
      <c r="F5" s="114"/>
      <c r="G5" s="114"/>
      <c r="H5" s="114"/>
      <c r="I5" s="112"/>
      <c r="J5" s="107"/>
      <c r="K5" s="236" t="s">
        <v>203</v>
      </c>
      <c r="L5" s="236" t="s">
        <v>203</v>
      </c>
      <c r="M5" s="236" t="s">
        <v>203</v>
      </c>
      <c r="N5" s="236" t="s">
        <v>203</v>
      </c>
      <c r="O5" s="236" t="s">
        <v>203</v>
      </c>
      <c r="P5" s="236" t="s">
        <v>203</v>
      </c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</row>
    <row r="6" s="85" customFormat="1" ht="20" customHeight="1" spans="1:250">
      <c r="A6" s="123"/>
      <c r="B6" s="124"/>
      <c r="C6" s="124"/>
      <c r="D6" s="239"/>
      <c r="E6" s="124"/>
      <c r="F6" s="124"/>
      <c r="G6" s="124"/>
      <c r="H6" s="124"/>
      <c r="I6" s="126"/>
      <c r="J6" s="107"/>
      <c r="K6" s="236"/>
      <c r="L6" s="236"/>
      <c r="M6" s="236"/>
      <c r="N6" s="236"/>
      <c r="O6" s="236"/>
      <c r="P6" s="236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</row>
    <row r="7" s="85" customFormat="1" ht="20" customHeight="1" spans="1:250">
      <c r="A7" s="128"/>
      <c r="B7" s="124"/>
      <c r="C7" s="124"/>
      <c r="D7" s="239"/>
      <c r="E7" s="124"/>
      <c r="F7" s="124"/>
      <c r="G7" s="124"/>
      <c r="H7" s="124"/>
      <c r="I7" s="126"/>
      <c r="J7" s="107"/>
      <c r="K7" s="236"/>
      <c r="L7" s="236"/>
      <c r="M7" s="236"/>
      <c r="N7" s="236"/>
      <c r="O7" s="236"/>
      <c r="P7" s="236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</row>
    <row r="8" s="85" customFormat="1" ht="20" customHeight="1" spans="1:250">
      <c r="A8" s="128"/>
      <c r="B8" s="124"/>
      <c r="C8" s="124"/>
      <c r="D8" s="240"/>
      <c r="E8" s="124"/>
      <c r="F8" s="124"/>
      <c r="G8" s="124"/>
      <c r="H8" s="124"/>
      <c r="I8" s="126"/>
      <c r="J8" s="107"/>
      <c r="K8" s="236"/>
      <c r="L8" s="236"/>
      <c r="M8" s="236"/>
      <c r="N8" s="236"/>
      <c r="O8" s="236"/>
      <c r="P8" s="236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</row>
    <row r="9" s="85" customFormat="1" ht="20" customHeight="1" spans="1:250">
      <c r="A9" s="128"/>
      <c r="B9" s="124"/>
      <c r="C9" s="124"/>
      <c r="D9" s="240"/>
      <c r="E9" s="124"/>
      <c r="F9" s="124"/>
      <c r="G9" s="124"/>
      <c r="H9" s="124"/>
      <c r="I9" s="126"/>
      <c r="J9" s="107"/>
      <c r="K9" s="236"/>
      <c r="L9" s="236"/>
      <c r="M9" s="236"/>
      <c r="N9" s="236"/>
      <c r="O9" s="236"/>
      <c r="P9" s="236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</row>
    <row r="10" s="85" customFormat="1" ht="20" customHeight="1" spans="1:250">
      <c r="A10" s="128"/>
      <c r="B10" s="124"/>
      <c r="C10" s="124"/>
      <c r="D10" s="240"/>
      <c r="E10" s="124"/>
      <c r="F10" s="124"/>
      <c r="G10" s="124"/>
      <c r="H10" s="124"/>
      <c r="I10" s="126"/>
      <c r="J10" s="107"/>
      <c r="K10" s="236"/>
      <c r="L10" s="236"/>
      <c r="M10" s="236"/>
      <c r="N10" s="236"/>
      <c r="O10" s="236"/>
      <c r="P10" s="236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</row>
    <row r="11" s="85" customFormat="1" ht="20" customHeight="1" spans="1:250">
      <c r="A11" s="130"/>
      <c r="B11" s="131"/>
      <c r="C11" s="131"/>
      <c r="D11" s="241"/>
      <c r="E11" s="131"/>
      <c r="F11" s="131"/>
      <c r="G11" s="131"/>
      <c r="H11" s="131"/>
      <c r="I11" s="126"/>
      <c r="J11" s="107"/>
      <c r="K11" s="236"/>
      <c r="L11" s="236"/>
      <c r="M11" s="236"/>
      <c r="N11" s="236"/>
      <c r="O11" s="236"/>
      <c r="P11" s="236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</row>
    <row r="12" s="85" customFormat="1" ht="20" customHeight="1" spans="1:250">
      <c r="A12" s="130"/>
      <c r="B12" s="131"/>
      <c r="C12" s="131"/>
      <c r="D12" s="241"/>
      <c r="E12" s="131"/>
      <c r="F12" s="131"/>
      <c r="G12" s="131"/>
      <c r="H12" s="131"/>
      <c r="I12" s="126"/>
      <c r="J12" s="107"/>
      <c r="K12" s="236"/>
      <c r="L12" s="236"/>
      <c r="M12" s="236"/>
      <c r="N12" s="236"/>
      <c r="O12" s="236"/>
      <c r="P12" s="236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</row>
    <row r="13" s="85" customFormat="1" ht="20" customHeight="1" spans="1:250">
      <c r="A13" s="128"/>
      <c r="B13" s="124"/>
      <c r="C13" s="124"/>
      <c r="D13" s="239"/>
      <c r="E13" s="124"/>
      <c r="F13" s="124"/>
      <c r="G13" s="124"/>
      <c r="H13" s="124"/>
      <c r="I13" s="126"/>
      <c r="J13" s="107"/>
      <c r="K13" s="236"/>
      <c r="L13" s="236"/>
      <c r="M13" s="236"/>
      <c r="N13" s="236"/>
      <c r="O13" s="236"/>
      <c r="P13" s="236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</row>
    <row r="14" s="85" customFormat="1" ht="20" customHeight="1" spans="1:250">
      <c r="A14" s="128"/>
      <c r="B14" s="124"/>
      <c r="C14" s="124"/>
      <c r="D14" s="239"/>
      <c r="E14" s="124"/>
      <c r="F14" s="124"/>
      <c r="G14" s="124"/>
      <c r="H14" s="124"/>
      <c r="I14" s="133"/>
      <c r="J14" s="107"/>
      <c r="K14" s="236"/>
      <c r="L14" s="236"/>
      <c r="M14" s="236"/>
      <c r="N14" s="236"/>
      <c r="O14" s="236"/>
      <c r="P14" s="236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</row>
    <row r="15" s="85" customFormat="1" ht="20" customHeight="1" spans="1:250">
      <c r="A15" s="128"/>
      <c r="B15" s="124"/>
      <c r="C15" s="124"/>
      <c r="D15" s="239"/>
      <c r="E15" s="124"/>
      <c r="F15" s="124"/>
      <c r="G15" s="124"/>
      <c r="H15" s="124"/>
      <c r="I15" s="133"/>
      <c r="J15" s="107"/>
      <c r="K15" s="236"/>
      <c r="L15" s="236"/>
      <c r="M15" s="236"/>
      <c r="N15" s="236"/>
      <c r="O15" s="236"/>
      <c r="P15" s="236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</row>
    <row r="16" s="85" customFormat="1" ht="20" customHeight="1" spans="1:250">
      <c r="A16" s="128"/>
      <c r="B16" s="124"/>
      <c r="C16" s="124"/>
      <c r="D16" s="242"/>
      <c r="E16" s="124"/>
      <c r="F16" s="124"/>
      <c r="G16" s="124"/>
      <c r="H16" s="124"/>
      <c r="I16" s="133"/>
      <c r="J16" s="107"/>
      <c r="K16" s="236"/>
      <c r="L16" s="236"/>
      <c r="M16" s="236"/>
      <c r="N16" s="236"/>
      <c r="O16" s="236"/>
      <c r="P16" s="236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</row>
    <row r="17" s="85" customFormat="1" ht="20" customHeight="1" spans="1:250">
      <c r="A17" s="128"/>
      <c r="B17" s="124"/>
      <c r="C17" s="124"/>
      <c r="D17" s="242"/>
      <c r="E17" s="124"/>
      <c r="F17" s="124"/>
      <c r="G17" s="124"/>
      <c r="H17" s="124"/>
      <c r="I17" s="134"/>
      <c r="J17" s="107"/>
      <c r="K17" s="236"/>
      <c r="L17" s="236"/>
      <c r="M17" s="236"/>
      <c r="N17" s="236"/>
      <c r="O17" s="236"/>
      <c r="P17" s="236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</row>
    <row r="18" s="85" customFormat="1" ht="18" spans="1:250">
      <c r="A18" s="128"/>
      <c r="B18" s="124"/>
      <c r="C18" s="124"/>
      <c r="D18" s="242"/>
      <c r="E18" s="124"/>
      <c r="F18" s="124"/>
      <c r="G18" s="124"/>
      <c r="H18" s="124"/>
      <c r="I18" s="135"/>
      <c r="J18" s="107"/>
      <c r="K18" s="236"/>
      <c r="L18" s="236"/>
      <c r="M18" s="236"/>
      <c r="N18" s="236"/>
      <c r="O18" s="236"/>
      <c r="P18" s="236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</row>
    <row r="19" s="85" customFormat="1" ht="16.5" spans="1:250">
      <c r="A19" s="243"/>
      <c r="B19" s="237"/>
      <c r="C19" s="237"/>
      <c r="D19" s="237"/>
      <c r="E19" s="244"/>
      <c r="F19" s="237"/>
      <c r="G19" s="237"/>
      <c r="H19" s="237"/>
      <c r="I19" s="237"/>
      <c r="J19" s="107"/>
      <c r="K19" s="245"/>
      <c r="L19" s="245"/>
      <c r="M19" s="236"/>
      <c r="N19" s="245"/>
      <c r="O19" s="245"/>
      <c r="P19" s="236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</row>
    <row r="20" s="85" customFormat="1" spans="1:250">
      <c r="C20" s="86"/>
      <c r="J20" s="145" t="s">
        <v>189</v>
      </c>
      <c r="K20" s="246"/>
      <c r="L20" s="145" t="s">
        <v>190</v>
      </c>
      <c r="M20" s="145"/>
      <c r="O20" s="145" t="s">
        <v>191</v>
      </c>
      <c r="P20" s="247" t="s">
        <v>137</v>
      </c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Q14" sqref="Q14"/>
    </sheetView>
  </sheetViews>
  <sheetFormatPr defaultColWidth="10.125" defaultRowHeight="14.25"/>
  <cols>
    <col min="1" max="1" width="9.625" style="150" customWidth="1"/>
    <col min="2" max="2" width="11.125" style="150" customWidth="1"/>
    <col min="3" max="3" width="9.125" style="150" customWidth="1"/>
    <col min="4" max="4" width="9.5" style="150" customWidth="1"/>
    <col min="5" max="5" width="11.375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6384" width="10.125" style="150"/>
  </cols>
  <sheetData>
    <row r="1" ht="23.25" spans="1:13">
      <c r="A1" s="151" t="s">
        <v>204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39" customHeight="1" spans="1:13">
      <c r="A2" s="152" t="s">
        <v>53</v>
      </c>
      <c r="B2" s="153" t="s">
        <v>54</v>
      </c>
      <c r="C2" s="153"/>
      <c r="D2" s="154" t="s">
        <v>61</v>
      </c>
      <c r="E2" s="155" t="str">
        <f>首期!B4</f>
        <v>TACCAO82300</v>
      </c>
      <c r="F2" s="156" t="s">
        <v>205</v>
      </c>
      <c r="G2" s="157" t="str">
        <f>首期!B5</f>
        <v>女式超轻套头抓绒服</v>
      </c>
      <c r="H2" s="158"/>
      <c r="I2" s="159" t="s">
        <v>57</v>
      </c>
      <c r="J2" s="160" t="s">
        <v>56</v>
      </c>
      <c r="K2" s="161"/>
    </row>
    <row r="3" ht="18" customHeight="1" spans="1:13">
      <c r="A3" s="162" t="s">
        <v>74</v>
      </c>
      <c r="B3" s="163">
        <f>首期!B7</f>
        <v>1419</v>
      </c>
      <c r="C3" s="163"/>
      <c r="D3" s="164" t="s">
        <v>206</v>
      </c>
      <c r="E3" s="165">
        <v>45991</v>
      </c>
      <c r="F3" s="166"/>
      <c r="G3" s="166"/>
      <c r="H3" s="167" t="s">
        <v>207</v>
      </c>
      <c r="I3" s="167"/>
      <c r="J3" s="167"/>
      <c r="K3" s="168"/>
    </row>
    <row r="4" ht="18" customHeight="1" spans="1:13">
      <c r="A4" s="169" t="s">
        <v>71</v>
      </c>
      <c r="B4" s="163">
        <v>1</v>
      </c>
      <c r="C4" s="163">
        <v>6</v>
      </c>
      <c r="D4" s="170" t="s">
        <v>208</v>
      </c>
      <c r="E4" s="166" t="s">
        <v>209</v>
      </c>
      <c r="F4" s="166"/>
      <c r="G4" s="166"/>
      <c r="H4" s="170" t="s">
        <v>210</v>
      </c>
      <c r="I4" s="170"/>
      <c r="J4" s="171" t="s">
        <v>65</v>
      </c>
      <c r="K4" s="172" t="s">
        <v>66</v>
      </c>
    </row>
    <row r="5" ht="18" customHeight="1" spans="1:13">
      <c r="A5" s="169" t="s">
        <v>211</v>
      </c>
      <c r="B5" s="163">
        <v>1</v>
      </c>
      <c r="C5" s="163"/>
      <c r="D5" s="164" t="s">
        <v>212</v>
      </c>
      <c r="E5" s="164"/>
      <c r="G5" s="164"/>
      <c r="H5" s="170" t="s">
        <v>213</v>
      </c>
      <c r="I5" s="170"/>
      <c r="J5" s="171" t="s">
        <v>65</v>
      </c>
      <c r="K5" s="172" t="s">
        <v>66</v>
      </c>
    </row>
    <row r="6" ht="18" customHeight="1" spans="1:13">
      <c r="A6" s="173" t="s">
        <v>214</v>
      </c>
      <c r="B6" s="174">
        <v>125</v>
      </c>
      <c r="C6" s="174"/>
      <c r="D6" s="175" t="s">
        <v>215</v>
      </c>
      <c r="E6" s="176"/>
      <c r="F6" s="176"/>
      <c r="G6" s="175"/>
      <c r="H6" s="177" t="s">
        <v>216</v>
      </c>
      <c r="I6" s="177"/>
      <c r="J6" s="176" t="s">
        <v>65</v>
      </c>
      <c r="K6" s="178" t="s">
        <v>66</v>
      </c>
      <c r="M6" s="179"/>
    </row>
    <row r="7" ht="18" customHeight="1" spans="1:13">
      <c r="A7" s="180"/>
      <c r="B7" s="181"/>
      <c r="C7" s="181"/>
      <c r="D7" s="180"/>
      <c r="E7" s="181"/>
      <c r="F7" s="182"/>
      <c r="G7" s="180"/>
      <c r="H7" s="182"/>
      <c r="I7" s="181"/>
      <c r="J7" s="181"/>
      <c r="K7" s="181"/>
    </row>
    <row r="8" ht="18" customHeight="1" spans="1:13">
      <c r="A8" s="183" t="s">
        <v>217</v>
      </c>
      <c r="B8" s="156" t="s">
        <v>218</v>
      </c>
      <c r="C8" s="156" t="s">
        <v>219</v>
      </c>
      <c r="D8" s="156" t="s">
        <v>220</v>
      </c>
      <c r="E8" s="156" t="s">
        <v>221</v>
      </c>
      <c r="F8" s="156" t="s">
        <v>222</v>
      </c>
      <c r="G8" s="184" t="s">
        <v>77</v>
      </c>
      <c r="H8" s="185"/>
      <c r="I8" s="185"/>
      <c r="J8" s="185"/>
      <c r="K8" s="186"/>
    </row>
    <row r="9" ht="18" customHeight="1" spans="1:13">
      <c r="A9" s="169" t="s">
        <v>223</v>
      </c>
      <c r="B9" s="170"/>
      <c r="C9" s="171" t="s">
        <v>65</v>
      </c>
      <c r="D9" s="171" t="s">
        <v>66</v>
      </c>
      <c r="E9" s="164" t="s">
        <v>224</v>
      </c>
      <c r="F9" s="187" t="s">
        <v>225</v>
      </c>
      <c r="G9" s="188"/>
      <c r="H9" s="189"/>
      <c r="I9" s="189"/>
      <c r="J9" s="189"/>
      <c r="K9" s="190"/>
    </row>
    <row r="10" ht="18" customHeight="1" spans="1:13">
      <c r="A10" s="169" t="s">
        <v>226</v>
      </c>
      <c r="B10" s="170"/>
      <c r="C10" s="171" t="s">
        <v>65</v>
      </c>
      <c r="D10" s="171" t="s">
        <v>66</v>
      </c>
      <c r="E10" s="164" t="s">
        <v>227</v>
      </c>
      <c r="F10" s="187" t="s">
        <v>228</v>
      </c>
      <c r="G10" s="188" t="s">
        <v>229</v>
      </c>
      <c r="H10" s="189"/>
      <c r="I10" s="189"/>
      <c r="J10" s="189"/>
      <c r="K10" s="190"/>
    </row>
    <row r="11" ht="18" customHeight="1" spans="1:13">
      <c r="A11" s="191" t="s">
        <v>194</v>
      </c>
      <c r="B11" s="192"/>
      <c r="C11" s="192"/>
      <c r="D11" s="192"/>
      <c r="E11" s="192"/>
      <c r="F11" s="192"/>
      <c r="G11" s="192"/>
      <c r="H11" s="192"/>
      <c r="I11" s="192"/>
      <c r="J11" s="192"/>
      <c r="K11" s="193"/>
    </row>
    <row r="12" ht="18" customHeight="1" spans="1:13">
      <c r="A12" s="162" t="s">
        <v>87</v>
      </c>
      <c r="B12" s="171" t="s">
        <v>83</v>
      </c>
      <c r="C12" s="171" t="s">
        <v>84</v>
      </c>
      <c r="D12" s="187"/>
      <c r="E12" s="164" t="s">
        <v>85</v>
      </c>
      <c r="F12" s="171" t="s">
        <v>83</v>
      </c>
      <c r="G12" s="171" t="s">
        <v>84</v>
      </c>
      <c r="H12" s="171"/>
      <c r="I12" s="164" t="s">
        <v>230</v>
      </c>
      <c r="J12" s="171" t="s">
        <v>83</v>
      </c>
      <c r="K12" s="172" t="s">
        <v>84</v>
      </c>
    </row>
    <row r="13" ht="18" customHeight="1" spans="1:13">
      <c r="A13" s="162" t="s">
        <v>90</v>
      </c>
      <c r="B13" s="171" t="s">
        <v>83</v>
      </c>
      <c r="C13" s="171" t="s">
        <v>84</v>
      </c>
      <c r="D13" s="187"/>
      <c r="E13" s="164" t="s">
        <v>95</v>
      </c>
      <c r="F13" s="171" t="s">
        <v>83</v>
      </c>
      <c r="G13" s="171" t="s">
        <v>84</v>
      </c>
      <c r="H13" s="171"/>
      <c r="I13" s="164" t="s">
        <v>231</v>
      </c>
      <c r="J13" s="171" t="s">
        <v>83</v>
      </c>
      <c r="K13" s="172" t="s">
        <v>84</v>
      </c>
    </row>
    <row r="14" ht="18" customHeight="1" spans="1:13">
      <c r="A14" s="173" t="s">
        <v>232</v>
      </c>
      <c r="B14" s="176" t="s">
        <v>83</v>
      </c>
      <c r="C14" s="176" t="s">
        <v>84</v>
      </c>
      <c r="D14" s="194"/>
      <c r="E14" s="175" t="s">
        <v>233</v>
      </c>
      <c r="F14" s="176" t="s">
        <v>83</v>
      </c>
      <c r="G14" s="176" t="s">
        <v>84</v>
      </c>
      <c r="H14" s="176"/>
      <c r="I14" s="175" t="s">
        <v>234</v>
      </c>
      <c r="J14" s="176" t="s">
        <v>83</v>
      </c>
      <c r="K14" s="178" t="s">
        <v>84</v>
      </c>
    </row>
    <row r="15" ht="18" customHeight="1" spans="1:13">
      <c r="A15" s="180"/>
      <c r="B15" s="195"/>
      <c r="C15" s="195"/>
      <c r="D15" s="181"/>
      <c r="E15" s="180"/>
      <c r="F15" s="195"/>
      <c r="G15" s="195"/>
      <c r="H15" s="195"/>
      <c r="I15" s="180"/>
      <c r="J15" s="195"/>
      <c r="K15" s="195"/>
    </row>
    <row r="16" s="148" customFormat="1" ht="18" customHeight="1" spans="1:13">
      <c r="A16" s="152" t="s">
        <v>235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96"/>
    </row>
    <row r="17" ht="18" customHeight="1" spans="1:11">
      <c r="A17" s="169" t="s">
        <v>236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97"/>
    </row>
    <row r="18" ht="18" customHeight="1" spans="1:11">
      <c r="A18" s="169" t="s">
        <v>237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97"/>
    </row>
    <row r="19" ht="22" customHeight="1" spans="1:11">
      <c r="A19" s="198"/>
      <c r="B19" s="171"/>
      <c r="C19" s="171"/>
      <c r="D19" s="171"/>
      <c r="E19" s="171"/>
      <c r="F19" s="171"/>
      <c r="G19" s="171"/>
      <c r="H19" s="171"/>
      <c r="I19" s="171"/>
      <c r="J19" s="171"/>
      <c r="K19" s="172"/>
    </row>
    <row r="20" ht="22" customHeight="1" spans="1:11">
      <c r="A20" s="199"/>
      <c r="B20" s="200"/>
      <c r="C20" s="200"/>
      <c r="D20" s="200"/>
      <c r="E20" s="200"/>
      <c r="F20" s="200"/>
      <c r="G20" s="200"/>
      <c r="H20" s="200"/>
      <c r="I20" s="200"/>
      <c r="J20" s="200"/>
      <c r="K20" s="201"/>
    </row>
    <row r="21" ht="22" customHeight="1" spans="1:11">
      <c r="A21" s="199"/>
      <c r="B21" s="200"/>
      <c r="C21" s="200"/>
      <c r="D21" s="200"/>
      <c r="E21" s="200"/>
      <c r="F21" s="200"/>
      <c r="G21" s="200"/>
      <c r="H21" s="200"/>
      <c r="I21" s="200"/>
      <c r="J21" s="200"/>
      <c r="K21" s="201"/>
    </row>
    <row r="22" ht="22" customHeight="1" spans="1:11">
      <c r="A22" s="199"/>
      <c r="B22" s="200"/>
      <c r="C22" s="200"/>
      <c r="D22" s="200"/>
      <c r="E22" s="200"/>
      <c r="F22" s="200"/>
      <c r="G22" s="200"/>
      <c r="H22" s="200"/>
      <c r="I22" s="200"/>
      <c r="J22" s="200"/>
      <c r="K22" s="201"/>
    </row>
    <row r="23" ht="22" customHeight="1" spans="1:11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4"/>
    </row>
    <row r="24" ht="18" customHeight="1" spans="1:11">
      <c r="A24" s="169" t="s">
        <v>119</v>
      </c>
      <c r="B24" s="170"/>
      <c r="C24" s="171" t="s">
        <v>65</v>
      </c>
      <c r="D24" s="171" t="s">
        <v>66</v>
      </c>
      <c r="E24" s="167"/>
      <c r="F24" s="167"/>
      <c r="G24" s="167"/>
      <c r="H24" s="167"/>
      <c r="I24" s="167"/>
      <c r="J24" s="167"/>
      <c r="K24" s="168"/>
    </row>
    <row r="25" ht="18" customHeight="1" spans="1:11">
      <c r="A25" s="205" t="s">
        <v>238</v>
      </c>
      <c r="B25" s="206"/>
      <c r="C25" s="206"/>
      <c r="D25" s="206"/>
      <c r="E25" s="206"/>
      <c r="F25" s="206"/>
      <c r="G25" s="206"/>
      <c r="H25" s="206"/>
      <c r="I25" s="206"/>
      <c r="J25" s="206"/>
      <c r="K25" s="207"/>
    </row>
    <row r="26" ht="15" spans="1:11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</row>
    <row r="27" ht="20" customHeight="1" spans="1:11">
      <c r="A27" s="209" t="s">
        <v>239</v>
      </c>
      <c r="B27" s="185"/>
      <c r="C27" s="185"/>
      <c r="D27" s="185"/>
      <c r="E27" s="185"/>
      <c r="F27" s="185"/>
      <c r="G27" s="185"/>
      <c r="H27" s="185"/>
      <c r="I27" s="185"/>
      <c r="J27" s="185"/>
      <c r="K27" s="210" t="s">
        <v>240</v>
      </c>
    </row>
    <row r="28" ht="23" customHeight="1" spans="1:11">
      <c r="A28" s="199" t="s">
        <v>241</v>
      </c>
      <c r="B28" s="200"/>
      <c r="C28" s="200"/>
      <c r="D28" s="200"/>
      <c r="E28" s="200"/>
      <c r="F28" s="200"/>
      <c r="G28" s="200"/>
      <c r="H28" s="200"/>
      <c r="I28" s="200"/>
      <c r="J28" s="211"/>
      <c r="K28" s="212">
        <v>2</v>
      </c>
    </row>
    <row r="29" ht="23" customHeight="1" spans="1:11">
      <c r="A29" s="199" t="s">
        <v>242</v>
      </c>
      <c r="B29" s="200"/>
      <c r="C29" s="200"/>
      <c r="D29" s="200"/>
      <c r="E29" s="200"/>
      <c r="F29" s="200"/>
      <c r="G29" s="200"/>
      <c r="H29" s="200"/>
      <c r="I29" s="200"/>
      <c r="J29" s="211"/>
      <c r="K29" s="190">
        <v>2</v>
      </c>
    </row>
    <row r="30" ht="23" customHeight="1" spans="1:11">
      <c r="A30" s="199" t="s">
        <v>243</v>
      </c>
      <c r="B30" s="200"/>
      <c r="C30" s="200"/>
      <c r="D30" s="200"/>
      <c r="E30" s="200"/>
      <c r="F30" s="200"/>
      <c r="G30" s="200"/>
      <c r="H30" s="200"/>
      <c r="I30" s="200"/>
      <c r="J30" s="211"/>
      <c r="K30" s="190">
        <v>1</v>
      </c>
    </row>
    <row r="31" ht="23" customHeight="1" spans="1:11">
      <c r="A31" s="199"/>
      <c r="B31" s="200"/>
      <c r="C31" s="200"/>
      <c r="D31" s="200"/>
      <c r="E31" s="200"/>
      <c r="F31" s="200"/>
      <c r="G31" s="200"/>
      <c r="H31" s="200"/>
      <c r="I31" s="200"/>
      <c r="J31" s="211"/>
      <c r="K31" s="190"/>
    </row>
    <row r="32" ht="23" customHeight="1" spans="1:11">
      <c r="A32" s="199"/>
      <c r="B32" s="200"/>
      <c r="C32" s="200"/>
      <c r="D32" s="200"/>
      <c r="E32" s="200"/>
      <c r="F32" s="200"/>
      <c r="G32" s="200"/>
      <c r="H32" s="200"/>
      <c r="I32" s="200"/>
      <c r="J32" s="211"/>
      <c r="K32" s="213"/>
    </row>
    <row r="33" ht="23" customHeight="1" spans="1:11">
      <c r="A33" s="199"/>
      <c r="B33" s="200"/>
      <c r="C33" s="200"/>
      <c r="D33" s="200"/>
      <c r="E33" s="200"/>
      <c r="F33" s="200"/>
      <c r="G33" s="200"/>
      <c r="H33" s="200"/>
      <c r="I33" s="200"/>
      <c r="J33" s="211"/>
      <c r="K33" s="214"/>
    </row>
    <row r="34" ht="23" customHeight="1" spans="1:11">
      <c r="A34" s="199"/>
      <c r="B34" s="200"/>
      <c r="C34" s="200"/>
      <c r="D34" s="200"/>
      <c r="E34" s="200"/>
      <c r="F34" s="200"/>
      <c r="G34" s="200"/>
      <c r="H34" s="200"/>
      <c r="I34" s="200"/>
      <c r="J34" s="211"/>
      <c r="K34" s="190"/>
    </row>
    <row r="35" ht="23" customHeight="1" spans="1:11">
      <c r="A35" s="199"/>
      <c r="B35" s="200"/>
      <c r="C35" s="200"/>
      <c r="D35" s="200"/>
      <c r="E35" s="200"/>
      <c r="F35" s="200"/>
      <c r="G35" s="200"/>
      <c r="H35" s="200"/>
      <c r="I35" s="200"/>
      <c r="J35" s="211"/>
      <c r="K35" s="215"/>
    </row>
    <row r="36" ht="23" customHeight="1" spans="1:11">
      <c r="A36" s="216" t="s">
        <v>244</v>
      </c>
      <c r="B36" s="217"/>
      <c r="C36" s="217"/>
      <c r="D36" s="217"/>
      <c r="E36" s="217"/>
      <c r="F36" s="217"/>
      <c r="G36" s="217"/>
      <c r="H36" s="217"/>
      <c r="I36" s="217"/>
      <c r="J36" s="218"/>
      <c r="K36" s="219">
        <f>SUM(K28:K35)</f>
        <v>5</v>
      </c>
    </row>
    <row r="37" ht="18.75" customHeight="1" spans="1:11">
      <c r="A37" s="220" t="s">
        <v>245</v>
      </c>
      <c r="B37" s="221"/>
      <c r="C37" s="221"/>
      <c r="D37" s="221"/>
      <c r="E37" s="221"/>
      <c r="F37" s="221"/>
      <c r="G37" s="221"/>
      <c r="H37" s="221"/>
      <c r="I37" s="221"/>
      <c r="J37" s="221"/>
      <c r="K37" s="222"/>
    </row>
    <row r="38" s="149" customFormat="1" ht="18.75" customHeight="1" spans="1:11">
      <c r="A38" s="169" t="s">
        <v>246</v>
      </c>
      <c r="B38" s="170"/>
      <c r="C38" s="170"/>
      <c r="D38" s="167" t="s">
        <v>247</v>
      </c>
      <c r="E38" s="167"/>
      <c r="F38" s="223" t="s">
        <v>248</v>
      </c>
      <c r="G38" s="224"/>
      <c r="H38" s="170" t="s">
        <v>249</v>
      </c>
      <c r="I38" s="170"/>
      <c r="J38" s="170" t="s">
        <v>250</v>
      </c>
      <c r="K38" s="197"/>
    </row>
    <row r="39" ht="18.75" customHeight="1" spans="1:11">
      <c r="A39" s="169" t="s">
        <v>120</v>
      </c>
      <c r="B39" s="170" t="s">
        <v>251</v>
      </c>
      <c r="C39" s="170"/>
      <c r="D39" s="170"/>
      <c r="E39" s="170"/>
      <c r="F39" s="170"/>
      <c r="G39" s="170"/>
      <c r="H39" s="170"/>
      <c r="I39" s="170"/>
      <c r="J39" s="170"/>
      <c r="K39" s="197"/>
    </row>
    <row r="40" ht="24" customHeight="1" spans="1:11">
      <c r="A40" s="169"/>
      <c r="B40" s="170"/>
      <c r="C40" s="170"/>
      <c r="D40" s="170"/>
      <c r="E40" s="170"/>
      <c r="F40" s="170"/>
      <c r="G40" s="170"/>
      <c r="H40" s="170"/>
      <c r="I40" s="170"/>
      <c r="J40" s="170"/>
      <c r="K40" s="197"/>
    </row>
    <row r="41" ht="24" customHeight="1" spans="1:11">
      <c r="A41" s="169"/>
      <c r="B41" s="170"/>
      <c r="C41" s="170"/>
      <c r="D41" s="170"/>
      <c r="E41" s="170"/>
      <c r="F41" s="170"/>
      <c r="G41" s="170"/>
      <c r="H41" s="170"/>
      <c r="I41" s="170"/>
      <c r="J41" s="170"/>
      <c r="K41" s="197"/>
    </row>
    <row r="42" ht="32.1" customHeight="1" spans="1:11">
      <c r="A42" s="173" t="s">
        <v>131</v>
      </c>
      <c r="B42" s="225" t="s">
        <v>252</v>
      </c>
      <c r="C42" s="225"/>
      <c r="D42" s="175" t="s">
        <v>253</v>
      </c>
      <c r="E42" s="194" t="s">
        <v>254</v>
      </c>
      <c r="F42" s="175" t="s">
        <v>135</v>
      </c>
      <c r="G42" s="226">
        <v>45644</v>
      </c>
      <c r="H42" s="227" t="s">
        <v>136</v>
      </c>
      <c r="I42" s="227"/>
      <c r="J42" s="225" t="s">
        <v>137</v>
      </c>
      <c r="K42" s="22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G25" sqref="G25"/>
    </sheetView>
  </sheetViews>
  <sheetFormatPr defaultColWidth="9" defaultRowHeight="14.25"/>
  <cols>
    <col min="1" max="1" width="16.625" style="85" customWidth="1"/>
    <col min="2" max="3" width="9.125" style="85" customWidth="1"/>
    <col min="4" max="4" width="9.125" style="86" customWidth="1"/>
    <col min="5" max="7" width="9.125" style="85" customWidth="1"/>
    <col min="8" max="8" width="8.5" style="85" customWidth="1"/>
    <col min="9" max="9" width="5.375" style="85" customWidth="1"/>
    <col min="10" max="10" width="2.75" style="85" customWidth="1"/>
    <col min="11" max="13" width="15.625" style="85" customWidth="1"/>
    <col min="14" max="16" width="15.625" style="87" customWidth="1"/>
    <col min="17" max="254" width="9" style="85"/>
    <col min="255" max="16384" width="9" style="88"/>
  </cols>
  <sheetData>
    <row r="1" s="85" customFormat="1" ht="29" customHeight="1" spans="1:257">
      <c r="A1" s="89" t="s">
        <v>140</v>
      </c>
      <c r="B1" s="90"/>
      <c r="C1" s="91"/>
      <c r="D1" s="92"/>
      <c r="E1" s="91"/>
      <c r="F1" s="91"/>
      <c r="G1" s="91"/>
      <c r="H1" s="91"/>
      <c r="I1" s="91"/>
      <c r="J1" s="91"/>
      <c r="K1" s="91"/>
      <c r="L1" s="91"/>
      <c r="M1" s="91"/>
      <c r="N1" s="93"/>
      <c r="O1" s="93"/>
      <c r="P1" s="93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</row>
    <row r="2" s="85" customFormat="1" ht="20" customHeight="1" spans="1:257">
      <c r="A2" s="94" t="s">
        <v>61</v>
      </c>
      <c r="B2" s="95" t="str">
        <f>首期!B4</f>
        <v>TACCAO82300</v>
      </c>
      <c r="C2" s="96"/>
      <c r="D2" s="97"/>
      <c r="E2" s="98" t="s">
        <v>67</v>
      </c>
      <c r="F2" s="99" t="str">
        <f>首期!B5</f>
        <v>女式超轻套头抓绒服</v>
      </c>
      <c r="G2" s="99"/>
      <c r="H2" s="99"/>
      <c r="I2" s="99"/>
      <c r="J2" s="100"/>
      <c r="K2" s="101" t="s">
        <v>57</v>
      </c>
      <c r="L2" s="102" t="s">
        <v>56</v>
      </c>
      <c r="M2" s="102"/>
      <c r="N2" s="102"/>
      <c r="O2" s="102"/>
      <c r="P2" s="103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</row>
    <row r="3" s="85" customFormat="1" spans="1:257">
      <c r="A3" s="104" t="s">
        <v>141</v>
      </c>
      <c r="B3" s="105" t="s">
        <v>142</v>
      </c>
      <c r="C3" s="106"/>
      <c r="D3" s="105"/>
      <c r="E3" s="105"/>
      <c r="F3" s="105"/>
      <c r="G3" s="105"/>
      <c r="H3" s="105"/>
      <c r="I3" s="105"/>
      <c r="J3" s="107"/>
      <c r="K3" s="108"/>
      <c r="L3" s="108"/>
      <c r="M3" s="108"/>
      <c r="N3" s="108"/>
      <c r="O3" s="108"/>
      <c r="P3" s="109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</row>
    <row r="4" s="85" customFormat="1" ht="16.5" spans="1:257">
      <c r="A4" s="104"/>
      <c r="B4" s="110" t="s">
        <v>143</v>
      </c>
      <c r="C4" s="110" t="s">
        <v>108</v>
      </c>
      <c r="D4" s="111" t="s">
        <v>109</v>
      </c>
      <c r="E4" s="110" t="s">
        <v>110</v>
      </c>
      <c r="F4" s="110" t="s">
        <v>111</v>
      </c>
      <c r="G4" s="110" t="s">
        <v>112</v>
      </c>
      <c r="H4" s="110" t="s">
        <v>144</v>
      </c>
      <c r="I4" s="112" t="s">
        <v>145</v>
      </c>
      <c r="J4" s="107"/>
      <c r="K4" s="113" t="s">
        <v>108</v>
      </c>
      <c r="L4" s="114" t="s">
        <v>109</v>
      </c>
      <c r="M4" s="115" t="s">
        <v>110</v>
      </c>
      <c r="N4" s="114" t="s">
        <v>111</v>
      </c>
      <c r="O4" s="114" t="s">
        <v>112</v>
      </c>
      <c r="P4" s="116" t="s">
        <v>144</v>
      </c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</row>
    <row r="5" s="85" customFormat="1" ht="16.5" spans="1:257">
      <c r="A5" s="104"/>
      <c r="B5" s="117" t="s">
        <v>147</v>
      </c>
      <c r="C5" s="117" t="s">
        <v>148</v>
      </c>
      <c r="D5" s="111" t="s">
        <v>149</v>
      </c>
      <c r="E5" s="117" t="s">
        <v>150</v>
      </c>
      <c r="F5" s="117" t="s">
        <v>151</v>
      </c>
      <c r="G5" s="117" t="s">
        <v>152</v>
      </c>
      <c r="H5" s="117" t="s">
        <v>153</v>
      </c>
      <c r="I5" s="112"/>
      <c r="J5" s="118"/>
      <c r="K5" s="119" t="s">
        <v>114</v>
      </c>
      <c r="L5" s="120" t="s">
        <v>114</v>
      </c>
      <c r="M5" s="121" t="s">
        <v>114</v>
      </c>
      <c r="N5" s="121" t="s">
        <v>114</v>
      </c>
      <c r="O5" s="121" t="s">
        <v>114</v>
      </c>
      <c r="P5" s="122" t="s">
        <v>114</v>
      </c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</row>
    <row r="6" s="85" customFormat="1" ht="21" customHeight="1" spans="1:257">
      <c r="A6" s="123" t="s">
        <v>156</v>
      </c>
      <c r="B6" s="124">
        <f>C6-1</f>
        <v>56</v>
      </c>
      <c r="C6" s="124">
        <f>D6-2</f>
        <v>57</v>
      </c>
      <c r="D6" s="125">
        <v>59</v>
      </c>
      <c r="E6" s="124">
        <f>D6+2</f>
        <v>61</v>
      </c>
      <c r="F6" s="124">
        <f>E6+2</f>
        <v>63</v>
      </c>
      <c r="G6" s="124">
        <f>F6+1</f>
        <v>64</v>
      </c>
      <c r="H6" s="124">
        <f>G6+1</f>
        <v>65</v>
      </c>
      <c r="I6" s="126" t="s">
        <v>157</v>
      </c>
      <c r="J6" s="118"/>
      <c r="K6" s="119"/>
      <c r="L6" s="119"/>
      <c r="M6" s="119"/>
      <c r="N6" s="119"/>
      <c r="O6" s="119"/>
      <c r="P6" s="127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</row>
    <row r="7" s="85" customFormat="1" ht="21" hidden="1" customHeight="1" spans="1:257">
      <c r="A7" s="123" t="s">
        <v>161</v>
      </c>
      <c r="B7" s="124">
        <f>C7</f>
        <v>15.5</v>
      </c>
      <c r="C7" s="124">
        <f>D7-1.5</f>
        <v>15.5</v>
      </c>
      <c r="D7" s="125">
        <v>17</v>
      </c>
      <c r="E7" s="124">
        <f>D7</f>
        <v>17</v>
      </c>
      <c r="F7" s="124">
        <f>E7+2</f>
        <v>19</v>
      </c>
      <c r="G7" s="124">
        <f>F7</f>
        <v>19</v>
      </c>
      <c r="H7" s="124">
        <f>G7+1</f>
        <v>20</v>
      </c>
      <c r="I7" s="126" t="s">
        <v>157</v>
      </c>
      <c r="J7" s="118"/>
      <c r="K7" s="119"/>
      <c r="L7" s="119"/>
      <c r="M7" s="119"/>
      <c r="N7" s="119"/>
      <c r="O7" s="119"/>
      <c r="P7" s="127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</row>
    <row r="8" s="85" customFormat="1" ht="21" customHeight="1" spans="1:257">
      <c r="A8" s="128" t="s">
        <v>162</v>
      </c>
      <c r="B8" s="124">
        <f t="shared" ref="B8:B10" si="0">C8-4</f>
        <v>86</v>
      </c>
      <c r="C8" s="124">
        <f t="shared" ref="C8:C10" si="1">D8-4</f>
        <v>90</v>
      </c>
      <c r="D8" s="125">
        <v>94</v>
      </c>
      <c r="E8" s="124">
        <f t="shared" ref="E8:E10" si="2">D8+4</f>
        <v>98</v>
      </c>
      <c r="F8" s="124">
        <f>E8+4</f>
        <v>102</v>
      </c>
      <c r="G8" s="124">
        <f t="shared" ref="G8:G10" si="3">F8+6</f>
        <v>108</v>
      </c>
      <c r="H8" s="124">
        <f>G8+6</f>
        <v>114</v>
      </c>
      <c r="I8" s="126" t="s">
        <v>157</v>
      </c>
      <c r="J8" s="118"/>
      <c r="K8" s="119"/>
      <c r="L8" s="119"/>
      <c r="M8" s="119"/>
      <c r="N8" s="119"/>
      <c r="O8" s="119"/>
      <c r="P8" s="127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</row>
    <row r="9" s="85" customFormat="1" ht="21" customHeight="1" spans="1:257">
      <c r="A9" s="128" t="s">
        <v>165</v>
      </c>
      <c r="B9" s="124">
        <f t="shared" si="0"/>
        <v>82</v>
      </c>
      <c r="C9" s="124">
        <f t="shared" si="1"/>
        <v>86</v>
      </c>
      <c r="D9" s="129" t="s">
        <v>166</v>
      </c>
      <c r="E9" s="124">
        <f t="shared" si="2"/>
        <v>94</v>
      </c>
      <c r="F9" s="124">
        <f>E9+5</f>
        <v>99</v>
      </c>
      <c r="G9" s="124">
        <f t="shared" si="3"/>
        <v>105</v>
      </c>
      <c r="H9" s="124">
        <f>G9+7</f>
        <v>112</v>
      </c>
      <c r="I9" s="126" t="s">
        <v>167</v>
      </c>
      <c r="J9" s="118"/>
      <c r="K9" s="119"/>
      <c r="L9" s="119"/>
      <c r="M9" s="119"/>
      <c r="N9" s="119"/>
      <c r="O9" s="119"/>
      <c r="P9" s="127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</row>
    <row r="10" s="85" customFormat="1" ht="21" customHeight="1" spans="1:257">
      <c r="A10" s="128" t="s">
        <v>168</v>
      </c>
      <c r="B10" s="124">
        <f t="shared" si="0"/>
        <v>92</v>
      </c>
      <c r="C10" s="124">
        <f t="shared" si="1"/>
        <v>96</v>
      </c>
      <c r="D10" s="129" t="s">
        <v>169</v>
      </c>
      <c r="E10" s="124">
        <f t="shared" si="2"/>
        <v>104</v>
      </c>
      <c r="F10" s="124">
        <f>E10+5</f>
        <v>109</v>
      </c>
      <c r="G10" s="124">
        <f t="shared" si="3"/>
        <v>115</v>
      </c>
      <c r="H10" s="124">
        <f>G10+7</f>
        <v>122</v>
      </c>
      <c r="I10" s="126" t="s">
        <v>167</v>
      </c>
      <c r="J10" s="118"/>
      <c r="K10" s="119"/>
      <c r="L10" s="119"/>
      <c r="M10" s="119"/>
      <c r="N10" s="119"/>
      <c r="O10" s="119"/>
      <c r="P10" s="127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</row>
    <row r="11" s="85" customFormat="1" ht="21" customHeight="1" spans="1:257">
      <c r="A11" s="128" t="s">
        <v>170</v>
      </c>
      <c r="B11" s="124">
        <f>C11-1</f>
        <v>36</v>
      </c>
      <c r="C11" s="124">
        <f t="shared" ref="C11:C17" si="4">D11-1</f>
        <v>37</v>
      </c>
      <c r="D11" s="129" t="s">
        <v>171</v>
      </c>
      <c r="E11" s="124">
        <f t="shared" ref="E11:E17" si="5">D11+1</f>
        <v>39</v>
      </c>
      <c r="F11" s="124">
        <f t="shared" ref="F11:F17" si="6">E11+1</f>
        <v>40</v>
      </c>
      <c r="G11" s="124">
        <f>F11+1.2</f>
        <v>41.2</v>
      </c>
      <c r="H11" s="124">
        <f>G11+1.2</f>
        <v>42.4</v>
      </c>
      <c r="I11" s="126" t="s">
        <v>172</v>
      </c>
      <c r="J11" s="118"/>
      <c r="K11" s="119"/>
      <c r="L11" s="119"/>
      <c r="M11" s="119"/>
      <c r="N11" s="119"/>
      <c r="O11" s="119"/>
      <c r="P11" s="127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</row>
    <row r="12" s="85" customFormat="1" ht="21" customHeight="1" spans="1:257">
      <c r="A12" s="128" t="s">
        <v>173</v>
      </c>
      <c r="B12" s="124">
        <f>C12-0.5</f>
        <v>57</v>
      </c>
      <c r="C12" s="124">
        <f t="shared" si="4"/>
        <v>57.5</v>
      </c>
      <c r="D12" s="129" t="s">
        <v>174</v>
      </c>
      <c r="E12" s="124">
        <f t="shared" si="5"/>
        <v>59.5</v>
      </c>
      <c r="F12" s="124">
        <f t="shared" si="6"/>
        <v>60.5</v>
      </c>
      <c r="G12" s="124">
        <f>F12+0.5</f>
        <v>61</v>
      </c>
      <c r="H12" s="124">
        <f>G12+0.5</f>
        <v>61.5</v>
      </c>
      <c r="I12" s="126" t="s">
        <v>167</v>
      </c>
      <c r="J12" s="118"/>
      <c r="K12" s="119"/>
      <c r="L12" s="119"/>
      <c r="M12" s="119"/>
      <c r="N12" s="119"/>
      <c r="O12" s="119"/>
      <c r="P12" s="127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</row>
    <row r="13" s="85" customFormat="1" ht="21" customHeight="1" spans="1:257">
      <c r="A13" s="128" t="s">
        <v>176</v>
      </c>
      <c r="B13" s="124">
        <f>C13-0.8</f>
        <v>14.9</v>
      </c>
      <c r="C13" s="124">
        <f>D13-0.8</f>
        <v>15.7</v>
      </c>
      <c r="D13" s="129" t="s">
        <v>177</v>
      </c>
      <c r="E13" s="124">
        <f>D13+0.8</f>
        <v>17.3</v>
      </c>
      <c r="F13" s="124">
        <f>E13+0.8</f>
        <v>18.1</v>
      </c>
      <c r="G13" s="124">
        <f>F13+1.1</f>
        <v>19.2</v>
      </c>
      <c r="H13" s="124">
        <f>G13+1.1</f>
        <v>20.3</v>
      </c>
      <c r="I13" s="126">
        <v>0</v>
      </c>
      <c r="J13" s="118"/>
      <c r="K13" s="119"/>
      <c r="L13" s="119"/>
      <c r="M13" s="119"/>
      <c r="N13" s="119"/>
      <c r="O13" s="119"/>
      <c r="P13" s="127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</row>
    <row r="14" s="85" customFormat="1" ht="21" customHeight="1" spans="1:257">
      <c r="A14" s="130" t="s">
        <v>179</v>
      </c>
      <c r="B14" s="131">
        <f>C14-0.6</f>
        <v>12.3</v>
      </c>
      <c r="C14" s="131">
        <f>D14-0.6</f>
        <v>12.9</v>
      </c>
      <c r="D14" s="132">
        <v>13.5</v>
      </c>
      <c r="E14" s="131">
        <f>D14+0.6</f>
        <v>14.1</v>
      </c>
      <c r="F14" s="131">
        <f>E14+0.6</f>
        <v>14.7</v>
      </c>
      <c r="G14" s="131">
        <f>F14+1</f>
        <v>15.7</v>
      </c>
      <c r="H14" s="131">
        <f>G14+1.3</f>
        <v>17</v>
      </c>
      <c r="I14" s="133"/>
      <c r="J14" s="118"/>
      <c r="K14" s="119"/>
      <c r="L14" s="119"/>
      <c r="M14" s="119"/>
      <c r="N14" s="119"/>
      <c r="O14" s="119"/>
      <c r="P14" s="127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</row>
    <row r="15" s="85" customFormat="1" ht="21" customHeight="1" spans="1:257">
      <c r="A15" s="128" t="s">
        <v>181</v>
      </c>
      <c r="B15" s="131">
        <f>C15-0.4</f>
        <v>10.2</v>
      </c>
      <c r="C15" s="131">
        <f>D15-0.4</f>
        <v>10.6</v>
      </c>
      <c r="D15" s="132">
        <v>11</v>
      </c>
      <c r="E15" s="131">
        <f>D15+0.4</f>
        <v>11.4</v>
      </c>
      <c r="F15" s="131">
        <f>E15+0.4</f>
        <v>11.8</v>
      </c>
      <c r="G15" s="131">
        <f>F15+0.6</f>
        <v>12.4</v>
      </c>
      <c r="H15" s="131">
        <f>G15+0.95</f>
        <v>13.35</v>
      </c>
      <c r="I15" s="133"/>
      <c r="J15" s="118"/>
      <c r="K15" s="119"/>
      <c r="L15" s="119"/>
      <c r="M15" s="119"/>
      <c r="N15" s="119"/>
      <c r="O15" s="119"/>
      <c r="P15" s="127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</row>
    <row r="16" s="85" customFormat="1" ht="21" customHeight="1" spans="1:257">
      <c r="A16" s="128" t="s">
        <v>184</v>
      </c>
      <c r="B16" s="124">
        <f>C16-1</f>
        <v>39</v>
      </c>
      <c r="C16" s="124">
        <f t="shared" si="4"/>
        <v>40</v>
      </c>
      <c r="D16" s="125">
        <v>41</v>
      </c>
      <c r="E16" s="124">
        <f t="shared" si="5"/>
        <v>42</v>
      </c>
      <c r="F16" s="124">
        <f t="shared" si="6"/>
        <v>43</v>
      </c>
      <c r="G16" s="124">
        <f>F16+1.5</f>
        <v>44.5</v>
      </c>
      <c r="H16" s="124">
        <f>G16+1.5</f>
        <v>46</v>
      </c>
      <c r="I16" s="133"/>
      <c r="J16" s="118"/>
      <c r="K16" s="119"/>
      <c r="L16" s="119"/>
      <c r="M16" s="119"/>
      <c r="N16" s="119"/>
      <c r="O16" s="119"/>
      <c r="P16" s="127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</row>
    <row r="17" s="85" customFormat="1" ht="21" customHeight="1" spans="1:257">
      <c r="A17" s="128" t="s">
        <v>185</v>
      </c>
      <c r="B17" s="124">
        <f>C17-1</f>
        <v>42</v>
      </c>
      <c r="C17" s="124">
        <f t="shared" si="4"/>
        <v>43</v>
      </c>
      <c r="D17" s="125">
        <v>44</v>
      </c>
      <c r="E17" s="124">
        <f t="shared" si="5"/>
        <v>45</v>
      </c>
      <c r="F17" s="124">
        <f t="shared" si="6"/>
        <v>46</v>
      </c>
      <c r="G17" s="124">
        <f>F17+1.5</f>
        <v>47.5</v>
      </c>
      <c r="H17" s="124">
        <f>G17+1.5</f>
        <v>49</v>
      </c>
      <c r="I17" s="134"/>
      <c r="J17" s="118"/>
      <c r="K17" s="119"/>
      <c r="L17" s="119"/>
      <c r="M17" s="119"/>
      <c r="N17" s="119"/>
      <c r="O17" s="119"/>
      <c r="P17" s="127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s="85" customFormat="1" ht="21" customHeight="1" spans="1:257">
      <c r="A18" s="128" t="s">
        <v>186</v>
      </c>
      <c r="B18" s="124">
        <f>D18</f>
        <v>3.7</v>
      </c>
      <c r="C18" s="124">
        <f>D18</f>
        <v>3.7</v>
      </c>
      <c r="D18" s="125">
        <v>3.7</v>
      </c>
      <c r="E18" s="124">
        <f>D18</f>
        <v>3.7</v>
      </c>
      <c r="F18" s="124">
        <f>D18</f>
        <v>3.7</v>
      </c>
      <c r="G18" s="124">
        <f>D18</f>
        <v>3.7</v>
      </c>
      <c r="H18" s="124">
        <f>D18</f>
        <v>3.7</v>
      </c>
      <c r="I18" s="135"/>
      <c r="J18" s="118"/>
      <c r="K18" s="119"/>
      <c r="L18" s="119"/>
      <c r="M18" s="119"/>
      <c r="N18" s="119"/>
      <c r="O18" s="119"/>
      <c r="P18" s="127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</row>
    <row r="19" s="85" customFormat="1" ht="17.25" spans="1:257">
      <c r="A19" s="136"/>
      <c r="B19" s="137"/>
      <c r="C19" s="137"/>
      <c r="D19" s="137"/>
      <c r="E19" s="138"/>
      <c r="F19" s="137"/>
      <c r="G19" s="137"/>
      <c r="H19" s="137"/>
      <c r="I19" s="137"/>
      <c r="J19" s="139"/>
      <c r="K19" s="140"/>
      <c r="L19" s="140"/>
      <c r="M19" s="141"/>
      <c r="N19" s="140"/>
      <c r="O19" s="140"/>
      <c r="P19" s="142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</row>
    <row r="20" s="85" customFormat="1" spans="1:257">
      <c r="A20" s="143" t="s">
        <v>188</v>
      </c>
      <c r="B20" s="143"/>
      <c r="C20" s="143"/>
      <c r="D20" s="144"/>
      <c r="N20" s="87"/>
      <c r="O20" s="87"/>
      <c r="P20" s="87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</row>
    <row r="21" s="85" customFormat="1" spans="1:257">
      <c r="D21" s="86"/>
      <c r="K21" s="145" t="s">
        <v>189</v>
      </c>
      <c r="L21" s="146"/>
      <c r="M21" s="145" t="s">
        <v>190</v>
      </c>
      <c r="N21" s="147"/>
      <c r="O21" s="147" t="s">
        <v>191</v>
      </c>
      <c r="P21" s="87" t="s">
        <v>137</v>
      </c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4.5" customWidth="1"/>
    <col min="3" max="3" width="16.6" style="69" customWidth="1"/>
    <col min="4" max="4" width="7.7" customWidth="1"/>
    <col min="5" max="5" width="34.7" style="70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255</v>
      </c>
      <c r="B1" s="3"/>
      <c r="C1" s="3"/>
      <c r="D1" s="3"/>
      <c r="E1" s="71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256</v>
      </c>
      <c r="B2" s="5" t="s">
        <v>257</v>
      </c>
      <c r="C2" s="5" t="s">
        <v>258</v>
      </c>
      <c r="D2" s="5" t="s">
        <v>259</v>
      </c>
      <c r="E2" s="72" t="s">
        <v>260</v>
      </c>
      <c r="F2" s="5" t="s">
        <v>261</v>
      </c>
      <c r="G2" s="5" t="s">
        <v>262</v>
      </c>
      <c r="H2" s="73" t="s">
        <v>263</v>
      </c>
      <c r="I2" s="4" t="s">
        <v>264</v>
      </c>
      <c r="J2" s="4" t="s">
        <v>265</v>
      </c>
      <c r="K2" s="4" t="s">
        <v>266</v>
      </c>
      <c r="L2" s="4" t="s">
        <v>267</v>
      </c>
      <c r="M2" s="4" t="s">
        <v>268</v>
      </c>
      <c r="N2" s="5" t="s">
        <v>269</v>
      </c>
      <c r="O2" s="5" t="s">
        <v>270</v>
      </c>
    </row>
    <row r="3" s="1" customFormat="1" ht="16.5" spans="1:15">
      <c r="A3" s="4"/>
      <c r="B3" s="8"/>
      <c r="C3" s="8"/>
      <c r="D3" s="8"/>
      <c r="E3" s="74"/>
      <c r="F3" s="8"/>
      <c r="G3" s="8"/>
      <c r="H3" s="75"/>
      <c r="I3" s="4" t="s">
        <v>240</v>
      </c>
      <c r="J3" s="4" t="s">
        <v>240</v>
      </c>
      <c r="K3" s="4" t="s">
        <v>240</v>
      </c>
      <c r="L3" s="4" t="s">
        <v>240</v>
      </c>
      <c r="M3" s="4" t="s">
        <v>240</v>
      </c>
      <c r="N3" s="8"/>
      <c r="O3" s="8"/>
    </row>
    <row r="4" ht="20" customHeight="1" spans="1:15">
      <c r="A4" s="76">
        <v>1</v>
      </c>
      <c r="B4" s="28">
        <v>251017039</v>
      </c>
      <c r="C4" s="28" t="s">
        <v>271</v>
      </c>
      <c r="D4" s="29" t="s">
        <v>146</v>
      </c>
      <c r="E4" s="30" t="s">
        <v>272</v>
      </c>
      <c r="F4" s="27" t="s">
        <v>273</v>
      </c>
      <c r="G4" s="77" t="s">
        <v>65</v>
      </c>
      <c r="H4" s="11" t="s">
        <v>65</v>
      </c>
      <c r="I4" s="78">
        <v>2</v>
      </c>
      <c r="J4" s="78">
        <v>0</v>
      </c>
      <c r="K4" s="78">
        <v>1</v>
      </c>
      <c r="L4" s="78">
        <v>0</v>
      </c>
      <c r="M4" s="78">
        <v>0</v>
      </c>
      <c r="N4" s="11">
        <f>SUM(I4:M4)</f>
        <v>3</v>
      </c>
      <c r="O4" s="11" t="s">
        <v>274</v>
      </c>
    </row>
    <row r="5" ht="20" customHeight="1" spans="1:15">
      <c r="A5" s="76"/>
      <c r="B5" s="29"/>
      <c r="C5" s="28"/>
      <c r="D5" s="14"/>
      <c r="E5" s="15"/>
      <c r="F5" s="27"/>
      <c r="G5" s="77"/>
      <c r="H5" s="11"/>
      <c r="I5" s="78"/>
      <c r="J5" s="78"/>
      <c r="K5" s="78"/>
      <c r="L5" s="78"/>
      <c r="M5" s="78"/>
      <c r="N5" s="11"/>
      <c r="O5" s="11"/>
    </row>
    <row r="6" ht="20" customHeight="1" spans="1:15">
      <c r="A6" s="76"/>
      <c r="B6" s="29"/>
      <c r="C6" s="28"/>
      <c r="D6" s="14"/>
      <c r="E6" s="15"/>
      <c r="F6" s="27"/>
      <c r="G6" s="77"/>
      <c r="H6" s="11"/>
      <c r="I6" s="78"/>
      <c r="J6" s="78"/>
      <c r="K6" s="78"/>
      <c r="L6" s="78"/>
      <c r="M6" s="78"/>
      <c r="N6" s="11"/>
      <c r="O6" s="11"/>
    </row>
    <row r="7" ht="20" customHeight="1" spans="1:15">
      <c r="A7" s="76"/>
      <c r="B7" s="29"/>
      <c r="C7" s="28"/>
      <c r="D7" s="14"/>
      <c r="E7" s="15"/>
      <c r="F7" s="27"/>
      <c r="G7" s="77"/>
      <c r="H7" s="11"/>
      <c r="I7" s="78"/>
      <c r="J7" s="78"/>
      <c r="K7" s="78"/>
      <c r="L7" s="78"/>
      <c r="M7" s="78"/>
      <c r="N7" s="11"/>
      <c r="O7" s="11"/>
    </row>
    <row r="8" ht="20" customHeight="1" spans="1:15">
      <c r="A8" s="11"/>
      <c r="B8" s="62"/>
      <c r="C8" s="62"/>
      <c r="D8" s="62"/>
      <c r="E8" s="79"/>
      <c r="F8" s="62"/>
      <c r="G8" s="11"/>
      <c r="H8" s="12"/>
      <c r="I8" s="80"/>
      <c r="J8" s="78"/>
      <c r="K8" s="78"/>
      <c r="L8" s="78"/>
      <c r="M8" s="11"/>
      <c r="N8" s="11"/>
      <c r="O8" s="12"/>
    </row>
    <row r="9" s="2" customFormat="1" ht="18.75" spans="1:15">
      <c r="A9" s="19" t="s">
        <v>275</v>
      </c>
      <c r="B9" s="20"/>
      <c r="C9" s="62"/>
      <c r="D9" s="21"/>
      <c r="E9" s="81"/>
      <c r="F9" s="62"/>
      <c r="G9" s="11"/>
      <c r="H9" s="39"/>
      <c r="I9" s="34"/>
      <c r="J9" s="19" t="s">
        <v>276</v>
      </c>
      <c r="K9" s="20"/>
      <c r="L9" s="20"/>
      <c r="M9" s="21"/>
      <c r="N9" s="20"/>
      <c r="O9" s="23"/>
    </row>
    <row r="10" ht="61" customHeight="1" spans="1:15">
      <c r="A10" s="82" t="s">
        <v>277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2025-11-13T00:54:26Z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